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32" windowWidth="16260" windowHeight="5076" activeTab="2"/>
  </bookViews>
  <sheets>
    <sheet name="расчет" sheetId="4" r:id="rId1"/>
    <sheet name="каз" sheetId="5" r:id="rId2"/>
    <sheet name="рус" sheetId="1" r:id="rId3"/>
    <sheet name="Лист2" sheetId="2" r:id="rId4"/>
    <sheet name="Лист3" sheetId="3" r:id="rId5"/>
  </sheets>
  <definedNames>
    <definedName name="_xlnm.Print_Titles" localSheetId="1">каз!$14:$15</definedName>
    <definedName name="_xlnm.Print_Titles" localSheetId="0">расчет!$14:$15</definedName>
    <definedName name="_xlnm.Print_Titles" localSheetId="2">рус!$14:$15</definedName>
  </definedNames>
  <calcPr calcId="145621"/>
</workbook>
</file>

<file path=xl/calcChain.xml><?xml version="1.0" encoding="utf-8"?>
<calcChain xmlns="http://schemas.openxmlformats.org/spreadsheetml/2006/main">
  <c r="F459" i="5" l="1"/>
  <c r="D459" i="5"/>
  <c r="A46" i="5"/>
  <c r="A47" i="5" s="1"/>
  <c r="A48" i="5" s="1"/>
  <c r="A49" i="5" s="1"/>
  <c r="A50" i="5" s="1"/>
  <c r="A51" i="5" s="1"/>
  <c r="A52" i="5" s="1"/>
  <c r="A53" i="5" s="1"/>
  <c r="A54" i="5" s="1"/>
  <c r="A55" i="5" s="1"/>
  <c r="A76" i="5" s="1"/>
  <c r="A77" i="5" s="1"/>
  <c r="A78" i="5" s="1"/>
  <c r="A79" i="5" s="1"/>
  <c r="A80" i="5" s="1"/>
  <c r="A88" i="5" s="1"/>
  <c r="A89" i="5" s="1"/>
  <c r="A99" i="5" s="1"/>
  <c r="A100" i="5" s="1"/>
  <c r="A101" i="5" s="1"/>
  <c r="A102" i="5" s="1"/>
  <c r="A103" i="5" s="1"/>
  <c r="A104" i="5" s="1"/>
  <c r="A105" i="5" s="1"/>
  <c r="A124" i="5" s="1"/>
  <c r="A125" i="5" s="1"/>
  <c r="A126" i="5" s="1"/>
  <c r="A127" i="5" s="1"/>
  <c r="A128" i="5" s="1"/>
  <c r="A129" i="5" s="1"/>
  <c r="A130" i="5" s="1"/>
  <c r="A131" i="5" s="1"/>
  <c r="A132" i="5" s="1"/>
  <c r="A133" i="5" s="1"/>
  <c r="A134" i="5" s="1"/>
  <c r="A135" i="5" s="1"/>
  <c r="A137" i="5" s="1"/>
  <c r="A138" i="5" s="1"/>
  <c r="A139" i="5" s="1"/>
  <c r="A140" i="5" s="1"/>
  <c r="A141" i="5" s="1"/>
  <c r="A143" i="5" s="1"/>
  <c r="A145" i="5" s="1"/>
  <c r="A146" i="5" s="1"/>
  <c r="A147" i="5" s="1"/>
  <c r="A148" i="5" s="1"/>
  <c r="A149" i="5" s="1"/>
  <c r="A150" i="5" s="1"/>
  <c r="A151" i="5" s="1"/>
  <c r="A161" i="5" s="1"/>
  <c r="A162" i="5" s="1"/>
  <c r="A163" i="5" s="1"/>
  <c r="A164" i="5" s="1"/>
  <c r="A165" i="5" s="1"/>
  <c r="A184" i="5" s="1"/>
  <c r="A187" i="5" s="1"/>
  <c r="A188" i="5" s="1"/>
  <c r="A190" i="5" s="1"/>
  <c r="A191" i="5" s="1"/>
  <c r="A192" i="5" s="1"/>
  <c r="A193" i="5" s="1"/>
  <c r="A194" i="5" s="1"/>
  <c r="A195" i="5" s="1"/>
  <c r="A196" i="5" s="1"/>
  <c r="A197" i="5" s="1"/>
  <c r="A198" i="5" s="1"/>
  <c r="A199" i="5" s="1"/>
  <c r="A200" i="5" s="1"/>
  <c r="A201" i="5" s="1"/>
  <c r="A202" i="5" s="1"/>
  <c r="A203" i="5" s="1"/>
  <c r="A204" i="5" s="1"/>
  <c r="A205" i="5" s="1"/>
  <c r="A206" i="5" s="1"/>
  <c r="A208" i="5" s="1"/>
  <c r="A209" i="5" s="1"/>
  <c r="A211" i="5" s="1"/>
  <c r="A212" i="5" s="1"/>
  <c r="A214" i="5" s="1"/>
  <c r="A215" i="5" s="1"/>
  <c r="A216" i="5" s="1"/>
  <c r="A217" i="5" s="1"/>
  <c r="A218" i="5" s="1"/>
  <c r="A219" i="5" s="1"/>
  <c r="A220" i="5" s="1"/>
  <c r="A227" i="5" s="1"/>
  <c r="A228" i="5" s="1"/>
  <c r="A229" i="5" s="1"/>
  <c r="A230" i="5" s="1"/>
  <c r="A231" i="5" s="1"/>
  <c r="A232" i="5" s="1"/>
  <c r="A233" i="5" s="1"/>
  <c r="A234" i="5" s="1"/>
  <c r="A239" i="5" s="1"/>
  <c r="A247" i="5" s="1"/>
  <c r="A248" i="5" s="1"/>
  <c r="A249" i="5" s="1"/>
  <c r="A250" i="5" s="1"/>
  <c r="A251" i="5" s="1"/>
  <c r="A252" i="5" s="1"/>
  <c r="A253" i="5" s="1"/>
  <c r="A259" i="5" s="1"/>
  <c r="A260" i="5" s="1"/>
  <c r="A261" i="5" s="1"/>
  <c r="A262" i="5" s="1"/>
  <c r="A263" i="5" s="1"/>
  <c r="A264" i="5" s="1"/>
  <c r="A265" i="5" s="1"/>
  <c r="A266" i="5" s="1"/>
  <c r="A271" i="5" s="1"/>
  <c r="A272" i="5" s="1"/>
  <c r="A273" i="5" s="1"/>
  <c r="A274" i="5" s="1"/>
  <c r="A275" i="5" s="1"/>
  <c r="A276" i="5" s="1"/>
  <c r="A280" i="5" s="1"/>
  <c r="A281" i="5" s="1"/>
  <c r="A282" i="5" s="1"/>
  <c r="A283" i="5" s="1"/>
  <c r="A293" i="5" s="1"/>
  <c r="A294" i="5" s="1"/>
  <c r="A295" i="5" s="1"/>
  <c r="A296" i="5" s="1"/>
  <c r="A303" i="5" s="1"/>
  <c r="A304" i="5" s="1"/>
  <c r="A305" i="5" s="1"/>
  <c r="A306" i="5" s="1"/>
  <c r="A307" i="5" s="1"/>
  <c r="A309" i="5" s="1"/>
  <c r="A310" i="5" s="1"/>
  <c r="A311" i="5" s="1"/>
  <c r="A312" i="5" s="1"/>
  <c r="A313" i="5" s="1"/>
  <c r="A314" i="5" s="1"/>
  <c r="A339" i="5" s="1"/>
  <c r="A340" i="5" s="1"/>
  <c r="A341" i="5" s="1"/>
  <c r="A342" i="5" s="1"/>
  <c r="A343" i="5" s="1"/>
  <c r="A344" i="5" s="1"/>
  <c r="A345" i="5" s="1"/>
  <c r="A346" i="5" s="1"/>
  <c r="A348" i="5" s="1"/>
  <c r="A349" i="5" s="1"/>
  <c r="A351" i="5" s="1"/>
  <c r="A352" i="5" s="1"/>
  <c r="A353" i="5" s="1"/>
  <c r="A354" i="5" s="1"/>
  <c r="A355" i="5" s="1"/>
  <c r="A356" i="5" s="1"/>
  <c r="A357" i="5" s="1"/>
  <c r="A358" i="5" s="1"/>
  <c r="A359" i="5" s="1"/>
  <c r="A360" i="5" s="1"/>
  <c r="A361" i="5" s="1"/>
  <c r="A362" i="5" s="1"/>
  <c r="A363" i="5" s="1"/>
  <c r="A364" i="5" s="1"/>
  <c r="A365" i="5" s="1"/>
  <c r="A366" i="5" s="1"/>
  <c r="A377" i="5" s="1"/>
  <c r="A378" i="5" s="1"/>
  <c r="A379" i="5" s="1"/>
  <c r="A384" i="5" s="1"/>
  <c r="A386" i="5" s="1"/>
  <c r="A387" i="5" s="1"/>
  <c r="A391" i="5" s="1"/>
  <c r="A392" i="5" s="1"/>
  <c r="A393" i="5" s="1"/>
  <c r="A394" i="5" s="1"/>
  <c r="A395" i="5" s="1"/>
  <c r="A396" i="5" s="1"/>
  <c r="A397" i="5" s="1"/>
  <c r="A398" i="5" s="1"/>
  <c r="A399" i="5" s="1"/>
  <c r="A405" i="5" s="1"/>
  <c r="A406" i="5" s="1"/>
  <c r="A407" i="5" s="1"/>
  <c r="A410" i="5" s="1"/>
  <c r="A184" i="1" l="1"/>
  <c r="A187" i="1"/>
  <c r="A188" i="1" s="1"/>
  <c r="A190" i="1" s="1"/>
  <c r="A191" i="1" s="1"/>
  <c r="A192" i="1" s="1"/>
  <c r="A193" i="1" s="1"/>
  <c r="A194" i="1" s="1"/>
  <c r="A195" i="1" s="1"/>
  <c r="A196" i="1" s="1"/>
  <c r="A197" i="1" s="1"/>
  <c r="A198" i="1" s="1"/>
  <c r="A199" i="1" s="1"/>
  <c r="A200" i="1" s="1"/>
  <c r="A201" i="1" s="1"/>
  <c r="A202" i="1" s="1"/>
  <c r="A203" i="1" s="1"/>
  <c r="A204" i="1" s="1"/>
  <c r="A205" i="1" s="1"/>
  <c r="A206" i="1" s="1"/>
  <c r="A208" i="1" s="1"/>
  <c r="A209" i="1" s="1"/>
  <c r="A211" i="1" s="1"/>
  <c r="A212" i="1" s="1"/>
  <c r="A214" i="1" s="1"/>
  <c r="A215" i="1" s="1"/>
  <c r="A216" i="1" s="1"/>
  <c r="A217" i="1" s="1"/>
  <c r="A218" i="1" s="1"/>
  <c r="A219" i="1" s="1"/>
  <c r="A220" i="1" s="1"/>
  <c r="A227" i="1" s="1"/>
  <c r="A228" i="1" s="1"/>
  <c r="A229" i="1" s="1"/>
  <c r="A230" i="1" s="1"/>
  <c r="A231" i="1" s="1"/>
  <c r="A232" i="1" s="1"/>
  <c r="A233" i="1" s="1"/>
  <c r="A234" i="1" s="1"/>
  <c r="A239" i="1" s="1"/>
  <c r="A247" i="1" s="1"/>
  <c r="A248" i="1" s="1"/>
  <c r="A249" i="1" s="1"/>
  <c r="A250" i="1" s="1"/>
  <c r="A251" i="1" s="1"/>
  <c r="A252" i="1" s="1"/>
  <c r="A253" i="1" s="1"/>
  <c r="A259" i="1" s="1"/>
  <c r="A260" i="1" s="1"/>
  <c r="A261" i="1" s="1"/>
  <c r="A262" i="1" s="1"/>
  <c r="A263" i="1" s="1"/>
  <c r="A264" i="1" s="1"/>
  <c r="A265" i="1" s="1"/>
  <c r="A266" i="1" s="1"/>
  <c r="A271" i="1" s="1"/>
  <c r="A272" i="1" s="1"/>
  <c r="A273" i="1" s="1"/>
  <c r="A274" i="1" s="1"/>
  <c r="A275" i="1" s="1"/>
  <c r="A276" i="1" s="1"/>
  <c r="A280" i="1" s="1"/>
  <c r="A281" i="1" s="1"/>
  <c r="A282" i="1" s="1"/>
  <c r="A283" i="1" s="1"/>
  <c r="A293" i="1" s="1"/>
  <c r="A294" i="1" s="1"/>
  <c r="A295" i="1" s="1"/>
  <c r="A296" i="1" s="1"/>
  <c r="A303" i="1" s="1"/>
  <c r="A304" i="1" s="1"/>
  <c r="A305" i="1" s="1"/>
  <c r="A306" i="1" s="1"/>
  <c r="A307" i="1" s="1"/>
  <c r="A309" i="1" s="1"/>
  <c r="A310" i="1" s="1"/>
  <c r="A311" i="1" s="1"/>
  <c r="A312" i="1" s="1"/>
  <c r="A313" i="1" s="1"/>
  <c r="A314" i="1" s="1"/>
  <c r="A339" i="1" s="1"/>
  <c r="A340" i="1" s="1"/>
  <c r="A341" i="1" s="1"/>
  <c r="A342" i="1" s="1"/>
  <c r="A343" i="1" s="1"/>
  <c r="A344" i="1" s="1"/>
  <c r="A345" i="1" s="1"/>
  <c r="A346" i="1" s="1"/>
  <c r="A348" i="1" s="1"/>
  <c r="A349" i="1" s="1"/>
  <c r="A351" i="1" s="1"/>
  <c r="A352" i="1" s="1"/>
  <c r="A353" i="1" s="1"/>
  <c r="A354" i="1" s="1"/>
  <c r="A355" i="1" s="1"/>
  <c r="A356" i="1" s="1"/>
  <c r="A357" i="1" s="1"/>
  <c r="A358" i="1" s="1"/>
  <c r="A359" i="1" s="1"/>
  <c r="A360" i="1" s="1"/>
  <c r="A361" i="1" s="1"/>
  <c r="A362" i="1" s="1"/>
  <c r="A363" i="1" s="1"/>
  <c r="A364" i="1" s="1"/>
  <c r="A365" i="1" s="1"/>
  <c r="A366" i="1" s="1"/>
  <c r="A377" i="1" s="1"/>
  <c r="A378" i="1" s="1"/>
  <c r="A379" i="1" s="1"/>
  <c r="A384" i="1" s="1"/>
  <c r="A386" i="1" s="1"/>
  <c r="A387" i="1" s="1"/>
  <c r="A391" i="1" s="1"/>
  <c r="A392" i="1" s="1"/>
  <c r="A393" i="1" s="1"/>
  <c r="A394" i="1" s="1"/>
  <c r="A395" i="1" s="1"/>
  <c r="A396" i="1" s="1"/>
  <c r="A397" i="1" s="1"/>
  <c r="A398" i="1" s="1"/>
  <c r="A399" i="1" s="1"/>
  <c r="A405" i="1" s="1"/>
  <c r="A406" i="1" s="1"/>
  <c r="A407" i="1" s="1"/>
  <c r="A410" i="1" s="1"/>
  <c r="A163" i="1"/>
  <c r="A164" i="1"/>
  <c r="A165" i="1"/>
  <c r="A162" i="1"/>
  <c r="A161" i="1"/>
  <c r="A151" i="1"/>
  <c r="A148" i="1"/>
  <c r="A149" i="1"/>
  <c r="A150" i="1"/>
  <c r="A147" i="1"/>
  <c r="A146" i="1"/>
  <c r="A145" i="1"/>
  <c r="A143" i="1"/>
  <c r="A141" i="1"/>
  <c r="A139" i="1"/>
  <c r="A140" i="1" s="1"/>
  <c r="A138" i="1"/>
  <c r="A137" i="1"/>
  <c r="A135" i="1"/>
  <c r="A134" i="1"/>
  <c r="F459" i="1" l="1"/>
  <c r="D459" i="1"/>
  <c r="F499" i="4"/>
  <c r="D499" i="4"/>
  <c r="H84" i="4"/>
  <c r="G84" i="4"/>
  <c r="F84" i="4"/>
  <c r="G448" i="4"/>
  <c r="F431" i="4"/>
  <c r="F432" i="4"/>
  <c r="H432" i="4"/>
  <c r="H431" i="4"/>
  <c r="G432" i="4"/>
  <c r="G431" i="4"/>
  <c r="G393" i="4"/>
  <c r="G447" i="4" s="1"/>
  <c r="F393" i="4"/>
  <c r="H393" i="4"/>
  <c r="G252" i="4"/>
  <c r="H252" i="4"/>
  <c r="G251" i="4"/>
  <c r="H251" i="4"/>
  <c r="F234" i="4"/>
  <c r="H234" i="4"/>
  <c r="H235" i="4"/>
  <c r="G234" i="4"/>
  <c r="G235" i="4"/>
  <c r="F235" i="4"/>
  <c r="G444" i="4" l="1"/>
  <c r="H444" i="4"/>
  <c r="F444" i="4"/>
  <c r="G418" i="4"/>
  <c r="H418" i="4"/>
  <c r="F418" i="4"/>
  <c r="F417" i="4"/>
  <c r="H417" i="4"/>
  <c r="G417" i="4"/>
  <c r="G408" i="4"/>
  <c r="H408" i="4"/>
  <c r="F408" i="4"/>
  <c r="G394" i="4"/>
  <c r="H394" i="4"/>
  <c r="F394" i="4"/>
  <c r="G341" i="4"/>
  <c r="H341" i="4"/>
  <c r="F341" i="4"/>
  <c r="G340" i="4"/>
  <c r="H340" i="4"/>
  <c r="F340" i="4"/>
  <c r="G321" i="4"/>
  <c r="H321" i="4"/>
  <c r="F321" i="4"/>
  <c r="G307" i="4"/>
  <c r="H307" i="4"/>
  <c r="F307" i="4"/>
  <c r="G298" i="4"/>
  <c r="H298" i="4"/>
  <c r="F298" i="4"/>
  <c r="G299" i="4"/>
  <c r="H299" i="4"/>
  <c r="F299" i="4"/>
  <c r="G287" i="4"/>
  <c r="H287" i="4"/>
  <c r="F287" i="4"/>
  <c r="G273" i="4"/>
  <c r="H273" i="4"/>
  <c r="H449" i="4" s="1"/>
  <c r="F273" i="4"/>
  <c r="G258" i="4"/>
  <c r="H258" i="4"/>
  <c r="F258" i="4"/>
  <c r="F252" i="4"/>
  <c r="F251" i="4"/>
  <c r="G250" i="4"/>
  <c r="H250" i="4"/>
  <c r="F250" i="4"/>
  <c r="G178" i="4"/>
  <c r="H178" i="4"/>
  <c r="F178" i="4"/>
  <c r="G162" i="4"/>
  <c r="H162" i="4"/>
  <c r="F162" i="4"/>
  <c r="G161" i="4"/>
  <c r="H161" i="4"/>
  <c r="I161" i="4"/>
  <c r="F161" i="4"/>
  <c r="G86" i="4"/>
  <c r="H86" i="4"/>
  <c r="F86" i="4"/>
  <c r="A82" i="4"/>
  <c r="A83" i="4" s="1"/>
  <c r="A94" i="4" s="1"/>
  <c r="A95" i="4" s="1"/>
  <c r="A105" i="4" s="1"/>
  <c r="A106" i="4" s="1"/>
  <c r="A107" i="4" s="1"/>
  <c r="A108" i="4" s="1"/>
  <c r="A109" i="4" s="1"/>
  <c r="A110" i="4" s="1"/>
  <c r="A111" i="4" s="1"/>
  <c r="A133" i="4" s="1"/>
  <c r="A134" i="4" s="1"/>
  <c r="A135" i="4" s="1"/>
  <c r="A136" i="4" s="1"/>
  <c r="A80" i="4"/>
  <c r="A81" i="4" s="1"/>
  <c r="A79" i="4"/>
  <c r="A53" i="4"/>
  <c r="A54" i="4" s="1"/>
  <c r="A55" i="4" s="1"/>
  <c r="A52" i="4"/>
  <c r="A46" i="4"/>
  <c r="A47" i="4" s="1"/>
  <c r="A48" i="4" s="1"/>
  <c r="A49" i="4" s="1"/>
  <c r="A50" i="4" s="1"/>
  <c r="A51" i="4" s="1"/>
  <c r="H447" i="4" l="1"/>
  <c r="G449" i="4"/>
  <c r="H448" i="4"/>
  <c r="F448" i="4"/>
  <c r="F449" i="4"/>
  <c r="F447" i="4"/>
  <c r="F450" i="4" l="1"/>
  <c r="H450" i="4"/>
  <c r="G450" i="4"/>
  <c r="A46" i="1"/>
  <c r="A47" i="1" s="1"/>
  <c r="A48" i="1" s="1"/>
  <c r="A49" i="1" s="1"/>
  <c r="A50" i="1" s="1"/>
  <c r="A51" i="1" s="1"/>
  <c r="A52" i="1" l="1"/>
  <c r="A53" i="1" s="1"/>
  <c r="A54" i="1" s="1"/>
  <c r="A55" i="1" s="1"/>
  <c r="A76" i="1" l="1"/>
  <c r="A77" i="1" s="1"/>
  <c r="A78" i="1" s="1"/>
  <c r="A79" i="1" l="1"/>
  <c r="A80" i="1" s="1"/>
  <c r="A88" i="1" s="1"/>
  <c r="A89" i="1" s="1"/>
  <c r="A99" i="1" s="1"/>
  <c r="A100" i="1" s="1"/>
  <c r="A101" i="1" s="1"/>
  <c r="A102" i="1" s="1"/>
  <c r="A103" i="1" s="1"/>
  <c r="A104" i="1" s="1"/>
  <c r="A105" i="1" s="1"/>
  <c r="A124" i="1" s="1"/>
  <c r="A125" i="1" s="1"/>
  <c r="A126" i="1" s="1"/>
  <c r="A127" i="1" s="1"/>
  <c r="A128" i="1" s="1"/>
  <c r="A129" i="1" s="1"/>
  <c r="A130" i="1" s="1"/>
  <c r="A131" i="1" s="1"/>
  <c r="A132" i="1" s="1"/>
  <c r="A133" i="1" s="1"/>
</calcChain>
</file>

<file path=xl/sharedStrings.xml><?xml version="1.0" encoding="utf-8"?>
<sst xmlns="http://schemas.openxmlformats.org/spreadsheetml/2006/main" count="7688" uniqueCount="962">
  <si>
    <t>№</t>
  </si>
  <si>
    <t>Наименование</t>
  </si>
  <si>
    <t>Единица измерения</t>
  </si>
  <si>
    <t>Источник информации</t>
  </si>
  <si>
    <t>Ответственные исполнители</t>
  </si>
  <si>
    <t>Источник финансирования</t>
  </si>
  <si>
    <t>Код бюджетной программы</t>
  </si>
  <si>
    <t>Базовое (исходное) значение</t>
  </si>
  <si>
    <t>План</t>
  </si>
  <si>
    <t>Факт</t>
  </si>
  <si>
    <t>Приложение 2</t>
  </si>
  <si>
    <t>Отчетный год</t>
  </si>
  <si>
    <t>Утвержден</t>
  </si>
  <si>
    <t>Государственный орган</t>
  </si>
  <si>
    <t>Решение сессии районного маслихата № 5С-50/2 от 25 декабря 2015 года</t>
  </si>
  <si>
    <t>Акимат Бурабайского района</t>
  </si>
  <si>
    <t>(наименование государственного органа, ответственного за проведение мониторинга и составление отчета)</t>
  </si>
  <si>
    <t xml:space="preserve">Отчет о реализации Программы развития территорий </t>
  </si>
  <si>
    <t>1. Информация о ходе реализации программы</t>
  </si>
  <si>
    <r>
      <rPr>
        <b/>
        <u/>
        <sz val="11"/>
        <color theme="1"/>
        <rFont val="Times New Roman"/>
        <family val="1"/>
        <charset val="204"/>
      </rPr>
      <t>Бурабайского района</t>
    </r>
    <r>
      <rPr>
        <b/>
        <sz val="11"/>
        <color theme="1"/>
        <rFont val="Times New Roman"/>
        <family val="1"/>
        <charset val="204"/>
      </rPr>
      <t xml:space="preserve"> Акмолинской области на 2016-2020 годы</t>
    </r>
  </si>
  <si>
    <r>
      <t xml:space="preserve">Информация об исполнении </t>
    </r>
    <r>
      <rPr>
        <i/>
        <sz val="10"/>
        <color theme="1"/>
        <rFont val="Times New Roman"/>
        <family val="1"/>
        <charset val="204"/>
      </rPr>
      <t xml:space="preserve"> (обязательно указывается: исполнено, не исполнено, частично исполнено причины несоответствия планового и фактического значений, расчет показателя с разложением на составляющие)</t>
    </r>
  </si>
  <si>
    <t>НАПРАВЛЕНИЕ 1: Экономическое развитие</t>
  </si>
  <si>
    <t>Цель 1.  Развитие промышленности</t>
  </si>
  <si>
    <r>
      <rPr>
        <b/>
        <i/>
        <sz val="10"/>
        <color indexed="8"/>
        <rFont val="Times New Roman"/>
        <family val="1"/>
        <charset val="204"/>
      </rPr>
      <t>Целевой индикатор 1</t>
    </r>
    <r>
      <rPr>
        <b/>
        <sz val="10"/>
        <color indexed="8"/>
        <rFont val="Times New Roman"/>
        <family val="1"/>
        <charset val="204"/>
      </rPr>
      <t xml:space="preserve">                                                   Индекс физического объема промышленной продукции</t>
    </r>
  </si>
  <si>
    <r>
      <rPr>
        <b/>
        <i/>
        <sz val="10"/>
        <color indexed="8"/>
        <rFont val="Times New Roman"/>
        <family val="1"/>
        <charset val="204"/>
      </rPr>
      <t>Целевой индикатор 2</t>
    </r>
    <r>
      <rPr>
        <b/>
        <sz val="10"/>
        <color indexed="8"/>
        <rFont val="Times New Roman"/>
        <family val="1"/>
        <charset val="204"/>
      </rPr>
      <t xml:space="preserve">                                 Объем  промышленной продукции</t>
    </r>
  </si>
  <si>
    <r>
      <rPr>
        <b/>
        <i/>
        <sz val="10"/>
        <color indexed="8"/>
        <rFont val="Times New Roman"/>
        <family val="1"/>
        <charset val="204"/>
      </rPr>
      <t xml:space="preserve">Целевой индикатор 3 </t>
    </r>
    <r>
      <rPr>
        <b/>
        <sz val="10"/>
        <color indexed="8"/>
        <rFont val="Times New Roman"/>
        <family val="1"/>
        <charset val="204"/>
      </rPr>
      <t xml:space="preserve">                                Доля обрабатывающей промышленности в структуре промышленного производства</t>
    </r>
  </si>
  <si>
    <r>
      <rPr>
        <b/>
        <i/>
        <sz val="10"/>
        <color indexed="8"/>
        <rFont val="Times New Roman"/>
        <family val="1"/>
        <charset val="204"/>
      </rPr>
      <t>Целевой индикатор 4</t>
    </r>
    <r>
      <rPr>
        <b/>
        <sz val="10"/>
        <color indexed="8"/>
        <rFont val="Times New Roman"/>
        <family val="1"/>
        <charset val="204"/>
      </rPr>
      <t xml:space="preserve">                                       Индекс физического объема выпуска продукции обрабатывающей промышленности</t>
    </r>
  </si>
  <si>
    <r>
      <rPr>
        <b/>
        <i/>
        <sz val="10"/>
        <color theme="1"/>
        <rFont val="Times New Roman"/>
        <family val="1"/>
        <charset val="204"/>
      </rPr>
      <t xml:space="preserve">Целевой индикатор  5    </t>
    </r>
    <r>
      <rPr>
        <b/>
        <sz val="10"/>
        <color theme="1"/>
        <rFont val="Times New Roman"/>
        <family val="1"/>
        <charset val="204"/>
      </rPr>
      <t xml:space="preserve">                                     ИФО горнодобывающей промышленности и разработка каръеров, в % к предыдущему году</t>
    </r>
  </si>
  <si>
    <r>
      <rPr>
        <b/>
        <i/>
        <sz val="10"/>
        <color theme="1"/>
        <rFont val="Times New Roman"/>
        <family val="1"/>
        <charset val="204"/>
      </rPr>
      <t>Целевой индикатор 6</t>
    </r>
    <r>
      <rPr>
        <b/>
        <sz val="10"/>
        <color theme="1"/>
        <rFont val="Times New Roman"/>
        <family val="1"/>
        <charset val="204"/>
      </rPr>
      <t xml:space="preserve">                                            ИФО добычи железных руд в % к предыдущему году</t>
    </r>
  </si>
  <si>
    <r>
      <rPr>
        <b/>
        <i/>
        <sz val="10"/>
        <color theme="1"/>
        <rFont val="Times New Roman"/>
        <family val="1"/>
        <charset val="204"/>
      </rPr>
      <t xml:space="preserve">Целевой индикатор 7 </t>
    </r>
    <r>
      <rPr>
        <b/>
        <sz val="10"/>
        <color theme="1"/>
        <rFont val="Times New Roman"/>
        <family val="1"/>
        <charset val="204"/>
      </rPr>
      <t xml:space="preserve">                                 ИФО добычи цветных металлов, в % к предыдущему году</t>
    </r>
  </si>
  <si>
    <r>
      <rPr>
        <b/>
        <i/>
        <sz val="10"/>
        <color theme="1"/>
        <rFont val="Times New Roman"/>
        <family val="1"/>
        <charset val="204"/>
      </rPr>
      <t>Целевой индикатор 8</t>
    </r>
    <r>
      <rPr>
        <b/>
        <sz val="10"/>
        <color theme="1"/>
        <rFont val="Times New Roman"/>
        <family val="1"/>
        <charset val="204"/>
      </rPr>
      <t xml:space="preserve">                                  ИФО продукции прочих отраслей горнодобывающей промышленности, в % к предыдущему году</t>
    </r>
  </si>
  <si>
    <r>
      <rPr>
        <b/>
        <i/>
        <sz val="10"/>
        <color indexed="8"/>
        <rFont val="Times New Roman"/>
        <family val="1"/>
        <charset val="204"/>
      </rPr>
      <t>Целевой индикатор 9</t>
    </r>
    <r>
      <rPr>
        <b/>
        <sz val="10"/>
        <color indexed="8"/>
        <rFont val="Times New Roman"/>
        <family val="1"/>
        <charset val="204"/>
      </rPr>
      <t xml:space="preserve">                                 ИФО производства продукции металлургической промышленности в % к предыдущему году</t>
    </r>
  </si>
  <si>
    <r>
      <rPr>
        <b/>
        <i/>
        <sz val="10"/>
        <color indexed="8"/>
        <rFont val="Times New Roman"/>
        <family val="1"/>
        <charset val="204"/>
      </rPr>
      <t>Целевой индикатор  10</t>
    </r>
    <r>
      <rPr>
        <b/>
        <sz val="10"/>
        <color indexed="8"/>
        <rFont val="Times New Roman"/>
        <family val="1"/>
        <charset val="204"/>
      </rPr>
      <t xml:space="preserve">                                  ИФО производства продукции черной металлургии, в % к предыдущему году</t>
    </r>
  </si>
  <si>
    <r>
      <rPr>
        <b/>
        <i/>
        <sz val="10"/>
        <color indexed="8"/>
        <rFont val="Times New Roman"/>
        <family val="1"/>
        <charset val="204"/>
      </rPr>
      <t>Целевой индикатор 11</t>
    </r>
    <r>
      <rPr>
        <b/>
        <sz val="10"/>
        <color indexed="8"/>
        <rFont val="Times New Roman"/>
        <family val="1"/>
        <charset val="204"/>
      </rPr>
      <t xml:space="preserve">                                    ИФО производства основных благородных и цветных металлов, в % к предыдущему году</t>
    </r>
  </si>
  <si>
    <r>
      <rPr>
        <b/>
        <i/>
        <sz val="10"/>
        <rFont val="Times New Roman"/>
        <family val="1"/>
        <charset val="204"/>
      </rPr>
      <t>Целевой индикатор 12</t>
    </r>
    <r>
      <rPr>
        <b/>
        <sz val="10"/>
        <rFont val="Times New Roman"/>
        <family val="1"/>
        <charset val="204"/>
      </rPr>
      <t xml:space="preserve">                                         ИФО производства продуктов питания, в % к предыдущему году</t>
    </r>
  </si>
  <si>
    <r>
      <rPr>
        <b/>
        <i/>
        <sz val="10"/>
        <rFont val="Times New Roman"/>
        <family val="1"/>
        <charset val="204"/>
      </rPr>
      <t xml:space="preserve">Целевой индикатор 13 </t>
    </r>
    <r>
      <rPr>
        <b/>
        <sz val="10"/>
        <rFont val="Times New Roman"/>
        <family val="1"/>
        <charset val="204"/>
      </rPr>
      <t xml:space="preserve">                            ИФО производства напитков, в % к предыдущему году</t>
    </r>
  </si>
  <si>
    <r>
      <rPr>
        <b/>
        <i/>
        <sz val="10"/>
        <rFont val="Times New Roman"/>
        <family val="1"/>
        <charset val="204"/>
      </rPr>
      <t xml:space="preserve">Целевой индикатор 14 </t>
    </r>
    <r>
      <rPr>
        <b/>
        <sz val="10"/>
        <rFont val="Times New Roman"/>
        <family val="1"/>
        <charset val="204"/>
      </rPr>
      <t xml:space="preserve">                                   ИФО производства деревянных и пробковых изделий, кроме мебели; производства изделий из соломки и материалов для плетения, в % к предыдущему году"</t>
    </r>
  </si>
  <si>
    <r>
      <rPr>
        <b/>
        <i/>
        <sz val="10"/>
        <rFont val="Times New Roman"/>
        <family val="1"/>
        <charset val="204"/>
      </rPr>
      <t>Целевой индикатор 15</t>
    </r>
    <r>
      <rPr>
        <b/>
        <sz val="10"/>
        <rFont val="Times New Roman"/>
        <family val="1"/>
        <charset val="204"/>
      </rPr>
      <t xml:space="preserve">                                 ИФО производства бумаги и бумажной продукции, в % к предыдущему году</t>
    </r>
  </si>
  <si>
    <r>
      <rPr>
        <b/>
        <i/>
        <sz val="10"/>
        <rFont val="Times New Roman"/>
        <family val="1"/>
        <charset val="204"/>
      </rPr>
      <t>Целевой индикатор 16</t>
    </r>
    <r>
      <rPr>
        <b/>
        <sz val="10"/>
        <rFont val="Times New Roman"/>
        <family val="1"/>
        <charset val="204"/>
      </rPr>
      <t xml:space="preserve">                               ИФО производства мебели, в % к предыдущему году</t>
    </r>
  </si>
  <si>
    <r>
      <rPr>
        <b/>
        <i/>
        <sz val="10"/>
        <color indexed="8"/>
        <rFont val="Times New Roman"/>
        <family val="1"/>
        <charset val="204"/>
      </rPr>
      <t>Целевой индикатор 17</t>
    </r>
    <r>
      <rPr>
        <b/>
        <sz val="10"/>
        <color indexed="8"/>
        <rFont val="Times New Roman"/>
        <family val="1"/>
        <charset val="204"/>
      </rPr>
      <t xml:space="preserve">                            ИФО производства продкуции машиностроения в % к предыдущему году</t>
    </r>
  </si>
  <si>
    <r>
      <rPr>
        <b/>
        <i/>
        <sz val="10"/>
        <color indexed="8"/>
        <rFont val="Times New Roman"/>
        <family val="1"/>
        <charset val="204"/>
      </rPr>
      <t>Целевой индикатор 18</t>
    </r>
    <r>
      <rPr>
        <b/>
        <sz val="10"/>
        <color indexed="8"/>
        <rFont val="Times New Roman"/>
        <family val="1"/>
        <charset val="204"/>
      </rPr>
      <t xml:space="preserve">                             ИФО производства автотранспортных  средств, трейлеров и полуприцепов, в % к предыдущему году</t>
    </r>
  </si>
  <si>
    <r>
      <rPr>
        <b/>
        <i/>
        <sz val="10"/>
        <color indexed="8"/>
        <rFont val="Times New Roman"/>
        <family val="1"/>
        <charset val="204"/>
      </rPr>
      <t>Целевой индикатор 19</t>
    </r>
    <r>
      <rPr>
        <b/>
        <sz val="10"/>
        <color indexed="8"/>
        <rFont val="Times New Roman"/>
        <family val="1"/>
        <charset val="204"/>
      </rPr>
      <t xml:space="preserve">                               ИФО производства прочих автотранспортных средств, в % к предыдущему году</t>
    </r>
  </si>
  <si>
    <r>
      <rPr>
        <b/>
        <i/>
        <sz val="10"/>
        <color indexed="8"/>
        <rFont val="Times New Roman"/>
        <family val="1"/>
        <charset val="204"/>
      </rPr>
      <t xml:space="preserve">Целевой индикатор 20  </t>
    </r>
    <r>
      <rPr>
        <b/>
        <sz val="10"/>
        <color indexed="8"/>
        <rFont val="Times New Roman"/>
        <family val="1"/>
        <charset val="204"/>
      </rPr>
      <t xml:space="preserve">                           ИФО производства продуктов химической продукции</t>
    </r>
  </si>
  <si>
    <r>
      <rPr>
        <b/>
        <i/>
        <sz val="10"/>
        <color indexed="8"/>
        <rFont val="Times New Roman"/>
        <family val="1"/>
        <charset val="204"/>
      </rPr>
      <t>Целевой индикатор 21</t>
    </r>
    <r>
      <rPr>
        <b/>
        <sz val="10"/>
        <color indexed="8"/>
        <rFont val="Times New Roman"/>
        <family val="1"/>
        <charset val="204"/>
      </rPr>
      <t xml:space="preserve">                             ИФО производства резиновых и пластмассовых изделий, в % к предыдущему году</t>
    </r>
  </si>
  <si>
    <r>
      <rPr>
        <b/>
        <i/>
        <sz val="10"/>
        <color indexed="8"/>
        <rFont val="Times New Roman"/>
        <family val="1"/>
        <charset val="204"/>
      </rPr>
      <t>Целевой индикатор 22</t>
    </r>
    <r>
      <rPr>
        <b/>
        <sz val="10"/>
        <color indexed="8"/>
        <rFont val="Times New Roman"/>
        <family val="1"/>
        <charset val="204"/>
      </rPr>
      <t xml:space="preserve">                                         ИФО производства прочей неметаллической минеральной продукции, в % к предыдущему году</t>
    </r>
  </si>
  <si>
    <r>
      <rPr>
        <b/>
        <i/>
        <sz val="10"/>
        <color indexed="8"/>
        <rFont val="Times New Roman"/>
        <family val="1"/>
        <charset val="204"/>
      </rPr>
      <t xml:space="preserve">Целевой индикатор  23 </t>
    </r>
    <r>
      <rPr>
        <b/>
        <sz val="10"/>
        <color indexed="8"/>
        <rFont val="Times New Roman"/>
        <family val="1"/>
        <charset val="204"/>
      </rPr>
      <t xml:space="preserve">                              ИФО производства готовых металлических изделий, кроме машин и оборудования, в % к предыдущему году</t>
    </r>
  </si>
  <si>
    <r>
      <rPr>
        <b/>
        <i/>
        <sz val="10"/>
        <color indexed="8"/>
        <rFont val="Times New Roman"/>
        <family val="1"/>
        <charset val="204"/>
      </rPr>
      <t>Целевой индикатор 24</t>
    </r>
    <r>
      <rPr>
        <b/>
        <sz val="10"/>
        <color indexed="8"/>
        <rFont val="Times New Roman"/>
        <family val="1"/>
        <charset val="204"/>
      </rPr>
      <t xml:space="preserve">                            ИФО производства текстильных изделий  в % к предыдущему году</t>
    </r>
  </si>
  <si>
    <r>
      <rPr>
        <b/>
        <i/>
        <sz val="10"/>
        <color indexed="8"/>
        <rFont val="Times New Roman"/>
        <family val="1"/>
        <charset val="204"/>
      </rPr>
      <t>Целевой индикатор 25</t>
    </r>
    <r>
      <rPr>
        <b/>
        <sz val="10"/>
        <color indexed="8"/>
        <rFont val="Times New Roman"/>
        <family val="1"/>
        <charset val="204"/>
      </rPr>
      <t xml:space="preserve">                              ИФО производства одежды в % к предыдущему году</t>
    </r>
  </si>
  <si>
    <r>
      <rPr>
        <b/>
        <i/>
        <sz val="10"/>
        <color indexed="8"/>
        <rFont val="Times New Roman"/>
        <family val="1"/>
        <charset val="204"/>
      </rPr>
      <t>Целевой индикатор 26</t>
    </r>
    <r>
      <rPr>
        <b/>
        <sz val="10"/>
        <color indexed="8"/>
        <rFont val="Times New Roman"/>
        <family val="1"/>
        <charset val="204"/>
      </rPr>
      <t xml:space="preserve">                                  ИФО производства  кожаной и относящейся к ней продукции, в % к предыдущему году</t>
    </r>
  </si>
  <si>
    <r>
      <rPr>
        <i/>
        <sz val="10"/>
        <rFont val="Times New Roman"/>
        <family val="1"/>
        <charset val="204"/>
      </rPr>
      <t>Мероприятие 1</t>
    </r>
    <r>
      <rPr>
        <sz val="10"/>
        <rFont val="Times New Roman"/>
        <family val="1"/>
        <charset val="204"/>
      </rPr>
      <t xml:space="preserve">                                                        Выставки, презентаций продукции местных товаропроизводителей</t>
    </r>
  </si>
  <si>
    <r>
      <rPr>
        <i/>
        <sz val="10"/>
        <rFont val="Times New Roman"/>
        <family val="1"/>
        <charset val="204"/>
      </rPr>
      <t>Мероприятие 2</t>
    </r>
    <r>
      <rPr>
        <sz val="10"/>
        <rFont val="Times New Roman"/>
        <family val="1"/>
        <charset val="204"/>
      </rPr>
      <t xml:space="preserve">                                          Проведение совещаний, семинаров и встреч  с предпринимателями района</t>
    </r>
  </si>
  <si>
    <r>
      <rPr>
        <i/>
        <sz val="10"/>
        <rFont val="Times New Roman"/>
        <family val="1"/>
        <charset val="204"/>
      </rPr>
      <t>Мероприятие 3</t>
    </r>
    <r>
      <rPr>
        <sz val="10"/>
        <rFont val="Times New Roman"/>
        <family val="1"/>
        <charset val="204"/>
      </rPr>
      <t xml:space="preserve">                                                       Помощь в оформлении (продвижении) документации в профильных областных управлениях и в получении кредитных средств, путем направления ходатайств в соответствующие органы и банки второго уровня</t>
    </r>
  </si>
  <si>
    <r>
      <rPr>
        <i/>
        <sz val="10"/>
        <rFont val="Times New Roman"/>
        <family val="1"/>
        <charset val="204"/>
      </rPr>
      <t>Мероприятие 4</t>
    </r>
    <r>
      <rPr>
        <sz val="10"/>
        <rFont val="Times New Roman"/>
        <family val="1"/>
        <charset val="204"/>
      </rPr>
      <t xml:space="preserve">                                                  Реализация проектов промышленности по использованию резервов экономики</t>
    </r>
  </si>
  <si>
    <r>
      <rPr>
        <i/>
        <sz val="10"/>
        <rFont val="Times New Roman"/>
        <family val="1"/>
        <charset val="204"/>
      </rPr>
      <t>Мероприятие 5</t>
    </r>
    <r>
      <rPr>
        <sz val="10"/>
        <rFont val="Times New Roman"/>
        <family val="1"/>
        <charset val="204"/>
      </rPr>
      <t xml:space="preserve">                                   Достижение проектной мощности предприятий обрабатывающей промышленности</t>
    </r>
  </si>
  <si>
    <r>
      <rPr>
        <i/>
        <sz val="10"/>
        <rFont val="Times New Roman"/>
        <family val="1"/>
        <charset val="204"/>
      </rPr>
      <t xml:space="preserve">Мероприятие 6    </t>
    </r>
    <r>
      <rPr>
        <sz val="10"/>
        <rFont val="Times New Roman"/>
        <family val="1"/>
        <charset val="204"/>
      </rPr>
      <t xml:space="preserve">                                            Повышение конкурентоспособности продукции местных предприятий обрабатывающей промышленности на внешних рынках</t>
    </r>
  </si>
  <si>
    <r>
      <rPr>
        <i/>
        <sz val="10"/>
        <rFont val="Times New Roman"/>
        <family val="1"/>
        <charset val="204"/>
      </rPr>
      <t>Мероприятие  7</t>
    </r>
    <r>
      <rPr>
        <sz val="10"/>
        <rFont val="Times New Roman"/>
        <family val="1"/>
        <charset val="204"/>
      </rPr>
      <t xml:space="preserve">                                                Увеличение  объемов производства  предприятий горнодобывающей промышленности</t>
    </r>
  </si>
  <si>
    <r>
      <rPr>
        <i/>
        <sz val="10"/>
        <rFont val="Times New Roman"/>
        <family val="1"/>
        <charset val="204"/>
      </rPr>
      <t>Мероприятие  9</t>
    </r>
    <r>
      <rPr>
        <sz val="10"/>
        <rFont val="Times New Roman"/>
        <family val="1"/>
        <charset val="204"/>
      </rPr>
      <t xml:space="preserve">                                           Увеличение загрузки  мощностей предприятий пищевой промышленности</t>
    </r>
  </si>
  <si>
    <r>
      <rPr>
        <i/>
        <sz val="10"/>
        <rFont val="Times New Roman"/>
        <family val="1"/>
        <charset val="204"/>
      </rPr>
      <t>Мероприятие 12</t>
    </r>
    <r>
      <rPr>
        <sz val="10"/>
        <rFont val="Times New Roman"/>
        <family val="1"/>
        <charset val="204"/>
      </rPr>
      <t xml:space="preserve">
Увеличение загрузки мощностей на предприятиях по производству строительных материалов
</t>
    </r>
  </si>
  <si>
    <r>
      <rPr>
        <i/>
        <sz val="10"/>
        <rFont val="Times New Roman"/>
        <family val="1"/>
        <charset val="204"/>
      </rPr>
      <t>Мероприятие  13</t>
    </r>
    <r>
      <rPr>
        <sz val="10"/>
        <rFont val="Times New Roman"/>
        <family val="1"/>
        <charset val="204"/>
      </rPr>
      <t xml:space="preserve">
Увеличение загрузки мощностей на предприятиях легкой промышленности
</t>
    </r>
  </si>
  <si>
    <t>%</t>
  </si>
  <si>
    <t>млн.тенге</t>
  </si>
  <si>
    <t>ед</t>
  </si>
  <si>
    <t>ОП</t>
  </si>
  <si>
    <t>ОП, ОСХ</t>
  </si>
  <si>
    <t>Цель 2.  Развитие энергетики</t>
  </si>
  <si>
    <r>
      <rPr>
        <b/>
        <i/>
        <sz val="10"/>
        <color indexed="8"/>
        <rFont val="Times New Roman"/>
        <family val="1"/>
        <charset val="204"/>
      </rPr>
      <t>Целевой индикатор 27</t>
    </r>
    <r>
      <rPr>
        <b/>
        <sz val="10"/>
        <color indexed="8"/>
        <rFont val="Times New Roman"/>
        <family val="1"/>
        <charset val="204"/>
      </rPr>
      <t xml:space="preserve">                              Объем   выработанной электроэнергии возобновляемых источников энергии</t>
    </r>
  </si>
  <si>
    <t>ОЖКХ, ПТ и АД</t>
  </si>
  <si>
    <t>Цель 3.  Повышение конкурентоспособности агропромышленного комплекса</t>
  </si>
  <si>
    <r>
      <rPr>
        <b/>
        <i/>
        <sz val="10"/>
        <color indexed="8"/>
        <rFont val="Times New Roman"/>
        <family val="1"/>
        <charset val="204"/>
      </rPr>
      <t>Целевой индикатор 28</t>
    </r>
    <r>
      <rPr>
        <b/>
        <sz val="10"/>
        <color indexed="8"/>
        <rFont val="Times New Roman"/>
        <family val="1"/>
        <charset val="204"/>
      </rPr>
      <t xml:space="preserve">                              Валовая продукция  (услуг) сельского хозяйства</t>
    </r>
  </si>
  <si>
    <r>
      <rPr>
        <b/>
        <i/>
        <sz val="10"/>
        <color indexed="8"/>
        <rFont val="Times New Roman"/>
        <family val="1"/>
        <charset val="204"/>
      </rPr>
      <t>Целевой индикатор 29</t>
    </r>
    <r>
      <rPr>
        <b/>
        <sz val="10"/>
        <color indexed="8"/>
        <rFont val="Times New Roman"/>
        <family val="1"/>
        <charset val="204"/>
      </rPr>
      <t xml:space="preserve">                                          Индекс физического объема валовой продукции (услуг) сельского хозяйства</t>
    </r>
  </si>
  <si>
    <r>
      <rPr>
        <b/>
        <i/>
        <sz val="10"/>
        <color indexed="8"/>
        <rFont val="Times New Roman"/>
        <family val="1"/>
        <charset val="204"/>
      </rPr>
      <t>Целевой индикатор 31</t>
    </r>
    <r>
      <rPr>
        <b/>
        <sz val="10"/>
        <color indexed="8"/>
        <rFont val="Times New Roman"/>
        <family val="1"/>
        <charset val="204"/>
      </rPr>
      <t xml:space="preserve">                                     Валовый выпуск продукции животноводства</t>
    </r>
  </si>
  <si>
    <r>
      <rPr>
        <b/>
        <i/>
        <sz val="10"/>
        <color indexed="8"/>
        <rFont val="Times New Roman"/>
        <family val="1"/>
        <charset val="204"/>
      </rPr>
      <t>Целевой индикатор 32</t>
    </r>
    <r>
      <rPr>
        <b/>
        <sz val="10"/>
        <color indexed="8"/>
        <rFont val="Times New Roman"/>
        <family val="1"/>
        <charset val="204"/>
      </rPr>
      <t xml:space="preserve">                                 ИФО валовой продукции  растениеводства</t>
    </r>
  </si>
  <si>
    <r>
      <rPr>
        <b/>
        <i/>
        <sz val="10"/>
        <color indexed="8"/>
        <rFont val="Times New Roman"/>
        <family val="1"/>
        <charset val="204"/>
      </rPr>
      <t>Целевой индикатор 33</t>
    </r>
    <r>
      <rPr>
        <b/>
        <sz val="10"/>
        <color indexed="8"/>
        <rFont val="Times New Roman"/>
        <family val="1"/>
        <charset val="204"/>
      </rPr>
      <t xml:space="preserve">                                 Валовый сбор зерновых и бобовых культур в весе после доработки, в том числе:</t>
    </r>
  </si>
  <si>
    <t>тыс.тонн</t>
  </si>
  <si>
    <t>пшеницы</t>
  </si>
  <si>
    <r>
      <rPr>
        <b/>
        <i/>
        <sz val="10"/>
        <color indexed="8"/>
        <rFont val="Times New Roman"/>
        <family val="1"/>
        <charset val="204"/>
      </rPr>
      <t>Целевой индикатор 34</t>
    </r>
    <r>
      <rPr>
        <b/>
        <sz val="10"/>
        <color indexed="8"/>
        <rFont val="Times New Roman"/>
        <family val="1"/>
        <charset val="204"/>
      </rPr>
      <t xml:space="preserve">                      Степень износа сельскохозяйственной техники</t>
    </r>
  </si>
  <si>
    <r>
      <rPr>
        <b/>
        <i/>
        <sz val="10"/>
        <color indexed="8"/>
        <rFont val="Times New Roman"/>
        <family val="1"/>
        <charset val="204"/>
      </rPr>
      <t>Целевой индикатор 35</t>
    </r>
    <r>
      <rPr>
        <b/>
        <sz val="10"/>
        <color indexed="8"/>
        <rFont val="Times New Roman"/>
        <family val="1"/>
        <charset val="204"/>
      </rPr>
      <t xml:space="preserve">                               ИФО валовой продукции  животноводства</t>
    </r>
  </si>
  <si>
    <r>
      <rPr>
        <b/>
        <i/>
        <sz val="10"/>
        <color indexed="8"/>
        <rFont val="Times New Roman"/>
        <family val="1"/>
        <charset val="204"/>
      </rPr>
      <t xml:space="preserve">Целевой индикатор 36 </t>
    </r>
    <r>
      <rPr>
        <b/>
        <sz val="10"/>
        <color indexed="8"/>
        <rFont val="Times New Roman"/>
        <family val="1"/>
        <charset val="204"/>
      </rPr>
      <t xml:space="preserve">                             Удельный вес племенного поголовья скота в общей численности сельхозживотных,    в т.ч. КРС </t>
    </r>
  </si>
  <si>
    <t>овец</t>
  </si>
  <si>
    <r>
      <rPr>
        <b/>
        <i/>
        <sz val="10"/>
        <color indexed="8"/>
        <rFont val="Times New Roman"/>
        <family val="1"/>
        <charset val="204"/>
      </rPr>
      <t xml:space="preserve">Целевой индикатор 37     </t>
    </r>
    <r>
      <rPr>
        <b/>
        <sz val="10"/>
        <color indexed="8"/>
        <rFont val="Times New Roman"/>
        <family val="1"/>
        <charset val="204"/>
      </rPr>
      <t xml:space="preserve">               Загруженность производственных мощностей перерабатывающих предприятий АПК</t>
    </r>
  </si>
  <si>
    <t xml:space="preserve">   мяса</t>
  </si>
  <si>
    <t xml:space="preserve">   молока</t>
  </si>
  <si>
    <t xml:space="preserve">   зерна</t>
  </si>
  <si>
    <r>
      <rPr>
        <i/>
        <sz val="10"/>
        <rFont val="Times New Roman"/>
        <family val="1"/>
        <charset val="204"/>
      </rPr>
      <t xml:space="preserve">Мероприятие 4                                                </t>
    </r>
    <r>
      <rPr>
        <sz val="10"/>
        <rFont val="Times New Roman"/>
        <family val="1"/>
        <charset val="204"/>
      </rPr>
      <t>Расширение молочно-товарной фермы на 238 голов</t>
    </r>
  </si>
  <si>
    <r>
      <rPr>
        <i/>
        <sz val="10"/>
        <rFont val="Times New Roman"/>
        <family val="1"/>
        <charset val="204"/>
      </rPr>
      <t xml:space="preserve">Мероприятие 6                                              </t>
    </r>
    <r>
      <rPr>
        <sz val="10"/>
        <rFont val="Times New Roman"/>
        <family val="1"/>
        <charset val="204"/>
      </rPr>
      <t>Возмещение владельцам стоимости изымаемых и уничтожаемых больных животных, продуктов и сырья животного происхождения</t>
    </r>
  </si>
  <si>
    <r>
      <rPr>
        <i/>
        <sz val="10"/>
        <rFont val="Times New Roman"/>
        <family val="1"/>
        <charset val="204"/>
      </rPr>
      <t xml:space="preserve">Мероприятие 7                                             </t>
    </r>
    <r>
      <rPr>
        <sz val="10"/>
        <rFont val="Times New Roman"/>
        <family val="1"/>
        <charset val="204"/>
      </rPr>
      <t>Проведение противоэпизоотических мероприятий</t>
    </r>
  </si>
  <si>
    <r>
      <rPr>
        <i/>
        <sz val="10"/>
        <rFont val="Times New Roman"/>
        <family val="1"/>
        <charset val="204"/>
      </rPr>
      <t xml:space="preserve">Мероприятие  9                                          </t>
    </r>
    <r>
      <rPr>
        <sz val="10"/>
        <rFont val="Times New Roman"/>
        <family val="1"/>
        <charset val="204"/>
      </rPr>
      <t>Проведение мероприятий по идентификации сельскохозяйственных животных</t>
    </r>
  </si>
  <si>
    <r>
      <rPr>
        <i/>
        <sz val="10"/>
        <rFont val="Times New Roman"/>
        <family val="1"/>
        <charset val="204"/>
      </rPr>
      <t xml:space="preserve">Мероприятие  10                                          </t>
    </r>
    <r>
      <rPr>
        <sz val="10"/>
        <rFont val="Times New Roman"/>
        <family val="1"/>
        <charset val="204"/>
      </rPr>
      <t xml:space="preserve">Расширение производственного цикла по производству пищевого яйца и мяса птицы </t>
    </r>
    <r>
      <rPr>
        <i/>
        <sz val="10"/>
        <rFont val="Times New Roman"/>
        <family val="1"/>
        <charset val="204"/>
      </rPr>
      <t>(переработка органических отходов)</t>
    </r>
    <r>
      <rPr>
        <sz val="10"/>
        <rFont val="Times New Roman"/>
        <family val="1"/>
        <charset val="204"/>
      </rPr>
      <t xml:space="preserve"> ТОО "АгроИнвест-2015"</t>
    </r>
  </si>
  <si>
    <t>ОСХ</t>
  </si>
  <si>
    <t>ОСХ,ТОО "Есиль-Агро" Кенесаринский с/о</t>
  </si>
  <si>
    <t>ОВ</t>
  </si>
  <si>
    <t>ОСХ,  ТОО "АгроИнвест-2015"</t>
  </si>
  <si>
    <t>Цель 4.  Развитие рыночной инфраструктуры, обеспечивающей эффективное функционирование субъектов малого и среднего предпринимательства</t>
  </si>
  <si>
    <r>
      <rPr>
        <b/>
        <i/>
        <sz val="10"/>
        <rFont val="Times New Roman"/>
        <family val="1"/>
        <charset val="204"/>
      </rPr>
      <t xml:space="preserve">Целевой индикатор 40 </t>
    </r>
    <r>
      <rPr>
        <b/>
        <sz val="10"/>
        <rFont val="Times New Roman"/>
        <family val="1"/>
        <charset val="204"/>
      </rPr>
      <t xml:space="preserve">                                Индекс физического объема розничной торговли</t>
    </r>
  </si>
  <si>
    <r>
      <rPr>
        <b/>
        <i/>
        <sz val="10"/>
        <color indexed="8"/>
        <rFont val="Times New Roman"/>
        <family val="1"/>
        <charset val="204"/>
      </rPr>
      <t xml:space="preserve">Целевой индикатор 42  </t>
    </r>
    <r>
      <rPr>
        <b/>
        <sz val="10"/>
        <color indexed="8"/>
        <rFont val="Times New Roman"/>
        <family val="1"/>
        <charset val="204"/>
      </rPr>
      <t xml:space="preserve">                        Количество предприятий торговли и общественного питания</t>
    </r>
  </si>
  <si>
    <r>
      <rPr>
        <b/>
        <i/>
        <sz val="10"/>
        <color indexed="8"/>
        <rFont val="Times New Roman"/>
        <family val="1"/>
        <charset val="204"/>
      </rPr>
      <t xml:space="preserve">Целевой индикатор 43 </t>
    </r>
    <r>
      <rPr>
        <b/>
        <sz val="10"/>
        <color indexed="8"/>
        <rFont val="Times New Roman"/>
        <family val="1"/>
        <charset val="204"/>
      </rPr>
      <t xml:space="preserve">                            Доля действующих субъектов малого и среднего предпринимательства в общем объеме зарегистрированных</t>
    </r>
  </si>
  <si>
    <t>в том числе по городу Щучинску</t>
  </si>
  <si>
    <r>
      <rPr>
        <b/>
        <i/>
        <sz val="10"/>
        <rFont val="Times New Roman"/>
        <family val="1"/>
        <charset val="204"/>
      </rPr>
      <t>Целевой индикатор 44</t>
    </r>
    <r>
      <rPr>
        <b/>
        <sz val="10"/>
        <rFont val="Times New Roman"/>
        <family val="1"/>
        <charset val="204"/>
      </rPr>
      <t xml:space="preserve">                                 Количество действующих субъектов малого и среднего предпринимательства</t>
    </r>
  </si>
  <si>
    <r>
      <rPr>
        <i/>
        <sz val="10"/>
        <rFont val="Times New Roman"/>
        <family val="1"/>
        <charset val="204"/>
      </rPr>
      <t xml:space="preserve">Мероприятие 1 </t>
    </r>
    <r>
      <rPr>
        <b/>
        <sz val="10"/>
        <rFont val="Times New Roman"/>
        <family val="1"/>
        <charset val="204"/>
      </rPr>
      <t xml:space="preserve">                                                 </t>
    </r>
    <r>
      <rPr>
        <sz val="10"/>
        <rFont val="Times New Roman"/>
        <family val="1"/>
        <charset val="204"/>
      </rPr>
      <t xml:space="preserve">Проведение выездных кустовых совещаний 
в сельских округах по разъяснению государственных программ Единой поддержки предпринимательства ДКБ-2020, ДКЗ-2020 и др
</t>
    </r>
  </si>
  <si>
    <r>
      <rPr>
        <i/>
        <sz val="10"/>
        <rFont val="Times New Roman"/>
        <family val="1"/>
        <charset val="204"/>
      </rPr>
      <t>Мероприятие 2</t>
    </r>
    <r>
      <rPr>
        <sz val="10"/>
        <rFont val="Times New Roman"/>
        <family val="1"/>
        <charset val="204"/>
      </rPr>
      <t xml:space="preserve">                                        Увеличения числа объектов розничной торговли, посредством участия в Единой программе государственной поддержки предпринимательства  ДКБ-2020 и тд</t>
    </r>
  </si>
  <si>
    <t>Цель 5.  Увеличение доли местного содержания по средствам увеличения объема  инвестиций и развитие инноваций</t>
  </si>
  <si>
    <r>
      <rPr>
        <b/>
        <i/>
        <sz val="10"/>
        <rFont val="Times New Roman"/>
        <family val="1"/>
        <charset val="204"/>
      </rPr>
      <t>Целевой индикатор 45</t>
    </r>
    <r>
      <rPr>
        <b/>
        <sz val="10"/>
        <rFont val="Times New Roman"/>
        <family val="1"/>
        <charset val="204"/>
      </rPr>
      <t xml:space="preserve">                                    Индекс физического объема инвестиций в основной капитал</t>
    </r>
  </si>
  <si>
    <r>
      <rPr>
        <b/>
        <i/>
        <sz val="10"/>
        <rFont val="Times New Roman"/>
        <family val="1"/>
        <charset val="204"/>
      </rPr>
      <t xml:space="preserve">Целевой индикатор 46 </t>
    </r>
    <r>
      <rPr>
        <b/>
        <sz val="10"/>
        <rFont val="Times New Roman"/>
        <family val="1"/>
        <charset val="204"/>
      </rPr>
      <t xml:space="preserve">                                   Объем инвестиций в основной капитал</t>
    </r>
  </si>
  <si>
    <r>
      <rPr>
        <b/>
        <i/>
        <sz val="10"/>
        <color indexed="8"/>
        <rFont val="Times New Roman"/>
        <family val="1"/>
        <charset val="204"/>
      </rPr>
      <t>Целевой индикатор 47</t>
    </r>
    <r>
      <rPr>
        <b/>
        <sz val="10"/>
        <color indexed="8"/>
        <rFont val="Times New Roman"/>
        <family val="1"/>
        <charset val="204"/>
      </rPr>
      <t xml:space="preserve">                                      Доля внешних  инвестиций в основной капитал в общем объеме инвестиций в основной капитал</t>
    </r>
  </si>
  <si>
    <r>
      <t>Целевой индикатор 48</t>
    </r>
    <r>
      <rPr>
        <b/>
        <i/>
        <sz val="10"/>
        <color indexed="8"/>
        <rFont val="Times New Roman"/>
        <family val="1"/>
        <charset val="204"/>
      </rPr>
      <t xml:space="preserve">                                     </t>
    </r>
    <r>
      <rPr>
        <b/>
        <sz val="10"/>
        <color indexed="8"/>
        <rFont val="Times New Roman"/>
        <family val="1"/>
        <charset val="204"/>
      </rPr>
      <t>Доля инновационно-активных предприятий от числа действующих предприятий</t>
    </r>
  </si>
  <si>
    <r>
      <rPr>
        <b/>
        <i/>
        <sz val="10"/>
        <color indexed="8"/>
        <rFont val="Times New Roman"/>
        <family val="1"/>
        <charset val="204"/>
      </rPr>
      <t>Целевой индикатор 49</t>
    </r>
    <r>
      <rPr>
        <b/>
        <sz val="10"/>
        <color indexed="8"/>
        <rFont val="Times New Roman"/>
        <family val="1"/>
        <charset val="204"/>
      </rPr>
      <t xml:space="preserve">                                    Объем производства инновационной продукции</t>
    </r>
  </si>
  <si>
    <r>
      <rPr>
        <b/>
        <i/>
        <sz val="10"/>
        <color indexed="8"/>
        <rFont val="Times New Roman"/>
        <family val="1"/>
        <charset val="204"/>
      </rPr>
      <t xml:space="preserve">Целевой индикатор 50 </t>
    </r>
    <r>
      <rPr>
        <b/>
        <sz val="10"/>
        <color indexed="8"/>
        <rFont val="Times New Roman"/>
        <family val="1"/>
        <charset val="204"/>
      </rPr>
      <t xml:space="preserve">                        Увеличение доли местного содержания в общем объеме закупок товаров, работ и услуг</t>
    </r>
  </si>
  <si>
    <r>
      <rPr>
        <b/>
        <i/>
        <sz val="10"/>
        <color indexed="8"/>
        <rFont val="Times New Roman"/>
        <family val="1"/>
        <charset val="204"/>
      </rPr>
      <t>Целевой индикатор 51</t>
    </r>
    <r>
      <rPr>
        <b/>
        <sz val="10"/>
        <color indexed="8"/>
        <rFont val="Times New Roman"/>
        <family val="1"/>
        <charset val="204"/>
      </rPr>
      <t xml:space="preserve">                         Увеличение доли местного содержания в закупках государственных учреждений и организаций товаров</t>
    </r>
  </si>
  <si>
    <r>
      <rPr>
        <b/>
        <i/>
        <sz val="10"/>
        <color indexed="8"/>
        <rFont val="Times New Roman"/>
        <family val="1"/>
        <charset val="204"/>
      </rPr>
      <t>Целевой индикатор 52</t>
    </r>
    <r>
      <rPr>
        <b/>
        <sz val="10"/>
        <color indexed="8"/>
        <rFont val="Times New Roman"/>
        <family val="1"/>
        <charset val="204"/>
      </rPr>
      <t xml:space="preserve">                         Увеличение доли местного содержания в закупках государственных учреждений и организаций работ и услуг</t>
    </r>
  </si>
  <si>
    <r>
      <rPr>
        <i/>
        <sz val="10"/>
        <rFont val="Times New Roman"/>
        <family val="1"/>
        <charset val="204"/>
      </rPr>
      <t>Мероприятие 1</t>
    </r>
    <r>
      <rPr>
        <sz val="10"/>
        <rFont val="Times New Roman"/>
        <family val="1"/>
        <charset val="204"/>
      </rPr>
      <t xml:space="preserve">                                      Увеличение доли внешних инвестиций в основной капитал</t>
    </r>
  </si>
  <si>
    <r>
      <rPr>
        <i/>
        <sz val="10"/>
        <rFont val="Times New Roman"/>
        <family val="1"/>
        <charset val="204"/>
      </rPr>
      <t>Мероприятие 2</t>
    </r>
    <r>
      <rPr>
        <sz val="10"/>
        <rFont val="Times New Roman"/>
        <family val="1"/>
        <charset val="204"/>
      </rPr>
      <t xml:space="preserve">
Внедрение инноваций на предприятиях района
</t>
    </r>
  </si>
  <si>
    <r>
      <rPr>
        <i/>
        <sz val="10"/>
        <rFont val="Times New Roman"/>
        <family val="1"/>
        <charset val="204"/>
      </rPr>
      <t>Мероприятие 3</t>
    </r>
    <r>
      <rPr>
        <sz val="10"/>
        <rFont val="Times New Roman"/>
        <family val="1"/>
        <charset val="204"/>
      </rPr>
      <t xml:space="preserve">
Внедрение новых технологий на предприятиях района
</t>
    </r>
  </si>
  <si>
    <r>
      <rPr>
        <i/>
        <sz val="10"/>
        <rFont val="Times New Roman"/>
        <family val="1"/>
        <charset val="204"/>
      </rPr>
      <t>Мероприятие 4</t>
    </r>
    <r>
      <rPr>
        <sz val="10"/>
        <rFont val="Times New Roman"/>
        <family val="1"/>
        <charset val="204"/>
      </rPr>
      <t xml:space="preserve">
Приобретение преимущественно продукции, работ и услуг Казахстанского производителя
</t>
    </r>
  </si>
  <si>
    <r>
      <rPr>
        <i/>
        <sz val="10"/>
        <rFont val="Times New Roman"/>
        <family val="1"/>
        <charset val="204"/>
      </rPr>
      <t>Мероприятие 5</t>
    </r>
    <r>
      <rPr>
        <sz val="10"/>
        <rFont val="Times New Roman"/>
        <family val="1"/>
        <charset val="204"/>
      </rPr>
      <t xml:space="preserve">
 В целях поддержки местного производителя, проведение работ по взаимодействию субъектов среднего и малого предпринимательства  
</t>
    </r>
  </si>
  <si>
    <r>
      <rPr>
        <i/>
        <sz val="10"/>
        <rFont val="Times New Roman"/>
        <family val="1"/>
        <charset val="204"/>
      </rPr>
      <t>Мероприятие 6</t>
    </r>
    <r>
      <rPr>
        <sz val="10"/>
        <rFont val="Times New Roman"/>
        <family val="1"/>
        <charset val="204"/>
      </rPr>
      <t xml:space="preserve">                                                Заключение договоров-намерений и контрактов на приобретение ТРУ между производителями Бурабайского района и государственными учреждениями, национальными компаниями</t>
    </r>
  </si>
  <si>
    <r>
      <rPr>
        <i/>
        <sz val="10"/>
        <rFont val="Times New Roman"/>
        <family val="1"/>
        <charset val="204"/>
      </rPr>
      <t>Мероприятие 7</t>
    </r>
    <r>
      <rPr>
        <sz val="10"/>
        <rFont val="Times New Roman"/>
        <family val="1"/>
        <charset val="204"/>
      </rPr>
      <t xml:space="preserve">                                       Мониторинг закупок ТРУ предприятий района на предмет местного содержания</t>
    </r>
  </si>
  <si>
    <t>ОП,ОЭиФ</t>
  </si>
  <si>
    <t>НАПРАВЛЕНИЕ 2: Социальная сфера</t>
  </si>
  <si>
    <t xml:space="preserve">Целевой индикатор 53                           Снижение количества трехсменных и аварийных школ в сравнении с предыдущим годом </t>
  </si>
  <si>
    <r>
      <rPr>
        <b/>
        <i/>
        <sz val="10"/>
        <rFont val="Times New Roman"/>
        <family val="1"/>
        <charset val="204"/>
      </rPr>
      <t>Целевой индикатор 54</t>
    </r>
    <r>
      <rPr>
        <b/>
        <sz val="10"/>
        <rFont val="Times New Roman"/>
        <family val="1"/>
        <charset val="204"/>
      </rPr>
      <t xml:space="preserve">                               Количество введенных в эксплуатацию новых школ, взамен трехсменных и аварийных</t>
    </r>
  </si>
  <si>
    <r>
      <rPr>
        <b/>
        <i/>
        <sz val="10"/>
        <color indexed="8"/>
        <rFont val="Times New Roman"/>
        <family val="1"/>
        <charset val="204"/>
      </rPr>
      <t>Целевой индикатор 55</t>
    </r>
    <r>
      <rPr>
        <b/>
        <sz val="10"/>
        <color indexed="8"/>
        <rFont val="Times New Roman"/>
        <family val="1"/>
        <charset val="204"/>
      </rPr>
      <t xml:space="preserve">                                      Доля учащихся, успешно (отлтчно/хорошо) освоивших образовательные программы среди выпускников школ по:
</t>
    </r>
  </si>
  <si>
    <t>естемтвенно-математическим дисциплинам</t>
  </si>
  <si>
    <t>общественно-гуманитарным дисциплинам</t>
  </si>
  <si>
    <r>
      <rPr>
        <b/>
        <i/>
        <sz val="10"/>
        <color theme="1"/>
        <rFont val="Times New Roman"/>
        <family val="1"/>
        <charset val="204"/>
      </rPr>
      <t xml:space="preserve">Целевой индикатор 56    </t>
    </r>
    <r>
      <rPr>
        <b/>
        <sz val="10"/>
        <color theme="1"/>
        <rFont val="Times New Roman"/>
        <family val="1"/>
        <charset val="204"/>
      </rPr>
      <t xml:space="preserve">                          Доля педагогов с высшим педагогическим образованием 
</t>
    </r>
  </si>
  <si>
    <t>в том числе в сельской местности</t>
  </si>
  <si>
    <r>
      <rPr>
        <b/>
        <i/>
        <sz val="10"/>
        <color theme="1"/>
        <rFont val="Times New Roman"/>
        <family val="1"/>
        <charset val="204"/>
      </rPr>
      <t>Целевой индикатор 57</t>
    </r>
    <r>
      <rPr>
        <b/>
        <sz val="10"/>
        <color theme="1"/>
        <rFont val="Times New Roman"/>
        <family val="1"/>
        <charset val="204"/>
      </rPr>
      <t xml:space="preserve">                               Количество школьников, являющихся победителями международных олимпиад и конкурсов (научных проектов), научных соревнований</t>
    </r>
  </si>
  <si>
    <r>
      <rPr>
        <b/>
        <i/>
        <sz val="10"/>
        <rFont val="Times New Roman"/>
        <family val="1"/>
        <charset val="204"/>
      </rPr>
      <t xml:space="preserve">Целевой индикатор 58 </t>
    </r>
    <r>
      <rPr>
        <b/>
        <sz val="10"/>
        <rFont val="Times New Roman"/>
        <family val="1"/>
        <charset val="204"/>
      </rPr>
      <t xml:space="preserve">                                      Охват детей инклюзивным образованием от общего количества детей с ограниченными возможностями</t>
    </r>
  </si>
  <si>
    <r>
      <rPr>
        <b/>
        <i/>
        <sz val="10"/>
        <color indexed="8"/>
        <rFont val="Times New Roman"/>
        <family val="1"/>
        <charset val="204"/>
      </rPr>
      <t>Целевой индикатор 59</t>
    </r>
    <r>
      <rPr>
        <b/>
        <sz val="10"/>
        <color indexed="8"/>
        <rFont val="Times New Roman"/>
        <family val="1"/>
        <charset val="204"/>
      </rPr>
      <t xml:space="preserve">                                  Доля организаций образования, создавших условия для инклюзивного образования от их общего количества (школ)</t>
    </r>
  </si>
  <si>
    <r>
      <rPr>
        <b/>
        <i/>
        <sz val="10"/>
        <color indexed="8"/>
        <rFont val="Times New Roman"/>
        <family val="1"/>
        <charset val="204"/>
      </rPr>
      <t xml:space="preserve">Целевой индикатор 60 </t>
    </r>
    <r>
      <rPr>
        <b/>
        <sz val="10"/>
        <color indexed="8"/>
        <rFont val="Times New Roman"/>
        <family val="1"/>
        <charset val="204"/>
      </rPr>
      <t xml:space="preserve">                                             Охват детей с 3 до 6 лет дошкольным воспитанием и обучением</t>
    </r>
  </si>
  <si>
    <r>
      <rPr>
        <b/>
        <i/>
        <sz val="10"/>
        <color indexed="8"/>
        <rFont val="Times New Roman"/>
        <family val="1"/>
        <charset val="204"/>
      </rPr>
      <t>Целевой индикатор 61</t>
    </r>
    <r>
      <rPr>
        <b/>
        <sz val="10"/>
        <color indexed="8"/>
        <rFont val="Times New Roman"/>
        <family val="1"/>
        <charset val="204"/>
      </rPr>
      <t xml:space="preserve">                                 Количество открытых новых мест для снижения количества нуждающихся детей в дошкольном обучении (3-6 лет)                                                                                                                                                                                                                                                                                                                                                                                       </t>
    </r>
  </si>
  <si>
    <r>
      <rPr>
        <b/>
        <i/>
        <sz val="10"/>
        <rFont val="Times New Roman"/>
        <family val="1"/>
        <charset val="204"/>
      </rPr>
      <t>Целевой индикатор 62</t>
    </r>
    <r>
      <rPr>
        <b/>
        <sz val="10"/>
        <rFont val="Times New Roman"/>
        <family val="1"/>
        <charset val="204"/>
      </rPr>
      <t xml:space="preserve">                                     Доля трудоустроенных выпускников учебных заведений технического и профессионального образования, в первый год после окончания обучения</t>
    </r>
  </si>
  <si>
    <r>
      <rPr>
        <b/>
        <i/>
        <sz val="10"/>
        <rFont val="Times New Roman"/>
        <family val="1"/>
        <charset val="204"/>
      </rPr>
      <t xml:space="preserve">Целевой индикатор 63    </t>
    </r>
    <r>
      <rPr>
        <b/>
        <sz val="10"/>
        <rFont val="Times New Roman"/>
        <family val="1"/>
        <charset val="204"/>
      </rPr>
      <t xml:space="preserve">                                 Доля молодежи, участвующей в деятельности молодежных организаций</t>
    </r>
  </si>
  <si>
    <r>
      <rPr>
        <b/>
        <i/>
        <sz val="10"/>
        <rFont val="Times New Roman"/>
        <family val="1"/>
        <charset val="204"/>
      </rPr>
      <t xml:space="preserve">Целевой индикатор 64 </t>
    </r>
    <r>
      <rPr>
        <b/>
        <sz val="10"/>
        <rFont val="Times New Roman"/>
        <family val="1"/>
        <charset val="204"/>
      </rPr>
      <t xml:space="preserve">                            Доля молодежи , задействованной в общенациональной инициативе «Жасыл ел»</t>
    </r>
  </si>
  <si>
    <r>
      <rPr>
        <b/>
        <i/>
        <sz val="10"/>
        <rFont val="Times New Roman"/>
        <family val="1"/>
        <charset val="204"/>
      </rPr>
      <t xml:space="preserve">Целевой индикатор 65          </t>
    </r>
    <r>
      <rPr>
        <b/>
        <sz val="10"/>
        <rFont val="Times New Roman"/>
        <family val="1"/>
        <charset val="204"/>
      </rPr>
      <t xml:space="preserve">                         Доля охвата молодежи типичного возраста (14-24 лет) техническим и профессиональным образованием                                                                                                                                                                                                                                                                                                                                                                                       </t>
    </r>
  </si>
  <si>
    <r>
      <rPr>
        <i/>
        <sz val="10"/>
        <rFont val="Times New Roman"/>
        <family val="1"/>
        <charset val="204"/>
      </rPr>
      <t>Мероприятие 1</t>
    </r>
    <r>
      <rPr>
        <sz val="10"/>
        <rFont val="Times New Roman"/>
        <family val="1"/>
        <charset val="204"/>
      </rPr>
      <t xml:space="preserve">                                           Приобретение лингафонно-мультимедийных кабинетов</t>
    </r>
  </si>
  <si>
    <t>ед/млн.тенге</t>
  </si>
  <si>
    <t>мест</t>
  </si>
  <si>
    <t>*</t>
  </si>
  <si>
    <t>ОО</t>
  </si>
  <si>
    <t>ОВП</t>
  </si>
  <si>
    <t>ОС</t>
  </si>
  <si>
    <t>акиматы с/о</t>
  </si>
  <si>
    <t>ОС, ОО</t>
  </si>
  <si>
    <t>ОВП, КГУ "МРЦ"</t>
  </si>
  <si>
    <t>Цель 7.  Улучшение здоровья населения</t>
  </si>
  <si>
    <r>
      <rPr>
        <b/>
        <i/>
        <sz val="10"/>
        <color indexed="8"/>
        <rFont val="Times New Roman"/>
        <family val="1"/>
        <charset val="204"/>
      </rPr>
      <t>Целевой индикатор 66</t>
    </r>
    <r>
      <rPr>
        <b/>
        <sz val="10"/>
        <color indexed="8"/>
        <rFont val="Times New Roman"/>
        <family val="1"/>
        <charset val="204"/>
      </rPr>
      <t xml:space="preserve">                               Уровень удовлетворенности населения качеством медицинских услуг</t>
    </r>
  </si>
  <si>
    <r>
      <rPr>
        <b/>
        <i/>
        <sz val="10"/>
        <color indexed="8"/>
        <rFont val="Times New Roman"/>
        <family val="1"/>
        <charset val="204"/>
      </rPr>
      <t xml:space="preserve">Целевой индикатор 67 </t>
    </r>
    <r>
      <rPr>
        <b/>
        <sz val="10"/>
        <color indexed="8"/>
        <rFont val="Times New Roman"/>
        <family val="1"/>
        <charset val="204"/>
      </rPr>
      <t xml:space="preserve">                         Материнская  смертность</t>
    </r>
  </si>
  <si>
    <t>на 100 тыс. детей, родившихся живыми</t>
  </si>
  <si>
    <r>
      <rPr>
        <b/>
        <i/>
        <sz val="10"/>
        <color indexed="8"/>
        <rFont val="Times New Roman"/>
        <family val="1"/>
        <charset val="204"/>
      </rPr>
      <t>Целевой индикатор 68</t>
    </r>
    <r>
      <rPr>
        <b/>
        <sz val="10"/>
        <color indexed="8"/>
        <rFont val="Times New Roman"/>
        <family val="1"/>
        <charset val="204"/>
      </rPr>
      <t xml:space="preserve">                                    Детская смертность (от 0 до 5 лет)</t>
    </r>
  </si>
  <si>
    <t>на 1000 детей</t>
  </si>
  <si>
    <r>
      <rPr>
        <b/>
        <i/>
        <sz val="10"/>
        <color indexed="8"/>
        <rFont val="Times New Roman"/>
        <family val="1"/>
        <charset val="204"/>
      </rPr>
      <t>Целевой индикатор 69</t>
    </r>
    <r>
      <rPr>
        <b/>
        <sz val="10"/>
        <color indexed="8"/>
        <rFont val="Times New Roman"/>
        <family val="1"/>
        <charset val="204"/>
      </rPr>
      <t xml:space="preserve">                         Младенческая смертность </t>
    </r>
  </si>
  <si>
    <t>на 1000 род.живыми</t>
  </si>
  <si>
    <r>
      <rPr>
        <b/>
        <i/>
        <sz val="10"/>
        <color indexed="8"/>
        <rFont val="Times New Roman"/>
        <family val="1"/>
        <charset val="204"/>
      </rPr>
      <t>Целевой индикатор 70</t>
    </r>
    <r>
      <rPr>
        <b/>
        <sz val="10"/>
        <color indexed="8"/>
        <rFont val="Times New Roman"/>
        <family val="1"/>
        <charset val="204"/>
      </rPr>
      <t xml:space="preserve">                         Смертность от болезней системы кровообращения</t>
    </r>
  </si>
  <si>
    <t>на 100 тыс.населения</t>
  </si>
  <si>
    <r>
      <rPr>
        <b/>
        <i/>
        <sz val="10"/>
        <color indexed="8"/>
        <rFont val="Times New Roman"/>
        <family val="1"/>
        <charset val="204"/>
      </rPr>
      <t>Целевой индикатор 71</t>
    </r>
    <r>
      <rPr>
        <b/>
        <sz val="10"/>
        <color indexed="8"/>
        <rFont val="Times New Roman"/>
        <family val="1"/>
        <charset val="204"/>
      </rPr>
      <t xml:space="preserve">                         Смертность от онкологических заболеваний</t>
    </r>
  </si>
  <si>
    <r>
      <rPr>
        <b/>
        <i/>
        <sz val="10"/>
        <color indexed="8"/>
        <rFont val="Times New Roman"/>
        <family val="1"/>
        <charset val="204"/>
      </rPr>
      <t>Целевой индикатор 72</t>
    </r>
    <r>
      <rPr>
        <b/>
        <sz val="10"/>
        <color indexed="8"/>
        <rFont val="Times New Roman"/>
        <family val="1"/>
        <charset val="204"/>
      </rPr>
      <t xml:space="preserve">                         Смертность от туберкулеза</t>
    </r>
  </si>
  <si>
    <r>
      <rPr>
        <b/>
        <i/>
        <sz val="10"/>
        <rFont val="Times New Roman"/>
        <family val="1"/>
        <charset val="204"/>
      </rPr>
      <t xml:space="preserve">Целевой индикатор 73     </t>
    </r>
    <r>
      <rPr>
        <b/>
        <sz val="10"/>
        <rFont val="Times New Roman"/>
        <family val="1"/>
        <charset val="204"/>
      </rPr>
      <t xml:space="preserve">                    Распространенность  вируса иммунодефицита человека в возрастной группе 15-49 лет  в пределах 0,2-0,6 %, </t>
    </r>
  </si>
  <si>
    <r>
      <rPr>
        <i/>
        <sz val="10"/>
        <rFont val="Times New Roman"/>
        <family val="1"/>
        <charset val="204"/>
      </rPr>
      <t xml:space="preserve">Мероприятие 1         </t>
    </r>
    <r>
      <rPr>
        <sz val="10"/>
        <rFont val="Times New Roman"/>
        <family val="1"/>
        <charset val="204"/>
      </rPr>
      <t xml:space="preserve">                  Предусмотреть  адресную помощь туберкулезным больным</t>
    </r>
  </si>
  <si>
    <r>
      <rPr>
        <i/>
        <sz val="10"/>
        <rFont val="Times New Roman"/>
        <family val="1"/>
        <charset val="204"/>
      </rPr>
      <t xml:space="preserve">Мероприятие  </t>
    </r>
    <r>
      <rPr>
        <b/>
        <sz val="10"/>
        <rFont val="Times New Roman"/>
        <family val="1"/>
        <charset val="204"/>
      </rPr>
      <t xml:space="preserve"> </t>
    </r>
    <r>
      <rPr>
        <b/>
        <i/>
        <sz val="10"/>
        <rFont val="Times New Roman"/>
        <family val="1"/>
        <charset val="204"/>
      </rPr>
      <t>2</t>
    </r>
    <r>
      <rPr>
        <b/>
        <sz val="10"/>
        <rFont val="Times New Roman"/>
        <family val="1"/>
        <charset val="204"/>
      </rPr>
      <t xml:space="preserve">                                              </t>
    </r>
    <r>
      <rPr>
        <sz val="10"/>
        <rFont val="Times New Roman"/>
        <family val="1"/>
        <charset val="204"/>
      </rPr>
      <t>Предусмотреть  адресную помощь онкологическим больным</t>
    </r>
  </si>
  <si>
    <r>
      <rPr>
        <i/>
        <sz val="10"/>
        <rFont val="Times New Roman"/>
        <family val="1"/>
        <charset val="204"/>
      </rPr>
      <t xml:space="preserve">Мероприятие 3                                              </t>
    </r>
    <r>
      <rPr>
        <sz val="10"/>
        <rFont val="Times New Roman"/>
        <family val="1"/>
        <charset val="204"/>
      </rPr>
      <t>Обеспечить условия для закрепления врачебных кадров (социальный пакет льгот, жилье)</t>
    </r>
  </si>
  <si>
    <t>чел.</t>
  </si>
  <si>
    <r>
      <rPr>
        <i/>
        <sz val="10"/>
        <rFont val="Times New Roman"/>
        <family val="1"/>
        <charset val="204"/>
      </rPr>
      <t>Мероприятие</t>
    </r>
    <r>
      <rPr>
        <b/>
        <sz val="10"/>
        <rFont val="Times New Roman"/>
        <family val="1"/>
        <charset val="204"/>
      </rPr>
      <t xml:space="preserve"> </t>
    </r>
    <r>
      <rPr>
        <i/>
        <sz val="10"/>
        <rFont val="Times New Roman"/>
        <family val="1"/>
        <charset val="204"/>
      </rPr>
      <t xml:space="preserve">4  </t>
    </r>
    <r>
      <rPr>
        <b/>
        <sz val="10"/>
        <rFont val="Times New Roman"/>
        <family val="1"/>
        <charset val="204"/>
      </rPr>
      <t xml:space="preserve">                                      </t>
    </r>
    <r>
      <rPr>
        <sz val="10"/>
        <rFont val="Times New Roman"/>
        <family val="1"/>
        <charset val="204"/>
      </rPr>
      <t>Обучение студентов в высших медицинский учебных заведениях</t>
    </r>
  </si>
  <si>
    <r>
      <rPr>
        <i/>
        <sz val="10"/>
        <rFont val="Times New Roman"/>
        <family val="1"/>
        <charset val="204"/>
      </rPr>
      <t xml:space="preserve">Мероприятие  7  </t>
    </r>
    <r>
      <rPr>
        <sz val="10"/>
        <rFont val="Times New Roman"/>
        <family val="1"/>
        <charset val="204"/>
      </rPr>
      <t xml:space="preserve">                                    Строительство врачебной амбулатории на 25 посещений в с.Кенесары Бурабайского района</t>
    </r>
  </si>
  <si>
    <t>Районная поликлиника</t>
  </si>
  <si>
    <t>УЗ</t>
  </si>
  <si>
    <t>ОЗиСП</t>
  </si>
  <si>
    <t>УС</t>
  </si>
  <si>
    <t>Цель 8.  Обеспечение занятости и эффективной системы социальной защиты граждан.</t>
  </si>
  <si>
    <r>
      <rPr>
        <b/>
        <i/>
        <sz val="10"/>
        <color indexed="8"/>
        <rFont val="Times New Roman"/>
        <family val="1"/>
        <charset val="204"/>
      </rPr>
      <t xml:space="preserve">Целевой индикатор 74        </t>
    </r>
    <r>
      <rPr>
        <b/>
        <sz val="10"/>
        <color indexed="8"/>
        <rFont val="Times New Roman"/>
        <family val="1"/>
        <charset val="204"/>
      </rPr>
      <t xml:space="preserve">                     Удельный вес лиц, охваченных оказанием специальных социальных услуг (в общей численности лиц, нуждающихся в их получении).</t>
    </r>
  </si>
  <si>
    <r>
      <rPr>
        <b/>
        <i/>
        <sz val="10"/>
        <color indexed="8"/>
        <rFont val="Times New Roman"/>
        <family val="1"/>
        <charset val="204"/>
      </rPr>
      <t xml:space="preserve">Целевой индикатор 75  </t>
    </r>
    <r>
      <rPr>
        <b/>
        <sz val="10"/>
        <color indexed="8"/>
        <rFont val="Times New Roman"/>
        <family val="1"/>
        <charset val="204"/>
      </rPr>
      <t xml:space="preserve">                                    Доля лиц, охваченных специальными социальными услугами, предоставляемыми субъектами частного сектора (в том числе, неправительственными организациями).</t>
    </r>
  </si>
  <si>
    <r>
      <rPr>
        <b/>
        <i/>
        <sz val="10"/>
        <color indexed="8"/>
        <rFont val="Times New Roman"/>
        <family val="1"/>
        <charset val="204"/>
      </rPr>
      <t>Целевой индикатор 76</t>
    </r>
    <r>
      <rPr>
        <b/>
        <sz val="10"/>
        <color indexed="8"/>
        <rFont val="Times New Roman"/>
        <family val="1"/>
        <charset val="204"/>
      </rPr>
      <t xml:space="preserve">                              Доля трудоспособных  из числа получателей адресной социальной помощи.</t>
    </r>
  </si>
  <si>
    <r>
      <rPr>
        <b/>
        <i/>
        <sz val="10"/>
        <color indexed="8"/>
        <rFont val="Times New Roman"/>
        <family val="1"/>
        <charset val="204"/>
      </rPr>
      <t xml:space="preserve">Целевой индикатор 77   </t>
    </r>
    <r>
      <rPr>
        <b/>
        <sz val="10"/>
        <color indexed="8"/>
        <rFont val="Times New Roman"/>
        <family val="1"/>
        <charset val="204"/>
      </rPr>
      <t xml:space="preserve">                           Доля объектов социальной инфраструктуры, обеспеченных доступом для инвалидов от общего числа паспортизированных объектов социальной, транспортной инфраструктуры</t>
    </r>
  </si>
  <si>
    <r>
      <rPr>
        <b/>
        <i/>
        <sz val="10"/>
        <color indexed="8"/>
        <rFont val="Times New Roman"/>
        <family val="1"/>
        <charset val="204"/>
      </rPr>
      <t xml:space="preserve">Целевой индикатор 78  </t>
    </r>
    <r>
      <rPr>
        <b/>
        <sz val="10"/>
        <color indexed="8"/>
        <rFont val="Times New Roman"/>
        <family val="1"/>
        <charset val="204"/>
      </rPr>
      <t xml:space="preserve">                            Количество обслуживаемых на дому детей с психоневрологическими патологиями и с ограниченными возможностями в государственном секторе.</t>
    </r>
  </si>
  <si>
    <r>
      <rPr>
        <b/>
        <i/>
        <sz val="10"/>
        <color indexed="8"/>
        <rFont val="Times New Roman"/>
        <family val="1"/>
        <charset val="204"/>
      </rPr>
      <t xml:space="preserve">Целевой индикатор 79     </t>
    </r>
    <r>
      <rPr>
        <b/>
        <sz val="10"/>
        <color indexed="8"/>
        <rFont val="Times New Roman"/>
        <family val="1"/>
        <charset val="204"/>
      </rPr>
      <t xml:space="preserve">                         Доля трудоустроенных от числа лиц, обратившихся по вопросу трудоустройства</t>
    </r>
  </si>
  <si>
    <r>
      <rPr>
        <b/>
        <i/>
        <sz val="10"/>
        <color indexed="8"/>
        <rFont val="Times New Roman"/>
        <family val="1"/>
        <charset val="204"/>
      </rPr>
      <t xml:space="preserve">Целевой индикатор 80 </t>
    </r>
    <r>
      <rPr>
        <b/>
        <sz val="10"/>
        <color indexed="8"/>
        <rFont val="Times New Roman"/>
        <family val="1"/>
        <charset val="204"/>
      </rPr>
      <t xml:space="preserve">                                        Количество созданных рабочих мест                  </t>
    </r>
  </si>
  <si>
    <t>в том числе постоянных</t>
  </si>
  <si>
    <r>
      <rPr>
        <b/>
        <i/>
        <sz val="10"/>
        <color indexed="8"/>
        <rFont val="Times New Roman"/>
        <family val="1"/>
        <charset val="204"/>
      </rPr>
      <t xml:space="preserve">Показатель результата 81     </t>
    </r>
    <r>
      <rPr>
        <b/>
        <sz val="10"/>
        <color indexed="8"/>
        <rFont val="Times New Roman"/>
        <family val="1"/>
        <charset val="204"/>
      </rPr>
      <t xml:space="preserve">                               Количество трудоустроенных инвалидов трудоспособного возраста обратившихся за содействием в занятости</t>
    </r>
  </si>
  <si>
    <r>
      <rPr>
        <b/>
        <i/>
        <sz val="10"/>
        <color indexed="8"/>
        <rFont val="Times New Roman"/>
        <family val="1"/>
        <charset val="204"/>
      </rPr>
      <t xml:space="preserve">Целевой индикатор 82 </t>
    </r>
    <r>
      <rPr>
        <b/>
        <sz val="10"/>
        <color indexed="8"/>
        <rFont val="Times New Roman"/>
        <family val="1"/>
        <charset val="204"/>
      </rPr>
      <t xml:space="preserve">                                   Удельный вес предприятий, охваченных системой коллективно-договорных отношений (среди крупных и средних предприятий)</t>
    </r>
  </si>
  <si>
    <r>
      <rPr>
        <b/>
        <i/>
        <sz val="10"/>
        <color indexed="8"/>
        <rFont val="Times New Roman"/>
        <family val="1"/>
        <charset val="204"/>
      </rPr>
      <t xml:space="preserve">Целевой индикатор 83      </t>
    </r>
    <r>
      <rPr>
        <b/>
        <sz val="10"/>
        <color indexed="8"/>
        <rFont val="Times New Roman"/>
        <family val="1"/>
        <charset val="204"/>
      </rPr>
      <t xml:space="preserve">                              Доля квалифицированных специалистов в составе привлекаемой иностранной рабочей силы</t>
    </r>
  </si>
  <si>
    <r>
      <rPr>
        <b/>
        <i/>
        <sz val="10"/>
        <color indexed="8"/>
        <rFont val="Times New Roman"/>
        <family val="1"/>
        <charset val="204"/>
      </rPr>
      <t xml:space="preserve">Целевой индикатор 84      </t>
    </r>
    <r>
      <rPr>
        <b/>
        <sz val="10"/>
        <color indexed="8"/>
        <rFont val="Times New Roman"/>
        <family val="1"/>
        <charset val="204"/>
      </rPr>
      <t xml:space="preserve">                             Численность зарегистрированных безработных</t>
    </r>
  </si>
  <si>
    <r>
      <rPr>
        <b/>
        <i/>
        <sz val="10"/>
        <color indexed="8"/>
        <rFont val="Times New Roman"/>
        <family val="1"/>
        <charset val="204"/>
      </rPr>
      <t xml:space="preserve">Целевой индикатор 85  </t>
    </r>
    <r>
      <rPr>
        <b/>
        <sz val="10"/>
        <color indexed="8"/>
        <rFont val="Times New Roman"/>
        <family val="1"/>
        <charset val="204"/>
      </rPr>
      <t xml:space="preserve">                                Индекс реальной заработной платы</t>
    </r>
  </si>
  <si>
    <r>
      <rPr>
        <b/>
        <i/>
        <sz val="10"/>
        <color indexed="8"/>
        <rFont val="Times New Roman"/>
        <family val="1"/>
        <charset val="204"/>
      </rPr>
      <t xml:space="preserve">Целевой индикатор 86    </t>
    </r>
    <r>
      <rPr>
        <b/>
        <sz val="10"/>
        <color indexed="8"/>
        <rFont val="Times New Roman"/>
        <family val="1"/>
        <charset val="204"/>
      </rPr>
      <t xml:space="preserve">                                Доля населения с доходами ниже прожиточного минимума</t>
    </r>
  </si>
  <si>
    <r>
      <rPr>
        <b/>
        <i/>
        <sz val="10"/>
        <color indexed="8"/>
        <rFont val="Times New Roman"/>
        <family val="1"/>
        <charset val="204"/>
      </rPr>
      <t>Целевой индикатор 87</t>
    </r>
    <r>
      <rPr>
        <b/>
        <sz val="10"/>
        <color indexed="8"/>
        <rFont val="Times New Roman"/>
        <family val="1"/>
        <charset val="204"/>
      </rPr>
      <t xml:space="preserve">                                    Среднемесячная номинальная заработная плата одного работника</t>
    </r>
  </si>
  <si>
    <r>
      <rPr>
        <i/>
        <sz val="10"/>
        <rFont val="Times New Roman"/>
        <family val="1"/>
        <charset val="204"/>
      </rPr>
      <t xml:space="preserve">Мероприятие 1                                              </t>
    </r>
    <r>
      <rPr>
        <sz val="10"/>
        <rFont val="Times New Roman"/>
        <family val="1"/>
        <charset val="204"/>
      </rPr>
      <t xml:space="preserve">Оказание социальной помощи гражданам, получающих ГАСП и ГДП </t>
    </r>
  </si>
  <si>
    <t>ГАСП</t>
  </si>
  <si>
    <t>ГДП</t>
  </si>
  <si>
    <r>
      <rPr>
        <i/>
        <sz val="10"/>
        <rFont val="Times New Roman"/>
        <family val="1"/>
        <charset val="204"/>
      </rPr>
      <t xml:space="preserve">Мероприятие 2                                           </t>
    </r>
    <r>
      <rPr>
        <sz val="10"/>
        <rFont val="Times New Roman"/>
        <family val="1"/>
        <charset val="204"/>
      </rPr>
      <t>Оказание жилищной помощи</t>
    </r>
  </si>
  <si>
    <r>
      <rPr>
        <i/>
        <sz val="10"/>
        <rFont val="Times New Roman"/>
        <family val="1"/>
        <charset val="204"/>
      </rPr>
      <t xml:space="preserve">Мероприятие 3                                           </t>
    </r>
    <r>
      <rPr>
        <sz val="10"/>
        <rFont val="Times New Roman"/>
        <family val="1"/>
        <charset val="204"/>
      </rPr>
      <t>Внедрение обусловленной денежной помощи по проекту "Орлеу"</t>
    </r>
  </si>
  <si>
    <r>
      <rPr>
        <i/>
        <sz val="10"/>
        <rFont val="Times New Roman"/>
        <family val="1"/>
        <charset val="204"/>
      </rPr>
      <t xml:space="preserve">Мероприятие 4                                           </t>
    </r>
    <r>
      <rPr>
        <sz val="10"/>
        <rFont val="Times New Roman"/>
        <family val="1"/>
        <charset val="204"/>
      </rPr>
      <t>Оплата услуг ассистенотов и консультатанов</t>
    </r>
  </si>
  <si>
    <r>
      <rPr>
        <i/>
        <sz val="10"/>
        <rFont val="Times New Roman"/>
        <family val="1"/>
        <charset val="204"/>
      </rPr>
      <t xml:space="preserve">Мероприятие 5                                           </t>
    </r>
    <r>
      <rPr>
        <sz val="10"/>
        <rFont val="Times New Roman"/>
        <family val="1"/>
        <charset val="204"/>
      </rPr>
      <t>Единовременная соц.пом. гражданам, понесшим ущерб вследствие стихийного бедствия</t>
    </r>
  </si>
  <si>
    <r>
      <rPr>
        <i/>
        <sz val="10"/>
        <rFont val="Times New Roman"/>
        <family val="1"/>
        <charset val="204"/>
      </rPr>
      <t xml:space="preserve">Мероприятие 6                                           </t>
    </r>
    <r>
      <rPr>
        <sz val="10"/>
        <rFont val="Times New Roman"/>
        <family val="1"/>
        <charset val="204"/>
      </rPr>
      <t>Единовременная соц.пом. студентам из малообеспеченных и многодетных семей, обучающихся на очной форме обучения в колледжах</t>
    </r>
  </si>
  <si>
    <r>
      <rPr>
        <i/>
        <sz val="10"/>
        <rFont val="Times New Roman"/>
        <family val="1"/>
        <charset val="204"/>
      </rPr>
      <t xml:space="preserve">Мероприятие 7                                        </t>
    </r>
    <r>
      <rPr>
        <sz val="10"/>
        <rFont val="Times New Roman"/>
        <family val="1"/>
        <charset val="204"/>
      </rPr>
      <t>Обслуживание на дому детей с психоневрологическими патологиями и с ограниченными возможностями в государственном секторе</t>
    </r>
  </si>
  <si>
    <r>
      <rPr>
        <i/>
        <sz val="10"/>
        <rFont val="Times New Roman"/>
        <family val="1"/>
        <charset val="204"/>
      </rPr>
      <t xml:space="preserve">Мероприятие 7-1                                        </t>
    </r>
    <r>
      <rPr>
        <sz val="10"/>
        <rFont val="Times New Roman"/>
        <family val="1"/>
        <charset val="204"/>
      </rPr>
      <t>Обслуживание на дому детей с психоневрологическими патологиями и с ограниченными возможностями в негосударственном секторе (полустационар)</t>
    </r>
  </si>
  <si>
    <r>
      <rPr>
        <i/>
        <sz val="10"/>
        <rFont val="Times New Roman"/>
        <family val="1"/>
        <charset val="204"/>
      </rPr>
      <t xml:space="preserve">Мероприятие 8                                               </t>
    </r>
    <r>
      <rPr>
        <sz val="10"/>
        <rFont val="Times New Roman"/>
        <family val="1"/>
        <charset val="204"/>
      </rPr>
      <t>Обслуживание на дому престарелых в государственном секторе</t>
    </r>
  </si>
  <si>
    <r>
      <rPr>
        <i/>
        <sz val="10"/>
        <rFont val="Times New Roman"/>
        <family val="1"/>
        <charset val="204"/>
      </rPr>
      <t xml:space="preserve">Мероприятие 8-1                                               </t>
    </r>
    <r>
      <rPr>
        <sz val="10"/>
        <rFont val="Times New Roman"/>
        <family val="1"/>
        <charset val="204"/>
      </rPr>
      <t>Обслуживание на дому престарелых в негосударственном секторе</t>
    </r>
  </si>
  <si>
    <r>
      <rPr>
        <i/>
        <sz val="10"/>
        <rFont val="Times New Roman"/>
        <family val="1"/>
        <charset val="204"/>
      </rPr>
      <t xml:space="preserve">Мероприятие 9                                                   </t>
    </r>
    <r>
      <rPr>
        <sz val="10"/>
        <rFont val="Times New Roman"/>
        <family val="1"/>
        <charset val="204"/>
      </rPr>
      <t>Обслуживание на дому инвалидов старше 18 лет с психоневрологическими заболеваниями в государственном секторе</t>
    </r>
  </si>
  <si>
    <r>
      <rPr>
        <i/>
        <sz val="10"/>
        <rFont val="Times New Roman"/>
        <family val="1"/>
        <charset val="204"/>
      </rPr>
      <t xml:space="preserve">Мероприятие 10                                               </t>
    </r>
    <r>
      <rPr>
        <sz val="10"/>
        <rFont val="Times New Roman"/>
        <family val="1"/>
        <charset val="204"/>
      </rPr>
      <t>Обслуживание на дому инвалидов в государственном секторе</t>
    </r>
  </si>
  <si>
    <t>ед.</t>
  </si>
  <si>
    <t>чел</t>
  </si>
  <si>
    <t>тенге</t>
  </si>
  <si>
    <t>ОЗСП</t>
  </si>
  <si>
    <t>ЦЗ</t>
  </si>
  <si>
    <t>Цель 9.  Сохранение историко-культурного наследия региона,  развитие языков</t>
  </si>
  <si>
    <r>
      <rPr>
        <b/>
        <i/>
        <sz val="10"/>
        <color indexed="8"/>
        <rFont val="Times New Roman"/>
        <family val="1"/>
        <charset val="204"/>
      </rPr>
      <t xml:space="preserve">Целевой индикатор 88  </t>
    </r>
    <r>
      <rPr>
        <b/>
        <sz val="10"/>
        <color indexed="8"/>
        <rFont val="Times New Roman"/>
        <family val="1"/>
        <charset val="204"/>
      </rPr>
      <t xml:space="preserve">                                   Среднее число посетителей организаций культуры на 1000 человек библиотек</t>
    </r>
  </si>
  <si>
    <r>
      <rPr>
        <b/>
        <i/>
        <sz val="10"/>
        <color indexed="8"/>
        <rFont val="Times New Roman"/>
        <family val="1"/>
        <charset val="204"/>
      </rPr>
      <t xml:space="preserve">Целевой индикатор 89   </t>
    </r>
    <r>
      <rPr>
        <b/>
        <sz val="10"/>
        <color indexed="8"/>
        <rFont val="Times New Roman"/>
        <family val="1"/>
        <charset val="204"/>
      </rPr>
      <t xml:space="preserve">                              Доля взрослого населения, владеющего государственным языком</t>
    </r>
  </si>
  <si>
    <r>
      <rPr>
        <b/>
        <i/>
        <sz val="10"/>
        <rFont val="Times New Roman"/>
        <family val="1"/>
        <charset val="204"/>
      </rPr>
      <t xml:space="preserve">Целевой индикатор 90  </t>
    </r>
    <r>
      <rPr>
        <b/>
        <sz val="10"/>
        <rFont val="Times New Roman"/>
        <family val="1"/>
        <charset val="204"/>
      </rPr>
      <t xml:space="preserve">                              Доля ведения делопроизводства на государственном языке в общем документообороте в государственных органах</t>
    </r>
  </si>
  <si>
    <r>
      <rPr>
        <b/>
        <i/>
        <sz val="10"/>
        <rFont val="Times New Roman"/>
        <family val="1"/>
        <charset val="204"/>
      </rPr>
      <t>Целевой индикатор 91</t>
    </r>
    <r>
      <rPr>
        <b/>
        <sz val="10"/>
        <rFont val="Times New Roman"/>
        <family val="1"/>
        <charset val="204"/>
      </rPr>
      <t xml:space="preserve">                              Количество допущенных нарушений норм законодательства  в сфере языковой политики: наружная реклама, средства массовой информации </t>
    </r>
  </si>
  <si>
    <r>
      <rPr>
        <b/>
        <i/>
        <sz val="10"/>
        <rFont val="Times New Roman"/>
        <family val="1"/>
        <charset val="204"/>
      </rPr>
      <t>Целевой индикатор 92</t>
    </r>
    <r>
      <rPr>
        <b/>
        <sz val="10"/>
        <rFont val="Times New Roman"/>
        <family val="1"/>
        <charset val="204"/>
      </rPr>
      <t xml:space="preserve">                      Количество школ с казахским языком обучения в гродах</t>
    </r>
  </si>
  <si>
    <r>
      <rPr>
        <i/>
        <sz val="10"/>
        <rFont val="Times New Roman"/>
        <family val="1"/>
        <charset val="204"/>
      </rPr>
      <t xml:space="preserve">Мероприятие 1                                         </t>
    </r>
    <r>
      <rPr>
        <sz val="10"/>
        <rFont val="Times New Roman"/>
        <family val="1"/>
        <charset val="204"/>
      </rPr>
      <t>Обеспечение сохранности историко-культурного наследия и доступа к ним</t>
    </r>
  </si>
  <si>
    <r>
      <rPr>
        <i/>
        <sz val="10"/>
        <rFont val="Times New Roman"/>
        <family val="1"/>
        <charset val="204"/>
      </rPr>
      <t xml:space="preserve">Мероприятие 2                                         </t>
    </r>
    <r>
      <rPr>
        <sz val="10"/>
        <rFont val="Times New Roman"/>
        <family val="1"/>
        <charset val="204"/>
      </rPr>
      <t>Функционирование районных (городских) библиотек</t>
    </r>
  </si>
  <si>
    <r>
      <rPr>
        <i/>
        <sz val="10"/>
        <rFont val="Times New Roman"/>
        <family val="1"/>
        <charset val="204"/>
      </rPr>
      <t>Мероприятие 3</t>
    </r>
    <r>
      <rPr>
        <sz val="10"/>
        <rFont val="Times New Roman"/>
        <family val="1"/>
        <charset val="204"/>
      </rPr>
      <t xml:space="preserve">
Поддержка культурно-досуговой работы районных организаций культуры
</t>
    </r>
  </si>
  <si>
    <r>
      <rPr>
        <i/>
        <sz val="10"/>
        <rFont val="Times New Roman"/>
        <family val="1"/>
        <charset val="204"/>
      </rPr>
      <t>Мероприятие 4</t>
    </r>
    <r>
      <rPr>
        <sz val="10"/>
        <rFont val="Times New Roman"/>
        <family val="1"/>
        <charset val="204"/>
      </rPr>
      <t xml:space="preserve">
Повышение квалификации творческих работников сферы культуры 
</t>
    </r>
  </si>
  <si>
    <r>
      <rPr>
        <i/>
        <sz val="10"/>
        <rFont val="Times New Roman"/>
        <family val="1"/>
        <charset val="204"/>
      </rPr>
      <t>Мероприятие 5</t>
    </r>
    <r>
      <rPr>
        <sz val="10"/>
        <rFont val="Times New Roman"/>
        <family val="1"/>
        <charset val="204"/>
      </rPr>
      <t xml:space="preserve">
Организация обучения казахскому, русскому и английскому языкам
</t>
    </r>
  </si>
  <si>
    <r>
      <rPr>
        <i/>
        <sz val="10"/>
        <rFont val="Times New Roman"/>
        <family val="1"/>
        <charset val="204"/>
      </rPr>
      <t>Мероприятие 6</t>
    </r>
    <r>
      <rPr>
        <sz val="10"/>
        <rFont val="Times New Roman"/>
        <family val="1"/>
        <charset val="204"/>
      </rPr>
      <t xml:space="preserve">
Реализация плана мероприятий по выполнению государственной программы по функционированию и развитию языков на 2011-2020 г.г.
</t>
    </r>
  </si>
  <si>
    <r>
      <rPr>
        <i/>
        <sz val="10"/>
        <rFont val="Times New Roman"/>
        <family val="1"/>
        <charset val="204"/>
      </rPr>
      <t>Мероприятие 7</t>
    </r>
    <r>
      <rPr>
        <sz val="10"/>
        <rFont val="Times New Roman"/>
        <family val="1"/>
        <charset val="204"/>
      </rPr>
      <t xml:space="preserve">
Развитие государственного языка и лингвистического капитала района
</t>
    </r>
  </si>
  <si>
    <t>ОКиРЯ</t>
  </si>
  <si>
    <t>Цель 10.  Развитие физической культуры и массового спорта</t>
  </si>
  <si>
    <r>
      <rPr>
        <b/>
        <i/>
        <sz val="10"/>
        <rFont val="Times New Roman"/>
        <family val="1"/>
        <charset val="204"/>
      </rPr>
      <t>Целевой индикатор  93</t>
    </r>
    <r>
      <rPr>
        <b/>
        <sz val="10"/>
        <rFont val="Times New Roman"/>
        <family val="1"/>
        <charset val="204"/>
      </rPr>
      <t xml:space="preserve">                           Охват населения всех возрастов, систематически занимающихся физической культурой и спортом </t>
    </r>
  </si>
  <si>
    <r>
      <rPr>
        <b/>
        <i/>
        <sz val="10"/>
        <color indexed="8"/>
        <rFont val="Times New Roman"/>
        <family val="1"/>
        <charset val="204"/>
      </rPr>
      <t>Целевой индикатор 94</t>
    </r>
    <r>
      <rPr>
        <b/>
        <sz val="10"/>
        <color indexed="8"/>
        <rFont val="Times New Roman"/>
        <family val="1"/>
        <charset val="204"/>
      </rPr>
      <t xml:space="preserve">                           Количество физкультурно-оздоровительных объектов                        </t>
    </r>
  </si>
  <si>
    <t>в том числе круглогодичных</t>
  </si>
  <si>
    <r>
      <rPr>
        <i/>
        <sz val="10"/>
        <rFont val="Times New Roman"/>
        <family val="1"/>
        <charset val="204"/>
      </rPr>
      <t>Мероприятие 1</t>
    </r>
    <r>
      <rPr>
        <sz val="10"/>
        <rFont val="Times New Roman"/>
        <family val="1"/>
        <charset val="204"/>
      </rPr>
      <t xml:space="preserve">                                   Проведение спортивно-массовых мероприятий.Подготовка и участие членов районных  сборных команд по различным видам спорта на областных  соревнованиях</t>
    </r>
  </si>
  <si>
    <t>млн. тенге</t>
  </si>
  <si>
    <t>ОФКС</t>
  </si>
  <si>
    <t>Цель 11.  Развитие туризма</t>
  </si>
  <si>
    <r>
      <rPr>
        <b/>
        <i/>
        <sz val="10"/>
        <color indexed="8"/>
        <rFont val="Times New Roman"/>
        <family val="1"/>
        <charset val="204"/>
      </rPr>
      <t xml:space="preserve">Целевой индикатор 95  </t>
    </r>
    <r>
      <rPr>
        <b/>
        <sz val="10"/>
        <color indexed="8"/>
        <rFont val="Times New Roman"/>
        <family val="1"/>
        <charset val="204"/>
      </rPr>
      <t xml:space="preserve">                              Количество обслуженных посетителей местами размещения                          </t>
    </r>
  </si>
  <si>
    <t>резиденты</t>
  </si>
  <si>
    <t>нерезиденты</t>
  </si>
  <si>
    <r>
      <rPr>
        <b/>
        <i/>
        <sz val="10"/>
        <color indexed="8"/>
        <rFont val="Times New Roman"/>
        <family val="1"/>
        <charset val="204"/>
      </rPr>
      <t>Целевой индикатор 96</t>
    </r>
    <r>
      <rPr>
        <b/>
        <sz val="10"/>
        <color indexed="8"/>
        <rFont val="Times New Roman"/>
        <family val="1"/>
        <charset val="204"/>
      </rPr>
      <t xml:space="preserve">                    Количество мест размещения</t>
    </r>
  </si>
  <si>
    <r>
      <rPr>
        <b/>
        <i/>
        <sz val="10"/>
        <color indexed="8"/>
        <rFont val="Times New Roman"/>
        <family val="1"/>
        <charset val="204"/>
      </rPr>
      <t>Целевой индикатор 97</t>
    </r>
    <r>
      <rPr>
        <b/>
        <sz val="10"/>
        <color indexed="8"/>
        <rFont val="Times New Roman"/>
        <family val="1"/>
        <charset val="204"/>
      </rPr>
      <t xml:space="preserve">                             Объем услуг, оказанный местами размещения </t>
    </r>
  </si>
  <si>
    <r>
      <rPr>
        <b/>
        <i/>
        <sz val="10"/>
        <color indexed="8"/>
        <rFont val="Times New Roman"/>
        <family val="1"/>
        <charset val="204"/>
      </rPr>
      <t xml:space="preserve">Целевой индикатор 98 </t>
    </r>
    <r>
      <rPr>
        <b/>
        <sz val="10"/>
        <color indexed="8"/>
        <rFont val="Times New Roman"/>
        <family val="1"/>
        <charset val="204"/>
      </rPr>
      <t xml:space="preserve">                                       Доля объектов туристской инфраструктуры, имеющих собственный интернет-портал</t>
    </r>
  </si>
  <si>
    <r>
      <rPr>
        <i/>
        <sz val="10"/>
        <rFont val="Times New Roman"/>
        <family val="1"/>
        <charset val="204"/>
      </rPr>
      <t xml:space="preserve">Мероприятие 1                                       </t>
    </r>
    <r>
      <rPr>
        <sz val="10"/>
        <rFont val="Times New Roman"/>
        <family val="1"/>
        <charset val="204"/>
      </rPr>
      <t>Проведение семинаров-тренингов, краткосрочных учебных курсов по подготовке туристских кадров,  гидов-экскурсоводов</t>
    </r>
  </si>
  <si>
    <r>
      <rPr>
        <i/>
        <sz val="10"/>
        <rFont val="Times New Roman"/>
        <family val="1"/>
        <charset val="204"/>
      </rPr>
      <t xml:space="preserve">Мероприятие 2                                      </t>
    </r>
    <r>
      <rPr>
        <sz val="10"/>
        <rFont val="Times New Roman"/>
        <family val="1"/>
        <charset val="204"/>
      </rPr>
      <t>Участие в республиканских и региональных семинарах, совещаниях, конференциях, выставках, ярмарках по вопросам развития туристской отрасли Бурабайского района (согласно приглашений)</t>
    </r>
  </si>
  <si>
    <r>
      <rPr>
        <i/>
        <sz val="10"/>
        <rFont val="Times New Roman"/>
        <family val="1"/>
        <charset val="204"/>
      </rPr>
      <t xml:space="preserve">Мероприятие 3                                                       </t>
    </r>
    <r>
      <rPr>
        <sz val="10"/>
        <rFont val="Times New Roman"/>
        <family val="1"/>
        <charset val="204"/>
      </rPr>
      <t xml:space="preserve">Проведение информационно-рекламных туров для потенциальных инвесторов, отечественных  и зарубежных туроператоров, различных социальных слоев населения  с привлечением СМИ </t>
    </r>
  </si>
  <si>
    <r>
      <rPr>
        <i/>
        <sz val="10"/>
        <rFont val="Times New Roman"/>
        <family val="1"/>
        <charset val="204"/>
      </rPr>
      <t xml:space="preserve">Мероприятие 4                                                 </t>
    </r>
    <r>
      <rPr>
        <sz val="10"/>
        <rFont val="Times New Roman"/>
        <family val="1"/>
        <charset val="204"/>
      </rPr>
      <t>Строительство туристко-развлекательного комплекса в границах Специальной экономической зоны «Бурабай"</t>
    </r>
  </si>
  <si>
    <r>
      <rPr>
        <i/>
        <sz val="10"/>
        <rFont val="Times New Roman"/>
        <family val="1"/>
        <charset val="204"/>
      </rPr>
      <t xml:space="preserve">Мероприятие 5                                       </t>
    </r>
    <r>
      <rPr>
        <sz val="10"/>
        <rFont val="Times New Roman"/>
        <family val="1"/>
        <charset val="204"/>
      </rPr>
      <t>«Строительство гольф-клуба»
АО «КазМунайГаз-Сервис NS» в г. Щучинск</t>
    </r>
  </si>
  <si>
    <r>
      <t xml:space="preserve">Мероприятие 6                                       </t>
    </r>
    <r>
      <rPr>
        <sz val="10"/>
        <rFont val="Times New Roman"/>
        <family val="1"/>
        <charset val="204"/>
      </rPr>
      <t xml:space="preserve"> Расширение сети туристкой инфраструктуры</t>
    </r>
  </si>
  <si>
    <r>
      <t xml:space="preserve">Мероприятие 7                                      </t>
    </r>
    <r>
      <rPr>
        <sz val="10"/>
        <rFont val="Times New Roman"/>
        <family val="1"/>
        <charset val="204"/>
      </rPr>
      <t xml:space="preserve"> Развитие северной части Щучинско-Боровской курортной зоны площадью 233 га</t>
    </r>
  </si>
  <si>
    <t>ОТ</t>
  </si>
  <si>
    <t>ОТ,                                   ТОО "Бурабай Даму"</t>
  </si>
  <si>
    <t>Цель 12.  Обеспечение единства нации и укрепление казахстанского патриотизма</t>
  </si>
  <si>
    <r>
      <rPr>
        <b/>
        <i/>
        <sz val="10"/>
        <color indexed="8"/>
        <rFont val="Times New Roman"/>
        <family val="1"/>
        <charset val="204"/>
      </rPr>
      <t>Целевой индикатор 99</t>
    </r>
    <r>
      <rPr>
        <b/>
        <sz val="10"/>
        <color indexed="8"/>
        <rFont val="Times New Roman"/>
        <family val="1"/>
        <charset val="204"/>
      </rPr>
      <t xml:space="preserve">                                 Увеличение доли населения положительно оценивающего взаимоотношения институтов гражданского общества и государства</t>
    </r>
  </si>
  <si>
    <r>
      <rPr>
        <b/>
        <i/>
        <sz val="10"/>
        <color indexed="8"/>
        <rFont val="Times New Roman"/>
        <family val="1"/>
        <charset val="204"/>
      </rPr>
      <t>Целевой индикатор 100</t>
    </r>
    <r>
      <rPr>
        <b/>
        <sz val="10"/>
        <color indexed="8"/>
        <rFont val="Times New Roman"/>
        <family val="1"/>
        <charset val="204"/>
      </rPr>
      <t xml:space="preserve">                          Количество проведенных мероприятий в сфере повышения правовой и религиозной грамотности населения (с охватом населения)</t>
    </r>
  </si>
  <si>
    <r>
      <rPr>
        <b/>
        <i/>
        <sz val="10"/>
        <color indexed="8"/>
        <rFont val="Times New Roman"/>
        <family val="1"/>
        <charset val="204"/>
      </rPr>
      <t xml:space="preserve">Целевой индикатор 101 </t>
    </r>
    <r>
      <rPr>
        <b/>
        <sz val="10"/>
        <color indexed="8"/>
        <rFont val="Times New Roman"/>
        <family val="1"/>
        <charset val="204"/>
      </rPr>
      <t xml:space="preserve">                                    Доля населения, положительно оценивающего государственную политику в сфере межэтнических отношений </t>
    </r>
  </si>
  <si>
    <r>
      <rPr>
        <b/>
        <i/>
        <sz val="10"/>
        <color indexed="8"/>
        <rFont val="Times New Roman"/>
        <family val="1"/>
        <charset val="204"/>
      </rPr>
      <t xml:space="preserve">Целевой индикатор 102 </t>
    </r>
    <r>
      <rPr>
        <b/>
        <sz val="10"/>
        <color indexed="8"/>
        <rFont val="Times New Roman"/>
        <family val="1"/>
        <charset val="204"/>
      </rPr>
      <t xml:space="preserve">                                    Снижение численности приверженцев нетрадиционных религиозных течений</t>
    </r>
  </si>
  <si>
    <r>
      <rPr>
        <i/>
        <sz val="10"/>
        <rFont val="Times New Roman"/>
        <family val="1"/>
        <charset val="204"/>
      </rPr>
      <t xml:space="preserve">Мероприятие 1                                          </t>
    </r>
    <r>
      <rPr>
        <sz val="10"/>
        <rFont val="Times New Roman"/>
        <family val="1"/>
        <charset val="204"/>
      </rPr>
      <t xml:space="preserve">Проведение мероприятий по пропаганде и разъяснению ежегодного Послания Президента Республики Казахстан, проведение анкетирование </t>
    </r>
  </si>
  <si>
    <r>
      <rPr>
        <i/>
        <sz val="10"/>
        <rFont val="Times New Roman"/>
        <family val="1"/>
        <charset val="204"/>
      </rPr>
      <t xml:space="preserve">Мероприятие 2                                             </t>
    </r>
    <r>
      <rPr>
        <sz val="10"/>
        <rFont val="Times New Roman"/>
        <family val="1"/>
        <charset val="204"/>
      </rPr>
      <t>Проведение комплекса мероприятий, направленных на формирование активной гражданской позиции населения</t>
    </r>
  </si>
  <si>
    <r>
      <t xml:space="preserve">Мероприятие 3                                                        </t>
    </r>
    <r>
      <rPr>
        <sz val="10"/>
        <rFont val="Times New Roman"/>
        <family val="1"/>
        <charset val="204"/>
      </rPr>
      <t>Организация и проведение мероприятий (круглые столы, обучающие семинары, совещания) по укреплению гендерного равенства для местных исполнительных органов</t>
    </r>
  </si>
  <si>
    <r>
      <rPr>
        <i/>
        <sz val="10"/>
        <rFont val="Times New Roman"/>
        <family val="1"/>
        <charset val="204"/>
      </rPr>
      <t xml:space="preserve">Мероприятие 4                                         </t>
    </r>
    <r>
      <rPr>
        <sz val="10"/>
        <rFont val="Times New Roman"/>
        <family val="1"/>
        <charset val="204"/>
      </rPr>
      <t>Участие в областных семинарах, круглых столах по повышению уровня профессионализма среди работников СМИ</t>
    </r>
  </si>
  <si>
    <r>
      <rPr>
        <i/>
        <sz val="10"/>
        <rFont val="Times New Roman"/>
        <family val="1"/>
        <charset val="204"/>
      </rPr>
      <t xml:space="preserve">Мероприятие 5                                           </t>
    </r>
    <r>
      <rPr>
        <sz val="10"/>
        <rFont val="Times New Roman"/>
        <family val="1"/>
        <charset val="204"/>
      </rPr>
      <t xml:space="preserve">Услуги по проведению государственной информационной политики </t>
    </r>
  </si>
  <si>
    <r>
      <rPr>
        <i/>
        <sz val="10"/>
        <rFont val="Times New Roman"/>
        <family val="1"/>
        <charset val="204"/>
      </rPr>
      <t xml:space="preserve">Мероприятие 6                                                   </t>
    </r>
    <r>
      <rPr>
        <sz val="10"/>
        <rFont val="Times New Roman"/>
        <family val="1"/>
        <charset val="204"/>
      </rPr>
      <t>Установка наглядно-визуальной агитации общественно-политического направления</t>
    </r>
  </si>
  <si>
    <r>
      <rPr>
        <i/>
        <sz val="10"/>
        <rFont val="Times New Roman"/>
        <family val="1"/>
        <charset val="204"/>
      </rPr>
      <t xml:space="preserve">Мероприятие 7                                              </t>
    </r>
    <r>
      <rPr>
        <sz val="10"/>
        <rFont val="Times New Roman"/>
        <family val="1"/>
        <charset val="204"/>
      </rPr>
      <t>Освещение в СМИ основных приоритетов государственной политики и статей по профилактике религиозного экстремизма и терроризма</t>
    </r>
  </si>
  <si>
    <r>
      <rPr>
        <i/>
        <sz val="10"/>
        <rFont val="Times New Roman"/>
        <family val="1"/>
        <charset val="204"/>
      </rPr>
      <t xml:space="preserve">Мероприятие 8                                                    </t>
    </r>
    <r>
      <rPr>
        <sz val="10"/>
        <rFont val="Times New Roman"/>
        <family val="1"/>
        <charset val="204"/>
      </rPr>
      <t>Мероприятия в сфере повышения правовой и религиозной грамотности населения</t>
    </r>
  </si>
  <si>
    <t xml:space="preserve">Цель 13. Обеспечение правопорядка и общественной безопасности </t>
  </si>
  <si>
    <r>
      <rPr>
        <b/>
        <i/>
        <sz val="10"/>
        <color indexed="8"/>
        <rFont val="Times New Roman"/>
        <family val="1"/>
        <charset val="204"/>
      </rPr>
      <t xml:space="preserve">Целевой индикатор 103 </t>
    </r>
    <r>
      <rPr>
        <b/>
        <sz val="10"/>
        <color indexed="8"/>
        <rFont val="Times New Roman"/>
        <family val="1"/>
        <charset val="204"/>
      </rPr>
      <t xml:space="preserve">                                   Удельный вес преступлений, совершенных на улицах</t>
    </r>
  </si>
  <si>
    <r>
      <rPr>
        <b/>
        <i/>
        <sz val="10"/>
        <color indexed="8"/>
        <rFont val="Times New Roman"/>
        <family val="1"/>
        <charset val="204"/>
      </rPr>
      <t>Целевой индикатор 104</t>
    </r>
    <r>
      <rPr>
        <b/>
        <sz val="10"/>
        <color indexed="8"/>
        <rFont val="Times New Roman"/>
        <family val="1"/>
        <charset val="204"/>
      </rPr>
      <t xml:space="preserve">                                        Снижение числа погибших в дорожно-транспортных происшествиях на 100 пострадавших</t>
    </r>
  </si>
  <si>
    <r>
      <rPr>
        <b/>
        <i/>
        <sz val="10"/>
        <color indexed="8"/>
        <rFont val="Times New Roman"/>
        <family val="1"/>
        <charset val="204"/>
      </rPr>
      <t xml:space="preserve">Целевой индикатор 105 </t>
    </r>
    <r>
      <rPr>
        <b/>
        <sz val="10"/>
        <color indexed="8"/>
        <rFont val="Times New Roman"/>
        <family val="1"/>
        <charset val="204"/>
      </rPr>
      <t xml:space="preserve">                   Количество дорожно-транспортных происшествий (на 10 тысяч единиц автотранспорта)</t>
    </r>
  </si>
  <si>
    <r>
      <rPr>
        <i/>
        <sz val="10"/>
        <rFont val="Times New Roman"/>
        <family val="1"/>
        <charset val="204"/>
      </rPr>
      <t>Мероприятие 1</t>
    </r>
    <r>
      <rPr>
        <b/>
        <sz val="10"/>
        <rFont val="Times New Roman"/>
        <family val="1"/>
        <charset val="204"/>
      </rPr>
      <t xml:space="preserve">                                              </t>
    </r>
    <r>
      <rPr>
        <sz val="10"/>
        <rFont val="Times New Roman"/>
        <family val="1"/>
        <charset val="204"/>
      </rPr>
      <t>Обеспечение комплексного использования сил и средств полиции в раскрытии преступлений и розыске преступников</t>
    </r>
  </si>
  <si>
    <r>
      <rPr>
        <i/>
        <sz val="10"/>
        <rFont val="Times New Roman"/>
        <family val="1"/>
        <charset val="204"/>
      </rPr>
      <t xml:space="preserve">Мероприятие 2                                          </t>
    </r>
    <r>
      <rPr>
        <sz val="10"/>
        <rFont val="Times New Roman"/>
        <family val="1"/>
        <charset val="204"/>
      </rPr>
      <t>Предупреждение и пресечение правонарушений, создающих реальную угрозу безопасности дорожного движения</t>
    </r>
  </si>
  <si>
    <r>
      <rPr>
        <i/>
        <sz val="10"/>
        <rFont val="Times New Roman"/>
        <family val="1"/>
        <charset val="204"/>
      </rPr>
      <t>Мероприятие 3</t>
    </r>
    <r>
      <rPr>
        <sz val="10"/>
        <rFont val="Times New Roman"/>
        <family val="1"/>
        <charset val="204"/>
      </rPr>
      <t xml:space="preserve">                                     Содержание светофоров</t>
    </r>
  </si>
  <si>
    <r>
      <rPr>
        <i/>
        <sz val="10"/>
        <rFont val="Times New Roman"/>
        <family val="1"/>
        <charset val="204"/>
      </rPr>
      <t>Мероприятие 5</t>
    </r>
    <r>
      <rPr>
        <sz val="10"/>
        <rFont val="Times New Roman"/>
        <family val="1"/>
        <charset val="204"/>
      </rPr>
      <t xml:space="preserve">                                      Освещение улиц в населенных пунктах</t>
    </r>
  </si>
  <si>
    <t>РОВД</t>
  </si>
  <si>
    <t>ОЖКХ,ПТ иАД, акимат города</t>
  </si>
  <si>
    <t>ОЖКХ,ПТ иАД, акимат города, акиматы с/о</t>
  </si>
  <si>
    <t>Цель 14.  Развитие системы Гражданской обороны, защиты населения и экономического потенциала от чрезвычайных ситуаций природного и техногенного характера</t>
  </si>
  <si>
    <r>
      <rPr>
        <b/>
        <i/>
        <sz val="10"/>
        <color indexed="8"/>
        <rFont val="Times New Roman"/>
        <family val="1"/>
        <charset val="204"/>
      </rPr>
      <t xml:space="preserve">Целевой индикатор 106   </t>
    </r>
    <r>
      <rPr>
        <b/>
        <sz val="10"/>
        <color indexed="8"/>
        <rFont val="Times New Roman"/>
        <family val="1"/>
        <charset val="204"/>
      </rPr>
      <t xml:space="preserve">                                            Снижение людских потерь от паводков и наводнений, пожаров местного значения</t>
    </r>
  </si>
  <si>
    <r>
      <rPr>
        <b/>
        <i/>
        <sz val="10"/>
        <color indexed="8"/>
        <rFont val="Times New Roman"/>
        <family val="1"/>
        <charset val="204"/>
      </rPr>
      <t>Целевой индикатор 107</t>
    </r>
    <r>
      <rPr>
        <b/>
        <sz val="10"/>
        <color indexed="8"/>
        <rFont val="Times New Roman"/>
        <family val="1"/>
        <charset val="204"/>
      </rPr>
      <t xml:space="preserve">                          Уровень обеспеченности инфраструктуры противодействия паводкам и наводнениям, пожарам местного значения</t>
    </r>
  </si>
  <si>
    <r>
      <rPr>
        <i/>
        <sz val="10"/>
        <rFont val="Times New Roman"/>
        <family val="1"/>
        <charset val="204"/>
      </rPr>
      <t xml:space="preserve">Мероприятие 1                                                 </t>
    </r>
    <r>
      <rPr>
        <sz val="10"/>
        <rFont val="Times New Roman"/>
        <family val="1"/>
        <charset val="204"/>
      </rPr>
      <t>Проведение мониторинга опасных по возникновению паводков и других видов чрезвычайных ситуации природного характера</t>
    </r>
  </si>
  <si>
    <r>
      <rPr>
        <i/>
        <sz val="10"/>
        <rFont val="Times New Roman"/>
        <family val="1"/>
        <charset val="204"/>
      </rPr>
      <t>Мероприятие 2</t>
    </r>
    <r>
      <rPr>
        <sz val="10"/>
        <rFont val="Times New Roman"/>
        <family val="1"/>
        <charset val="204"/>
      </rPr>
      <t xml:space="preserve">                                            Проведение противопаводковых мероприятий</t>
    </r>
  </si>
  <si>
    <r>
      <rPr>
        <i/>
        <sz val="10"/>
        <rFont val="Times New Roman"/>
        <family val="1"/>
        <charset val="204"/>
      </rPr>
      <t xml:space="preserve">Мероприятие 3                                               </t>
    </r>
    <r>
      <rPr>
        <sz val="10"/>
        <rFont val="Times New Roman"/>
        <family val="1"/>
        <charset val="204"/>
      </rPr>
      <t>Мероприятия по профилактике и тушению степных пожаров районного масштаба</t>
    </r>
  </si>
  <si>
    <r>
      <rPr>
        <i/>
        <sz val="10"/>
        <rFont val="Times New Roman"/>
        <family val="1"/>
        <charset val="204"/>
      </rPr>
      <t xml:space="preserve">Мероприятие 4                                               </t>
    </r>
    <r>
      <rPr>
        <sz val="10"/>
        <rFont val="Times New Roman"/>
        <family val="1"/>
        <charset val="204"/>
      </rPr>
      <t>Мероприятия по предупреждению и ликвидации ЧС масштаба района</t>
    </r>
  </si>
  <si>
    <t>ДЧС</t>
  </si>
  <si>
    <t>Специалист по ЧС , акимат района</t>
  </si>
  <si>
    <t>Специалист по ЧС , акимат района, ОЖКХ.ПТ иАД</t>
  </si>
  <si>
    <t>НАПРАВЛЕНИЕ 3: Инфраструктурный комплекс</t>
  </si>
  <si>
    <t>Цель 15.  Формирование современной информационной и телекоммуникационной инфраструктуры  региона</t>
  </si>
  <si>
    <r>
      <rPr>
        <b/>
        <i/>
        <sz val="10"/>
        <rFont val="Times New Roman"/>
        <family val="1"/>
        <charset val="204"/>
      </rPr>
      <t xml:space="preserve">Целевой индикатор 108   </t>
    </r>
    <r>
      <rPr>
        <b/>
        <sz val="10"/>
        <rFont val="Times New Roman"/>
        <family val="1"/>
        <charset val="204"/>
      </rPr>
      <t xml:space="preserve">                      Плотность абонентов фиксированного широкополосного доступа к сети Интернет на 100 жителей</t>
    </r>
  </si>
  <si>
    <r>
      <rPr>
        <b/>
        <i/>
        <sz val="10"/>
        <rFont val="Times New Roman"/>
        <family val="1"/>
        <charset val="204"/>
      </rPr>
      <t xml:space="preserve">Целевой индикатор 109 </t>
    </r>
    <r>
      <rPr>
        <b/>
        <sz val="10"/>
        <rFont val="Times New Roman"/>
        <family val="1"/>
        <charset val="204"/>
      </rPr>
      <t xml:space="preserve">                     Плотность фиксированных линий телефонной связи на 100 жителей</t>
    </r>
  </si>
  <si>
    <t>Казахтелеком</t>
  </si>
  <si>
    <t xml:space="preserve">Цель 16.  Обеспечение доступности жилья и развитие строительства </t>
  </si>
  <si>
    <r>
      <rPr>
        <b/>
        <i/>
        <sz val="10"/>
        <color indexed="8"/>
        <rFont val="Times New Roman"/>
        <family val="1"/>
        <charset val="204"/>
      </rPr>
      <t>Целевой индикатор 110</t>
    </r>
    <r>
      <rPr>
        <b/>
        <sz val="10"/>
        <color indexed="8"/>
        <rFont val="Times New Roman"/>
        <family val="1"/>
        <charset val="204"/>
      </rPr>
      <t xml:space="preserve">                                            Индекс физического объема строительных работ</t>
    </r>
  </si>
  <si>
    <r>
      <rPr>
        <b/>
        <i/>
        <sz val="10"/>
        <color indexed="8"/>
        <rFont val="Times New Roman"/>
        <family val="1"/>
        <charset val="204"/>
      </rPr>
      <t>Целевой индикатор 111</t>
    </r>
    <r>
      <rPr>
        <b/>
        <sz val="10"/>
        <color indexed="8"/>
        <rFont val="Times New Roman"/>
        <family val="1"/>
        <charset val="204"/>
      </rPr>
      <t xml:space="preserve">                                      Объем строительных работ</t>
    </r>
  </si>
  <si>
    <r>
      <rPr>
        <b/>
        <i/>
        <sz val="10"/>
        <color indexed="8"/>
        <rFont val="Times New Roman"/>
        <family val="1"/>
        <charset val="204"/>
      </rPr>
      <t>Целевой индикатор 112</t>
    </r>
    <r>
      <rPr>
        <b/>
        <sz val="10"/>
        <color indexed="8"/>
        <rFont val="Times New Roman"/>
        <family val="1"/>
        <charset val="204"/>
      </rPr>
      <t xml:space="preserve">                                          Общая площадь введенных в эксплуатацию жилых зданий</t>
    </r>
  </si>
  <si>
    <t>тыс.кв.м.</t>
  </si>
  <si>
    <r>
      <rPr>
        <b/>
        <i/>
        <sz val="10"/>
        <color indexed="8"/>
        <rFont val="Times New Roman"/>
        <family val="1"/>
        <charset val="204"/>
      </rPr>
      <t>Целевой индикатор 113</t>
    </r>
    <r>
      <rPr>
        <b/>
        <sz val="10"/>
        <color indexed="8"/>
        <rFont val="Times New Roman"/>
        <family val="1"/>
        <charset val="204"/>
      </rPr>
      <t xml:space="preserve">                    Количество граждан, нуждающихся в обеспечении жильем</t>
    </r>
  </si>
  <si>
    <r>
      <rPr>
        <i/>
        <sz val="10"/>
        <rFont val="Times New Roman"/>
        <family val="1"/>
        <charset val="204"/>
      </rPr>
      <t xml:space="preserve">Мероприятие 3 </t>
    </r>
    <r>
      <rPr>
        <sz val="10"/>
        <rFont val="Times New Roman"/>
        <family val="1"/>
        <charset val="204"/>
      </rPr>
      <t xml:space="preserve">                                       Разработка ПСД  на строительство водопроводных сетей, сетей электроснабжения и водоснабжения к объектам ИЖС г.Щучинска </t>
    </r>
  </si>
  <si>
    <r>
      <rPr>
        <i/>
        <sz val="10"/>
        <rFont val="Times New Roman"/>
        <family val="1"/>
        <charset val="204"/>
      </rPr>
      <t xml:space="preserve">Мероприятие 5 </t>
    </r>
    <r>
      <rPr>
        <sz val="10"/>
        <rFont val="Times New Roman"/>
        <family val="1"/>
        <charset val="204"/>
      </rPr>
      <t xml:space="preserve">                                       Разработка ПСД  на строительство водопроводных сетей, сетей электроснабжения и водоснабжения к объектам ИЖС п.Зеленый бор</t>
    </r>
  </si>
  <si>
    <r>
      <rPr>
        <i/>
        <sz val="10"/>
        <rFont val="Times New Roman"/>
        <family val="1"/>
        <charset val="204"/>
      </rPr>
      <t xml:space="preserve">Мероприятие 7 </t>
    </r>
    <r>
      <rPr>
        <sz val="10"/>
        <rFont val="Times New Roman"/>
        <family val="1"/>
        <charset val="204"/>
      </rPr>
      <t xml:space="preserve">                                      Разработка ПСД с ГЭ на строительство 45-ти квартирного жилого дома по ул.Ботанической в г.Щучинске</t>
    </r>
  </si>
  <si>
    <r>
      <rPr>
        <i/>
        <sz val="10"/>
        <rFont val="Times New Roman"/>
        <family val="1"/>
        <charset val="204"/>
      </rPr>
      <t xml:space="preserve">Мероприятие 8 </t>
    </r>
    <r>
      <rPr>
        <sz val="10"/>
        <rFont val="Times New Roman"/>
        <family val="1"/>
        <charset val="204"/>
      </rPr>
      <t xml:space="preserve">                                      Разработка ПСД с ГЭ на строительство инженерных сетей к  45-ти квартирному жилому дому по ул.Ботанической в г.Щучинске</t>
    </r>
  </si>
  <si>
    <t>ОС, ОАиГ</t>
  </si>
  <si>
    <t>ОЖКХ,ПТиАД</t>
  </si>
  <si>
    <t>Цель 17.  Улучшение связанности экономического пространства</t>
  </si>
  <si>
    <r>
      <rPr>
        <b/>
        <i/>
        <sz val="10"/>
        <color indexed="8"/>
        <rFont val="Times New Roman"/>
        <family val="1"/>
        <charset val="204"/>
      </rPr>
      <t>Целевой индикатор 114</t>
    </r>
    <r>
      <rPr>
        <b/>
        <sz val="10"/>
        <color indexed="8"/>
        <rFont val="Times New Roman"/>
        <family val="1"/>
        <charset val="204"/>
      </rPr>
      <t xml:space="preserve">                                               Доля автомобильных дорог местного значения, находящихся в хорошем и удовлетворительном состоянии</t>
    </r>
  </si>
  <si>
    <t>км</t>
  </si>
  <si>
    <r>
      <rPr>
        <b/>
        <i/>
        <sz val="10"/>
        <color rgb="FF000000"/>
        <rFont val="Times New Roman"/>
        <family val="1"/>
        <charset val="204"/>
      </rPr>
      <t>Целевой индикатор 116</t>
    </r>
    <r>
      <rPr>
        <b/>
        <sz val="10"/>
        <color rgb="FF000000"/>
        <rFont val="Times New Roman"/>
        <family val="1"/>
        <charset val="204"/>
      </rPr>
      <t xml:space="preserve">                             Протяженность автомобильных дорог районного значения, находящихся в хорошем и удовлетворительном состоянии</t>
    </r>
  </si>
  <si>
    <r>
      <rPr>
        <b/>
        <i/>
        <sz val="10"/>
        <rFont val="Times New Roman"/>
        <family val="1"/>
        <charset val="204"/>
      </rPr>
      <t>Целевой индикатор 117</t>
    </r>
    <r>
      <rPr>
        <b/>
        <sz val="10"/>
        <rFont val="Times New Roman"/>
        <family val="1"/>
        <charset val="204"/>
      </rPr>
      <t xml:space="preserve">                             Капитальный и средний ремонт автомобильных дорог районного значения                                                                      </t>
    </r>
  </si>
  <si>
    <r>
      <rPr>
        <b/>
        <i/>
        <sz val="10"/>
        <rFont val="Times New Roman"/>
        <family val="1"/>
        <charset val="204"/>
      </rPr>
      <t>Целевой индикатор 118</t>
    </r>
    <r>
      <rPr>
        <b/>
        <sz val="10"/>
        <rFont val="Times New Roman"/>
        <family val="1"/>
        <charset val="204"/>
      </rPr>
      <t xml:space="preserve">                             Текущий ремонт автомобильных дорог районного значения </t>
    </r>
  </si>
  <si>
    <r>
      <rPr>
        <i/>
        <sz val="10"/>
        <rFont val="Times New Roman"/>
        <family val="1"/>
        <charset val="204"/>
      </rPr>
      <t xml:space="preserve">Мероприятие 1                                   </t>
    </r>
    <r>
      <rPr>
        <sz val="10"/>
        <rFont val="Times New Roman"/>
        <family val="1"/>
        <charset val="204"/>
      </rPr>
      <t>Корректировка рабочего проекта "Строительство и реконструкция развития дорожной сети п. Бурабай"</t>
    </r>
  </si>
  <si>
    <r>
      <rPr>
        <i/>
        <sz val="10"/>
        <rFont val="Times New Roman"/>
        <family val="1"/>
        <charset val="204"/>
      </rPr>
      <t xml:space="preserve">Мероприятие 2                                   </t>
    </r>
    <r>
      <rPr>
        <sz val="10"/>
        <rFont val="Times New Roman"/>
        <family val="1"/>
        <charset val="204"/>
      </rPr>
      <t>Строительство и реконструкция развития дорожной сети п. Бурабай</t>
    </r>
  </si>
  <si>
    <r>
      <t xml:space="preserve">Мероприятие 3                                  </t>
    </r>
    <r>
      <rPr>
        <sz val="10"/>
        <rFont val="Times New Roman"/>
        <family val="1"/>
        <charset val="204"/>
      </rPr>
      <t>Проведение оценки недвижимого имущества в связи с выкупом земельных участков в п.Бурабай</t>
    </r>
  </si>
  <si>
    <r>
      <rPr>
        <i/>
        <sz val="10"/>
        <rFont val="Times New Roman"/>
        <family val="1"/>
        <charset val="204"/>
      </rPr>
      <t xml:space="preserve">Мероприятие 4                                           </t>
    </r>
    <r>
      <rPr>
        <sz val="10"/>
        <rFont val="Times New Roman"/>
        <family val="1"/>
        <charset val="204"/>
      </rPr>
      <t xml:space="preserve">Капитальный ремонт ул. Пролетарской от ПК10+00, ул. Коммунистической, ул. Трудовой до выезда на трассу Астана-Кокшетау в г. Щучинске </t>
    </r>
  </si>
  <si>
    <r>
      <rPr>
        <i/>
        <sz val="10"/>
        <rFont val="Times New Roman"/>
        <family val="1"/>
        <charset val="204"/>
      </rPr>
      <t xml:space="preserve">Мероприятие 5                                                   </t>
    </r>
    <r>
      <rPr>
        <sz val="10"/>
        <rFont val="Times New Roman"/>
        <family val="1"/>
        <charset val="204"/>
      </rPr>
      <t xml:space="preserve">Средний ремонт автомобильной дороги "Щучинск-Николаевка км 0-62,8"  (участок км 28,7 - км 62,8) </t>
    </r>
  </si>
  <si>
    <r>
      <rPr>
        <i/>
        <sz val="10"/>
        <rFont val="Times New Roman"/>
        <family val="1"/>
        <charset val="204"/>
      </rPr>
      <t xml:space="preserve">Мероприятие 6                                           </t>
    </r>
    <r>
      <rPr>
        <sz val="10"/>
        <rFont val="Times New Roman"/>
        <family val="1"/>
        <charset val="204"/>
      </rPr>
      <t>Обеспечение функционирования автомобильных дорог</t>
    </r>
  </si>
  <si>
    <r>
      <t xml:space="preserve">Мероприятие 11                                           </t>
    </r>
    <r>
      <rPr>
        <sz val="10"/>
        <rFont val="Times New Roman"/>
        <family val="1"/>
        <charset val="204"/>
      </rPr>
      <t>Текущий ремонт улицы Рабочая до железнодорожного переезда в г.Щучинске</t>
    </r>
  </si>
  <si>
    <r>
      <t xml:space="preserve">Мероприятие 13                                        </t>
    </r>
    <r>
      <rPr>
        <sz val="10"/>
        <rFont val="Times New Roman"/>
        <family val="1"/>
        <charset val="204"/>
      </rPr>
      <t xml:space="preserve"> Текущий ремонт песчано-гравийного покрытия автомобильной дороги - 2 км, ремонт водоотводной трубы д-1000 мм. "Урумкай - Киндык-Карагай"</t>
    </r>
  </si>
  <si>
    <r>
      <t xml:space="preserve">Мероприятие 14                                          </t>
    </r>
    <r>
      <rPr>
        <sz val="10"/>
        <rFont val="Times New Roman"/>
        <family val="1"/>
        <charset val="204"/>
      </rPr>
      <t>Корректировка проекта и проведение среднего ремонта дорог г.Щучинска</t>
    </r>
  </si>
  <si>
    <r>
      <t xml:space="preserve">Мероприятие 15                                          </t>
    </r>
    <r>
      <rPr>
        <sz val="10"/>
        <rFont val="Times New Roman"/>
        <family val="1"/>
        <charset val="204"/>
      </rPr>
      <t>Проведение ямочного ремонта дорог г.Щучинска</t>
    </r>
  </si>
  <si>
    <t>Цель 18.  Развитие жизнеобеспечивающей инфраструктуры</t>
  </si>
  <si>
    <r>
      <rPr>
        <b/>
        <i/>
        <sz val="10"/>
        <rFont val="Times New Roman"/>
        <family val="1"/>
        <charset val="204"/>
      </rPr>
      <t>Целевой индикатор 119</t>
    </r>
    <r>
      <rPr>
        <b/>
        <sz val="10"/>
        <rFont val="Times New Roman"/>
        <family val="1"/>
        <charset val="204"/>
      </rPr>
      <t xml:space="preserve">                                Доля многоквартирных жилых домов, охваченных органами управления объектом кондоминиума (КСК)</t>
    </r>
  </si>
  <si>
    <r>
      <rPr>
        <b/>
        <i/>
        <sz val="10"/>
        <color indexed="8"/>
        <rFont val="Times New Roman"/>
        <family val="1"/>
        <charset val="204"/>
      </rPr>
      <t xml:space="preserve">Целевой индикатор  120    </t>
    </r>
    <r>
      <rPr>
        <b/>
        <sz val="10"/>
        <color indexed="8"/>
        <rFont val="Times New Roman"/>
        <family val="1"/>
        <charset val="204"/>
      </rPr>
      <t xml:space="preserve">                       Доля объектов кондоминиума, требующих капитального ремонта</t>
    </r>
  </si>
  <si>
    <r>
      <rPr>
        <b/>
        <i/>
        <sz val="10"/>
        <color indexed="8"/>
        <rFont val="Times New Roman"/>
        <family val="1"/>
        <charset val="204"/>
      </rPr>
      <t xml:space="preserve">Целевой индикатор 121 </t>
    </r>
    <r>
      <rPr>
        <b/>
        <sz val="10"/>
        <color indexed="8"/>
        <rFont val="Times New Roman"/>
        <family val="1"/>
        <charset val="204"/>
      </rPr>
      <t xml:space="preserve">                              Доля  населения, имеющего доступ к централизованному водоснабжению</t>
    </r>
  </si>
  <si>
    <t>в том числе в г.Щучинске</t>
  </si>
  <si>
    <r>
      <rPr>
        <b/>
        <i/>
        <sz val="10"/>
        <rFont val="Times New Roman"/>
        <family val="1"/>
        <charset val="204"/>
      </rPr>
      <t>Целевой индикатор 122</t>
    </r>
    <r>
      <rPr>
        <b/>
        <sz val="10"/>
        <rFont val="Times New Roman"/>
        <family val="1"/>
        <charset val="204"/>
      </rPr>
      <t xml:space="preserve">                        Количество населенных пунктов, подключенных к централизованному водоснабжению</t>
    </r>
  </si>
  <si>
    <r>
      <rPr>
        <b/>
        <i/>
        <sz val="10"/>
        <color indexed="8"/>
        <rFont val="Times New Roman"/>
        <family val="1"/>
        <charset val="204"/>
      </rPr>
      <t>Целевой индикатор 123</t>
    </r>
    <r>
      <rPr>
        <b/>
        <sz val="10"/>
        <color indexed="8"/>
        <rFont val="Times New Roman"/>
        <family val="1"/>
        <charset val="204"/>
      </rPr>
      <t xml:space="preserve">                               Доля населения, имеющего доступ к услугам водоотведения</t>
    </r>
  </si>
  <si>
    <r>
      <rPr>
        <b/>
        <i/>
        <sz val="10"/>
        <color indexed="8"/>
        <rFont val="Times New Roman"/>
        <family val="1"/>
        <charset val="204"/>
      </rPr>
      <t>Целевой индикатор 124</t>
    </r>
    <r>
      <rPr>
        <b/>
        <sz val="10"/>
        <color indexed="8"/>
        <rFont val="Times New Roman"/>
        <family val="1"/>
        <charset val="204"/>
      </rPr>
      <t xml:space="preserve">                      Количество населенных пунктов, обеспеченных услугами водоотведени</t>
    </r>
  </si>
  <si>
    <r>
      <rPr>
        <b/>
        <i/>
        <sz val="10"/>
        <color indexed="8"/>
        <rFont val="Times New Roman"/>
        <family val="1"/>
        <charset val="204"/>
      </rPr>
      <t xml:space="preserve">Целевой индикатор 125 </t>
    </r>
    <r>
      <rPr>
        <b/>
        <sz val="10"/>
        <color indexed="8"/>
        <rFont val="Times New Roman"/>
        <family val="1"/>
        <charset val="204"/>
      </rPr>
      <t xml:space="preserve">                             Доля модернизированных сетей от общей протяженности: </t>
    </r>
  </si>
  <si>
    <t>Теплоснабжения</t>
  </si>
  <si>
    <t>Водоснабжения</t>
  </si>
  <si>
    <t xml:space="preserve">Водоотведения   </t>
  </si>
  <si>
    <t xml:space="preserve">Газоснабжения  </t>
  </si>
  <si>
    <t>Электроснабжения</t>
  </si>
  <si>
    <r>
      <rPr>
        <b/>
        <i/>
        <sz val="10"/>
        <color indexed="8"/>
        <rFont val="Times New Roman"/>
        <family val="1"/>
        <charset val="204"/>
      </rPr>
      <t>Целевой индикатор 126</t>
    </r>
    <r>
      <rPr>
        <b/>
        <sz val="10"/>
        <color indexed="8"/>
        <rFont val="Times New Roman"/>
        <family val="1"/>
        <charset val="204"/>
      </rPr>
      <t xml:space="preserve">                        Протяженность модернизированных сетей:   </t>
    </r>
  </si>
  <si>
    <t>газоснабжения</t>
  </si>
  <si>
    <t>теплоснабжения</t>
  </si>
  <si>
    <t>водоснабжения</t>
  </si>
  <si>
    <t>водоотведения</t>
  </si>
  <si>
    <t>электроснабжения</t>
  </si>
  <si>
    <r>
      <rPr>
        <b/>
        <i/>
        <sz val="10"/>
        <color indexed="8"/>
        <rFont val="Times New Roman"/>
        <family val="1"/>
        <charset val="204"/>
      </rPr>
      <t>Целевой индикатор 127</t>
    </r>
    <r>
      <rPr>
        <b/>
        <sz val="10"/>
        <color indexed="8"/>
        <rFont val="Times New Roman"/>
        <family val="1"/>
        <charset val="204"/>
      </rPr>
      <t xml:space="preserve">                        Повышение уставного капитала предприятий в сфере (коммунальных услуг)</t>
    </r>
  </si>
  <si>
    <r>
      <rPr>
        <i/>
        <sz val="10"/>
        <rFont val="Times New Roman"/>
        <family val="1"/>
        <charset val="204"/>
      </rPr>
      <t xml:space="preserve">Мероприятие 1                                     </t>
    </r>
    <r>
      <rPr>
        <sz val="10"/>
        <rFont val="Times New Roman"/>
        <family val="1"/>
        <charset val="204"/>
      </rPr>
      <t>Содержание 2-х многоквартирных коммунальных жилых домов ул. Ломоносова, 22, ул. Луговая 196 А в г. Щучинске</t>
    </r>
  </si>
  <si>
    <r>
      <rPr>
        <i/>
        <sz val="10"/>
        <rFont val="Times New Roman"/>
        <family val="1"/>
        <charset val="204"/>
      </rPr>
      <t xml:space="preserve">Мероприятие 2                                              </t>
    </r>
    <r>
      <rPr>
        <sz val="10"/>
        <rFont val="Times New Roman"/>
        <family val="1"/>
        <charset val="204"/>
      </rPr>
      <t>Изготовлениею технических паспортов на объкты кондоминимума</t>
    </r>
  </si>
  <si>
    <r>
      <rPr>
        <i/>
        <sz val="10"/>
        <rFont val="Times New Roman"/>
        <family val="1"/>
        <charset val="204"/>
      </rPr>
      <t xml:space="preserve">Мероприятие 3                                           </t>
    </r>
    <r>
      <rPr>
        <sz val="10"/>
        <rFont val="Times New Roman"/>
        <family val="1"/>
        <charset val="204"/>
      </rPr>
      <t>Подготовка объектов к отопительному сезону, в том числе  теплоисточники образования, здравоохранения, социальные объекты и жилые дома</t>
    </r>
  </si>
  <si>
    <r>
      <rPr>
        <i/>
        <sz val="10"/>
        <rFont val="Times New Roman"/>
        <family val="1"/>
        <charset val="204"/>
      </rPr>
      <t xml:space="preserve">Мероприятие 4                                      </t>
    </r>
    <r>
      <rPr>
        <sz val="10"/>
        <rFont val="Times New Roman"/>
        <family val="1"/>
        <charset val="204"/>
      </rPr>
      <t>Установка общедомовых приборов учета тепловой энергии</t>
    </r>
  </si>
  <si>
    <r>
      <rPr>
        <i/>
        <sz val="10"/>
        <rFont val="Times New Roman"/>
        <family val="1"/>
        <charset val="204"/>
      </rPr>
      <t xml:space="preserve">Мероприятие 6                                              </t>
    </r>
    <r>
      <rPr>
        <sz val="10"/>
        <rFont val="Times New Roman"/>
        <family val="1"/>
        <charset val="204"/>
      </rPr>
      <t>Строительство блочно-модульной котельной в мкр. "Санаторий Щучинский"(1 очередь)</t>
    </r>
  </si>
  <si>
    <r>
      <rPr>
        <i/>
        <sz val="10"/>
        <rFont val="Times New Roman"/>
        <family val="1"/>
        <charset val="204"/>
      </rPr>
      <t xml:space="preserve">Мероприятие 7                                              </t>
    </r>
    <r>
      <rPr>
        <sz val="10"/>
        <rFont val="Times New Roman"/>
        <family val="1"/>
        <charset val="204"/>
      </rPr>
      <t>Разработка ПСД на реконструкцию блочно-модульной котельной в микрорайоне "Санаторий Щучинский" с благоустройством и строительством сетей:теплоснабжения, водоснабжения, водоотведения и сетей электроснабжения.</t>
    </r>
  </si>
  <si>
    <r>
      <rPr>
        <i/>
        <sz val="10"/>
        <rFont val="Times New Roman"/>
        <family val="1"/>
        <charset val="204"/>
      </rPr>
      <t xml:space="preserve">Мероприятие 8     </t>
    </r>
    <r>
      <rPr>
        <sz val="10"/>
        <rFont val="Times New Roman"/>
        <family val="1"/>
        <charset val="204"/>
      </rPr>
      <t xml:space="preserve">                               Благоустройство и стр-во инженерных сетей к БМК и стр.-во тепловых сетей к 2-ум 5-ти этажным и 2-м 4-х этажным домам в мкр. "Санаторий Щучинский" (2 очередь)</t>
    </r>
  </si>
  <si>
    <r>
      <rPr>
        <i/>
        <sz val="10"/>
        <rFont val="Times New Roman"/>
        <family val="1"/>
        <charset val="204"/>
      </rPr>
      <t xml:space="preserve">Мероприятие 9    </t>
    </r>
    <r>
      <rPr>
        <sz val="10"/>
        <rFont val="Times New Roman"/>
        <family val="1"/>
        <charset val="204"/>
      </rPr>
      <t xml:space="preserve">                                Проведение мероприятий за счет резерва местного исполнительного органа на неотложные затраты</t>
    </r>
  </si>
  <si>
    <r>
      <rPr>
        <i/>
        <sz val="10"/>
        <rFont val="Times New Roman"/>
        <family val="1"/>
        <charset val="204"/>
      </rPr>
      <t>Мероприятие 10</t>
    </r>
    <r>
      <rPr>
        <sz val="10"/>
        <rFont val="Times New Roman"/>
        <family val="1"/>
        <charset val="204"/>
      </rPr>
      <t xml:space="preserve">                                    Обеспечение бесперебойного теплоснабжения малых городов</t>
    </r>
    <r>
      <rPr>
        <i/>
        <sz val="10"/>
        <rFont val="Times New Roman"/>
        <family val="1"/>
        <charset val="204"/>
      </rPr>
      <t xml:space="preserve"> </t>
    </r>
    <r>
      <rPr>
        <sz val="10"/>
        <rFont val="Times New Roman"/>
        <family val="1"/>
        <charset val="204"/>
      </rPr>
      <t xml:space="preserve">                                  </t>
    </r>
  </si>
  <si>
    <r>
      <rPr>
        <i/>
        <sz val="10"/>
        <rFont val="Times New Roman"/>
        <family val="1"/>
        <charset val="204"/>
      </rPr>
      <t xml:space="preserve">Мероприятие 11    </t>
    </r>
    <r>
      <rPr>
        <sz val="10"/>
        <rFont val="Times New Roman"/>
        <family val="1"/>
        <charset val="204"/>
      </rPr>
      <t xml:space="preserve">                                Приобретение топлива для обеспечения теплоснабжения котельных </t>
    </r>
  </si>
  <si>
    <r>
      <rPr>
        <i/>
        <sz val="10"/>
        <rFont val="Times New Roman"/>
        <family val="1"/>
        <charset val="204"/>
      </rPr>
      <t xml:space="preserve">Мероприятие 12    </t>
    </r>
    <r>
      <rPr>
        <sz val="10"/>
        <rFont val="Times New Roman"/>
        <family val="1"/>
        <charset val="204"/>
      </rPr>
      <t xml:space="preserve">                                Организация эксплуатации тепловых сетей, находящихся в коммунальной собственности района</t>
    </r>
  </si>
  <si>
    <r>
      <rPr>
        <i/>
        <sz val="10"/>
        <rFont val="Times New Roman"/>
        <family val="1"/>
        <charset val="204"/>
      </rPr>
      <t xml:space="preserve">Мероприятие 15    </t>
    </r>
    <r>
      <rPr>
        <sz val="10"/>
        <rFont val="Times New Roman"/>
        <family val="1"/>
        <charset val="204"/>
      </rPr>
      <t xml:space="preserve">                                Изготовление технических паспортов по сельским водопроводам</t>
    </r>
  </si>
  <si>
    <r>
      <rPr>
        <i/>
        <sz val="10"/>
        <rFont val="Times New Roman"/>
        <family val="1"/>
        <charset val="204"/>
      </rPr>
      <t xml:space="preserve">Мероприятие 16  </t>
    </r>
    <r>
      <rPr>
        <sz val="10"/>
        <rFont val="Times New Roman"/>
        <family val="1"/>
        <charset val="204"/>
      </rPr>
      <t xml:space="preserve">                                              Охрана водозабора и площадки напорных резервуаров г. Щучинска </t>
    </r>
  </si>
  <si>
    <r>
      <t>Мероприятие 20</t>
    </r>
    <r>
      <rPr>
        <sz val="10"/>
        <rFont val="Times New Roman"/>
        <family val="1"/>
        <charset val="204"/>
      </rPr>
      <t xml:space="preserve">                                             Реконструкция водопроводной сети с.Первомайское</t>
    </r>
  </si>
  <si>
    <r>
      <t>Мероприятие 21</t>
    </r>
    <r>
      <rPr>
        <sz val="10"/>
        <rFont val="Times New Roman"/>
        <family val="1"/>
        <charset val="204"/>
      </rPr>
      <t xml:space="preserve">                                             Строительство сетей водоотведения (3 очередь) коллектор и канализационные насосные станции в п.Бурабай</t>
    </r>
  </si>
  <si>
    <t>ОЖИ</t>
  </si>
  <si>
    <t>ОЖКХ,ПТиАД, ОЖИ</t>
  </si>
  <si>
    <t>ОЖКХ,ПТиАД,</t>
  </si>
  <si>
    <t>Цель 19.  Обеспечение экологической безопасности</t>
  </si>
  <si>
    <r>
      <rPr>
        <b/>
        <i/>
        <sz val="10"/>
        <rFont val="Times New Roman"/>
        <family val="1"/>
        <charset val="204"/>
      </rPr>
      <t>Целевой индикатор 128</t>
    </r>
    <r>
      <rPr>
        <b/>
        <sz val="10"/>
        <rFont val="Times New Roman"/>
        <family val="1"/>
        <charset val="204"/>
      </rPr>
      <t xml:space="preserve">                                 Площадь  покрытых  лесом угодий  государственного лесного  фонда</t>
    </r>
  </si>
  <si>
    <t>га</t>
  </si>
  <si>
    <r>
      <rPr>
        <b/>
        <i/>
        <sz val="10"/>
        <rFont val="Times New Roman"/>
        <family val="1"/>
        <charset val="204"/>
      </rPr>
      <t xml:space="preserve">Целевой индикатор 129 </t>
    </r>
    <r>
      <rPr>
        <b/>
        <sz val="10"/>
        <rFont val="Times New Roman"/>
        <family val="1"/>
        <charset val="204"/>
      </rPr>
      <t xml:space="preserve">                              ИФО продукции (услуг) лесного хозяйства , в % к предыдущему году</t>
    </r>
  </si>
  <si>
    <r>
      <rPr>
        <b/>
        <i/>
        <sz val="10"/>
        <color indexed="8"/>
        <rFont val="Times New Roman"/>
        <family val="1"/>
        <charset val="204"/>
      </rPr>
      <t>Целевой индикатор 130</t>
    </r>
    <r>
      <rPr>
        <b/>
        <sz val="10"/>
        <color indexed="8"/>
        <rFont val="Times New Roman"/>
        <family val="1"/>
        <charset val="204"/>
      </rPr>
      <t xml:space="preserve">                              Выбросы в атмосферу загрязняющих веществ, отходящих от стационарных источников</t>
    </r>
  </si>
  <si>
    <t>тонн</t>
  </si>
  <si>
    <r>
      <rPr>
        <b/>
        <i/>
        <sz val="10"/>
        <color indexed="8"/>
        <rFont val="Times New Roman"/>
        <family val="1"/>
        <charset val="204"/>
      </rPr>
      <t xml:space="preserve">Целевой индикатор 131    </t>
    </r>
    <r>
      <rPr>
        <b/>
        <sz val="10"/>
        <color indexed="8"/>
        <rFont val="Times New Roman"/>
        <family val="1"/>
        <charset val="204"/>
      </rPr>
      <t xml:space="preserve">                                  Доля переработки твердых бытовых отходов от общего объема твердых бытовых отходов, в %</t>
    </r>
  </si>
  <si>
    <r>
      <rPr>
        <b/>
        <i/>
        <sz val="10"/>
        <color indexed="8"/>
        <rFont val="Times New Roman"/>
        <family val="1"/>
        <charset val="204"/>
      </rPr>
      <t>Целевой индикатор 132</t>
    </r>
    <r>
      <rPr>
        <b/>
        <sz val="10"/>
        <color indexed="8"/>
        <rFont val="Times New Roman"/>
        <family val="1"/>
        <charset val="204"/>
      </rPr>
      <t xml:space="preserve">                   Увеличение доли вовлеченных в сельскохозяйственный оборот земель сельхозназначения</t>
    </r>
  </si>
  <si>
    <r>
      <rPr>
        <b/>
        <i/>
        <sz val="10"/>
        <color indexed="8"/>
        <rFont val="Times New Roman"/>
        <family val="1"/>
        <charset val="204"/>
      </rPr>
      <t xml:space="preserve">Целевой индикатор 133   </t>
    </r>
    <r>
      <rPr>
        <b/>
        <sz val="10"/>
        <color indexed="8"/>
        <rFont val="Times New Roman"/>
        <family val="1"/>
        <charset val="204"/>
      </rPr>
      <t xml:space="preserve">                           Предоставление земельных участков на торгах (конкурсах, аукционах)</t>
    </r>
  </si>
  <si>
    <t>тыс.га</t>
  </si>
  <si>
    <r>
      <rPr>
        <b/>
        <i/>
        <sz val="10"/>
        <color indexed="8"/>
        <rFont val="Times New Roman"/>
        <family val="1"/>
        <charset val="204"/>
      </rPr>
      <t xml:space="preserve">Целевой индикатор 135     </t>
    </r>
    <r>
      <rPr>
        <b/>
        <sz val="10"/>
        <color indexed="8"/>
        <rFont val="Times New Roman"/>
        <family val="1"/>
        <charset val="204"/>
      </rPr>
      <t xml:space="preserve">                                     Доля севооборотов в составе пахотных земель (полевой севооборот)</t>
    </r>
  </si>
  <si>
    <r>
      <rPr>
        <b/>
        <i/>
        <sz val="10"/>
        <color indexed="8"/>
        <rFont val="Times New Roman"/>
        <family val="1"/>
        <charset val="204"/>
      </rPr>
      <t xml:space="preserve">Целевой индикатор 136     </t>
    </r>
    <r>
      <rPr>
        <b/>
        <sz val="10"/>
        <color indexed="8"/>
        <rFont val="Times New Roman"/>
        <family val="1"/>
        <charset val="204"/>
      </rPr>
      <t xml:space="preserve">                                       Доля пастбищеоборота в составе естественных пастбищных угодий (кормовой севооборот)</t>
    </r>
  </si>
  <si>
    <r>
      <rPr>
        <i/>
        <sz val="10"/>
        <rFont val="Times New Roman"/>
        <family val="1"/>
        <charset val="204"/>
      </rPr>
      <t xml:space="preserve">Мероприятие 2 </t>
    </r>
    <r>
      <rPr>
        <sz val="10"/>
        <rFont val="Times New Roman"/>
        <family val="1"/>
        <charset val="204"/>
      </rPr>
      <t xml:space="preserve">                                              Проведение снегозадержания, закрытие влаги, уход за посевами</t>
    </r>
  </si>
  <si>
    <r>
      <rPr>
        <i/>
        <sz val="10"/>
        <rFont val="Times New Roman"/>
        <family val="1"/>
        <charset val="204"/>
      </rPr>
      <t xml:space="preserve">Мероприятие 3 </t>
    </r>
    <r>
      <rPr>
        <sz val="10"/>
        <rFont val="Times New Roman"/>
        <family val="1"/>
        <charset val="204"/>
      </rPr>
      <t xml:space="preserve">                                              Проведение посева однолетних и многолетних трав</t>
    </r>
  </si>
  <si>
    <r>
      <rPr>
        <i/>
        <sz val="10"/>
        <rFont val="Times New Roman"/>
        <family val="1"/>
        <charset val="204"/>
      </rPr>
      <t xml:space="preserve">Мероприятие 4 </t>
    </r>
    <r>
      <rPr>
        <sz val="10"/>
        <rFont val="Times New Roman"/>
        <family val="1"/>
        <charset val="204"/>
      </rPr>
      <t xml:space="preserve">                                              Разработка землеустроительных проектов при продаже участков</t>
    </r>
  </si>
  <si>
    <t>ОЗО</t>
  </si>
  <si>
    <t>НАПРАВЛЕНИЕ 4: Территориальное (пространственное) развитие</t>
  </si>
  <si>
    <t>Цель 20. Реализация региональной политики по обеспечению стабильного роста социально-экономического развития регионов области по направлениям роста/убыли населения</t>
  </si>
  <si>
    <r>
      <rPr>
        <b/>
        <i/>
        <sz val="10"/>
        <color indexed="8"/>
        <rFont val="Times New Roman"/>
        <family val="1"/>
        <charset val="204"/>
      </rPr>
      <t xml:space="preserve">Целевой индикатор 138       </t>
    </r>
    <r>
      <rPr>
        <b/>
        <sz val="10"/>
        <color indexed="8"/>
        <rFont val="Times New Roman"/>
        <family val="1"/>
        <charset val="204"/>
      </rPr>
      <t xml:space="preserve">                     Реализация проектов в рамках "Развития местного самоуправления" по Программе "Развитие регионов"</t>
    </r>
  </si>
  <si>
    <r>
      <rPr>
        <i/>
        <sz val="10"/>
        <rFont val="Times New Roman"/>
        <family val="1"/>
        <charset val="204"/>
      </rPr>
      <t xml:space="preserve">Мероприятие 1                                           </t>
    </r>
    <r>
      <rPr>
        <sz val="10"/>
        <rFont val="Times New Roman"/>
        <family val="1"/>
        <charset val="204"/>
      </rPr>
      <t>Реализация Программы развития регионов по приоритету «Развитие местного самоуправления»</t>
    </r>
  </si>
  <si>
    <r>
      <rPr>
        <i/>
        <sz val="10"/>
        <rFont val="Times New Roman"/>
        <family val="1"/>
        <charset val="204"/>
      </rPr>
      <t xml:space="preserve">Мероприятие 2  </t>
    </r>
    <r>
      <rPr>
        <sz val="10"/>
        <rFont val="Times New Roman"/>
        <family val="1"/>
        <charset val="204"/>
      </rPr>
      <t xml:space="preserve">                                            Предоставление бюджетных кредитов на приобретение и строительство жилья специалистам социальной сферы иАПК</t>
    </r>
  </si>
  <si>
    <r>
      <rPr>
        <i/>
        <sz val="10"/>
        <rFont val="Times New Roman"/>
        <family val="1"/>
        <charset val="204"/>
      </rPr>
      <t xml:space="preserve">Мероприятие 3                                          </t>
    </r>
    <r>
      <rPr>
        <sz val="10"/>
        <rFont val="Times New Roman"/>
        <family val="1"/>
        <charset val="204"/>
      </rPr>
      <t>Предоставление подъемных пособий специалистам социальной сферы и АПК и оказание фин.услуг</t>
    </r>
  </si>
  <si>
    <t>ОО,ОВ,Районная поликлиника, ОКиРЯ</t>
  </si>
  <si>
    <t>Акиматы с/о</t>
  </si>
  <si>
    <t>ОЭиФ,ОО, Райполиклиника, ОК акимы округов</t>
  </si>
  <si>
    <t>Цель 21. Развитие центров экономического роста</t>
  </si>
  <si>
    <r>
      <rPr>
        <b/>
        <i/>
        <sz val="10"/>
        <color indexed="8"/>
        <rFont val="Times New Roman"/>
        <family val="1"/>
        <charset val="204"/>
      </rPr>
      <t xml:space="preserve">Целевой индикатор 139    </t>
    </r>
    <r>
      <rPr>
        <b/>
        <sz val="10"/>
        <color indexed="8"/>
        <rFont val="Times New Roman"/>
        <family val="1"/>
        <charset val="204"/>
      </rPr>
      <t xml:space="preserve">                                     Рост численности населения в сельских территориях</t>
    </r>
  </si>
  <si>
    <t>тыс.чел</t>
  </si>
  <si>
    <r>
      <rPr>
        <b/>
        <i/>
        <sz val="10"/>
        <color indexed="8"/>
        <rFont val="Times New Roman"/>
        <family val="1"/>
        <charset val="204"/>
      </rPr>
      <t xml:space="preserve">Целевой индикатор 140    </t>
    </r>
    <r>
      <rPr>
        <b/>
        <sz val="10"/>
        <color indexed="8"/>
        <rFont val="Times New Roman"/>
        <family val="1"/>
        <charset val="204"/>
      </rPr>
      <t xml:space="preserve">                                     в том числе в опорных сельских населенных пунктах</t>
    </r>
  </si>
  <si>
    <r>
      <rPr>
        <i/>
        <sz val="10"/>
        <rFont val="Times New Roman"/>
        <family val="1"/>
        <charset val="204"/>
      </rPr>
      <t xml:space="preserve">Мероприятие 1                                          </t>
    </r>
    <r>
      <rPr>
        <sz val="10"/>
        <rFont val="Times New Roman"/>
        <family val="1"/>
        <charset val="204"/>
      </rPr>
      <t>Организация и уничтожение бродячих собак и кошек</t>
    </r>
  </si>
  <si>
    <r>
      <rPr>
        <i/>
        <sz val="10"/>
        <rFont val="Times New Roman"/>
        <family val="1"/>
        <charset val="204"/>
      </rPr>
      <t>Мероприятие 2</t>
    </r>
    <r>
      <rPr>
        <sz val="10"/>
        <rFont val="Times New Roman"/>
        <family val="1"/>
        <charset val="204"/>
      </rPr>
      <t xml:space="preserve">                                                Благоустройство и озеленение г.Щучинска</t>
    </r>
  </si>
  <si>
    <r>
      <rPr>
        <i/>
        <sz val="10"/>
        <rFont val="Times New Roman"/>
        <family val="1"/>
        <charset val="204"/>
      </rPr>
      <t>Мероприятие 3</t>
    </r>
    <r>
      <rPr>
        <sz val="10"/>
        <rFont val="Times New Roman"/>
        <family val="1"/>
        <charset val="204"/>
      </rPr>
      <t xml:space="preserve">                                                Благоустройство центрального городского парка г.Щучинска</t>
    </r>
  </si>
  <si>
    <r>
      <rPr>
        <i/>
        <sz val="10"/>
        <rFont val="Times New Roman"/>
        <family val="1"/>
        <charset val="204"/>
      </rPr>
      <t>Мероприятие 4</t>
    </r>
    <r>
      <rPr>
        <sz val="10"/>
        <rFont val="Times New Roman"/>
        <family val="1"/>
        <charset val="204"/>
      </rPr>
      <t xml:space="preserve">                                                Благоустройство и озеленение населенных пунктов</t>
    </r>
  </si>
  <si>
    <r>
      <rPr>
        <i/>
        <sz val="10"/>
        <rFont val="Times New Roman"/>
        <family val="1"/>
        <charset val="204"/>
      </rPr>
      <t xml:space="preserve">Мероприятие 6 </t>
    </r>
    <r>
      <rPr>
        <sz val="10"/>
        <rFont val="Times New Roman"/>
        <family val="1"/>
        <charset val="204"/>
      </rPr>
      <t xml:space="preserve">                                                Трудоустройство инвалидов на созданные рабочие места в рамках государственных, отраслевых программ, программ развития территорий и частных инициатив</t>
    </r>
  </si>
  <si>
    <t>Акимат Зеленоборского с/о</t>
  </si>
  <si>
    <t>Акимат города</t>
  </si>
  <si>
    <t>Акимат Зеленоборского с/о, Руководители хозяйствующих субъектов</t>
  </si>
  <si>
    <t>НАПРАВЛЕНИЕ 5: Государственные услуги</t>
  </si>
  <si>
    <t>Цель 22. Оптимизация процессов оказания государственных услуг, обеспечение их открытости и доступности</t>
  </si>
  <si>
    <r>
      <rPr>
        <b/>
        <i/>
        <sz val="10"/>
        <color indexed="8"/>
        <rFont val="Times New Roman"/>
        <family val="1"/>
        <charset val="204"/>
      </rPr>
      <t xml:space="preserve">Целевой индикатор 141   </t>
    </r>
    <r>
      <rPr>
        <b/>
        <sz val="10"/>
        <color indexed="8"/>
        <rFont val="Times New Roman"/>
        <family val="1"/>
        <charset val="204"/>
      </rPr>
      <t xml:space="preserve">                                        Доля оказанных государственных услуг в бумажном формате по гос.услугам, которые могли быть оказаны через ЦОН или портал «электронного правительства»</t>
    </r>
  </si>
  <si>
    <r>
      <rPr>
        <b/>
        <i/>
        <sz val="10"/>
        <color indexed="8"/>
        <rFont val="Times New Roman"/>
        <family val="1"/>
        <charset val="204"/>
      </rPr>
      <t xml:space="preserve">Целевой индикатор 142   </t>
    </r>
    <r>
      <rPr>
        <b/>
        <sz val="10"/>
        <color indexed="8"/>
        <rFont val="Times New Roman"/>
        <family val="1"/>
        <charset val="204"/>
      </rPr>
      <t xml:space="preserve">                                Снижение количества нарушений сроков оказания государственных услуг</t>
    </r>
  </si>
  <si>
    <r>
      <rPr>
        <b/>
        <i/>
        <sz val="10"/>
        <color indexed="8"/>
        <rFont val="Times New Roman"/>
        <family val="1"/>
        <charset val="204"/>
      </rPr>
      <t xml:space="preserve">Целевой индикатор 143 </t>
    </r>
    <r>
      <rPr>
        <b/>
        <sz val="10"/>
        <color indexed="8"/>
        <rFont val="Times New Roman"/>
        <family val="1"/>
        <charset val="204"/>
      </rPr>
      <t xml:space="preserve">                             Снижение количества поступивших жалоб на качество оказания государственных услуг</t>
    </r>
  </si>
  <si>
    <r>
      <rPr>
        <i/>
        <sz val="10"/>
        <rFont val="Times New Roman"/>
        <family val="1"/>
        <charset val="204"/>
      </rPr>
      <t xml:space="preserve">Мероприятие 1                                          </t>
    </r>
    <r>
      <rPr>
        <sz val="10"/>
        <rFont val="Times New Roman"/>
        <family val="1"/>
        <charset val="204"/>
      </rPr>
      <t xml:space="preserve">Мониторинг за качеством предоставления социально-значимых  государственных услуг </t>
    </r>
  </si>
  <si>
    <r>
      <rPr>
        <i/>
        <sz val="10"/>
        <rFont val="Times New Roman"/>
        <family val="1"/>
        <charset val="204"/>
      </rPr>
      <t xml:space="preserve">Мероприятие 2                                          </t>
    </r>
    <r>
      <rPr>
        <sz val="10"/>
        <rFont val="Times New Roman"/>
        <family val="1"/>
        <charset val="204"/>
      </rPr>
      <t xml:space="preserve">Информирование потребителей и повышение правовой культуры населения по  вопросам оказания социально-значимых  государственных услуг </t>
    </r>
  </si>
  <si>
    <r>
      <rPr>
        <i/>
        <sz val="10"/>
        <rFont val="Times New Roman"/>
        <family val="1"/>
        <charset val="204"/>
      </rPr>
      <t xml:space="preserve">Мероприятие 3                                                   </t>
    </r>
    <r>
      <rPr>
        <sz val="10"/>
        <rFont val="Times New Roman"/>
        <family val="1"/>
        <charset val="204"/>
      </rPr>
      <t>Увеличение количества социально-значимых услуг, переведенных в электронный формат</t>
    </r>
  </si>
  <si>
    <t>Аппарат акима района</t>
  </si>
  <si>
    <t>Цель 23. Обеспеченность расходов бюджета собственными доходами</t>
  </si>
  <si>
    <r>
      <rPr>
        <b/>
        <i/>
        <sz val="10"/>
        <rFont val="Times New Roman"/>
        <family val="1"/>
        <charset val="204"/>
      </rPr>
      <t xml:space="preserve">Целевой индикатор 144  </t>
    </r>
    <r>
      <rPr>
        <b/>
        <sz val="10"/>
        <rFont val="Times New Roman"/>
        <family val="1"/>
        <charset val="204"/>
      </rPr>
      <t xml:space="preserve">                            Обеспеченность  расходов бюджета собственными доходами</t>
    </r>
  </si>
  <si>
    <t>ОЭиФ</t>
  </si>
  <si>
    <t>2. Анализ межведомственного взаимодействия</t>
  </si>
  <si>
    <t xml:space="preserve">Наименование целевого индикатора </t>
  </si>
  <si>
    <t>Соисполнитель</t>
  </si>
  <si>
    <t>Анализ взаимодействия</t>
  </si>
  <si>
    <t>3. Анализ внешнего воздействия</t>
  </si>
  <si>
    <t xml:space="preserve">Факторы внешнего воздействия и их влияние на достижение целевых индикаторов </t>
  </si>
  <si>
    <t>Принятые меры</t>
  </si>
  <si>
    <r>
      <t>4. Освоение финансовых средств</t>
    </r>
    <r>
      <rPr>
        <b/>
        <i/>
        <sz val="11"/>
        <color theme="1"/>
        <rFont val="Times New Roman"/>
        <family val="1"/>
        <charset val="204"/>
      </rPr>
      <t xml:space="preserve"> (сумма финансирования пунктов Плана мероприятий по реализации ПРТ)</t>
    </r>
  </si>
  <si>
    <t>План, млн.тенге</t>
  </si>
  <si>
    <t>Факт, млн.тенге</t>
  </si>
  <si>
    <t>Причины неиспользования</t>
  </si>
  <si>
    <t>Республиканский бюджет</t>
  </si>
  <si>
    <t>Местный бюджет (областной / районный)</t>
  </si>
  <si>
    <t>За счет собственных средств и других источников</t>
  </si>
  <si>
    <t>Итого</t>
  </si>
  <si>
    <t xml:space="preserve">5.Аналитическая записка
</t>
  </si>
  <si>
    <r>
      <rPr>
        <b/>
        <i/>
        <sz val="10"/>
        <color indexed="8"/>
        <rFont val="Times New Roman"/>
        <family val="1"/>
        <charset val="204"/>
      </rPr>
      <t>Целевой индикатор 41</t>
    </r>
    <r>
      <rPr>
        <b/>
        <sz val="10"/>
        <color indexed="8"/>
        <rFont val="Times New Roman"/>
        <family val="1"/>
        <charset val="204"/>
      </rPr>
      <t xml:space="preserve">                             Объем розничного товарооборота</t>
    </r>
  </si>
  <si>
    <t>Цель 6.   Улучшение качества, доступности образования и повышение эффективности системы охраны прав и защиты законных интересов детей</t>
  </si>
  <si>
    <t>МБ</t>
  </si>
  <si>
    <t>РБ</t>
  </si>
  <si>
    <t>ОЖКХ, ПТ и АД, акимы сельских округов</t>
  </si>
  <si>
    <t>Исполнение за 2017 г., млн.тенге</t>
  </si>
  <si>
    <r>
      <rPr>
        <i/>
        <sz val="10"/>
        <rFont val="Times New Roman"/>
        <family val="1"/>
        <charset val="204"/>
      </rPr>
      <t>Мероприятие 11</t>
    </r>
    <r>
      <rPr>
        <sz val="10"/>
        <rFont val="Times New Roman"/>
        <family val="1"/>
        <charset val="204"/>
      </rPr>
      <t xml:space="preserve">
Увеличение объемов работ на предприятиях машиностроения
</t>
    </r>
  </si>
  <si>
    <t>Данные статистики</t>
  </si>
  <si>
    <t>-</t>
  </si>
  <si>
    <t>Отчет</t>
  </si>
  <si>
    <t>Расчет</t>
  </si>
  <si>
    <t>Информация</t>
  </si>
  <si>
    <t>0,6/100</t>
  </si>
  <si>
    <t>2/6,848</t>
  </si>
  <si>
    <t>1/4,097</t>
  </si>
  <si>
    <r>
      <rPr>
        <i/>
        <sz val="10"/>
        <rFont val="Times New Roman"/>
        <family val="1"/>
        <charset val="204"/>
      </rPr>
      <t>Мероприятие 8</t>
    </r>
    <r>
      <rPr>
        <sz val="10"/>
        <rFont val="Times New Roman"/>
        <family val="1"/>
        <charset val="204"/>
      </rPr>
      <t xml:space="preserve">
Реконструкция дома культуры (ремзавода) в г.Щучинска</t>
    </r>
  </si>
  <si>
    <t>В пределах выделенных ассигнований</t>
  </si>
  <si>
    <t>1002,6*</t>
  </si>
  <si>
    <t>В рамках услуг по реализации государственной политики через газеты</t>
  </si>
  <si>
    <t>700*</t>
  </si>
  <si>
    <t>886,2*</t>
  </si>
  <si>
    <t>7,09*</t>
  </si>
  <si>
    <t>176,05*</t>
  </si>
  <si>
    <r>
      <rPr>
        <b/>
        <i/>
        <sz val="10"/>
        <color indexed="8"/>
        <rFont val="Times New Roman"/>
        <family val="1"/>
        <charset val="204"/>
      </rPr>
      <t xml:space="preserve">Целевой индикатор 134   </t>
    </r>
    <r>
      <rPr>
        <b/>
        <sz val="10"/>
        <color indexed="8"/>
        <rFont val="Times New Roman"/>
        <family val="1"/>
        <charset val="204"/>
      </rPr>
      <t xml:space="preserve">                Применение системы севооборотов на землях вовлеченных в сельскохозяйственный оборот</t>
    </r>
  </si>
  <si>
    <t>Баланс замель</t>
  </si>
  <si>
    <t>показатель не планировался</t>
  </si>
  <si>
    <t>Исполнено.</t>
  </si>
  <si>
    <t>018/323</t>
  </si>
  <si>
    <t>МБ (ОБ)</t>
  </si>
  <si>
    <r>
      <rPr>
        <i/>
        <sz val="10"/>
        <rFont val="Times New Roman"/>
        <family val="1"/>
        <charset val="204"/>
      </rPr>
      <t xml:space="preserve">Мероприятие 12 </t>
    </r>
    <r>
      <rPr>
        <sz val="10"/>
        <rFont val="Times New Roman"/>
        <family val="1"/>
        <charset val="204"/>
      </rPr>
      <t xml:space="preserve">                                      Количество объектов социальной инфраструктуры, обеспеченных доступом для инвалидов</t>
    </r>
  </si>
  <si>
    <r>
      <rPr>
        <i/>
        <sz val="10"/>
        <rFont val="Times New Roman"/>
        <family val="1"/>
        <charset val="204"/>
      </rPr>
      <t xml:space="preserve">Мероприятие 13   </t>
    </r>
    <r>
      <rPr>
        <sz val="10"/>
        <rFont val="Times New Roman"/>
        <family val="1"/>
        <charset val="204"/>
      </rPr>
      <t xml:space="preserve">                                    Материальное обеспечение детей-инвалидов, воспитывающихся и обучающихся на дому</t>
    </r>
  </si>
  <si>
    <r>
      <rPr>
        <i/>
        <sz val="10"/>
        <rFont val="Times New Roman"/>
        <family val="1"/>
        <charset val="204"/>
      </rPr>
      <t xml:space="preserve">Мероприятие 14   </t>
    </r>
    <r>
      <rPr>
        <sz val="10"/>
        <rFont val="Times New Roman"/>
        <family val="1"/>
        <charset val="204"/>
      </rPr>
      <t xml:space="preserve">                                    Социальная помощь на оплату коммунальных услуг  ВОВ</t>
    </r>
  </si>
  <si>
    <r>
      <rPr>
        <i/>
        <sz val="10"/>
        <rFont val="Times New Roman"/>
        <family val="1"/>
        <charset val="204"/>
      </rPr>
      <t xml:space="preserve">Мероприятие 15     </t>
    </r>
    <r>
      <rPr>
        <sz val="10"/>
        <rFont val="Times New Roman"/>
        <family val="1"/>
        <charset val="204"/>
      </rPr>
      <t xml:space="preserve">                                  Социальная помощь на выплату единовременной социальной помощи к 9 мая</t>
    </r>
  </si>
  <si>
    <r>
      <rPr>
        <i/>
        <sz val="10"/>
        <rFont val="Times New Roman"/>
        <family val="1"/>
        <charset val="204"/>
      </rPr>
      <t xml:space="preserve">Мероприятие 16  </t>
    </r>
    <r>
      <rPr>
        <sz val="10"/>
        <rFont val="Times New Roman"/>
        <family val="1"/>
        <charset val="204"/>
      </rPr>
      <t xml:space="preserve">                                     Социальная помощь на выплату единовременной социальной помощи ко Дню пожилых</t>
    </r>
  </si>
  <si>
    <r>
      <rPr>
        <i/>
        <sz val="10"/>
        <rFont val="Times New Roman"/>
        <family val="1"/>
        <charset val="204"/>
      </rPr>
      <t xml:space="preserve">Мероприятие 17  </t>
    </r>
    <r>
      <rPr>
        <sz val="10"/>
        <rFont val="Times New Roman"/>
        <family val="1"/>
        <charset val="204"/>
      </rPr>
      <t xml:space="preserve">                                     Санаторно-курортное лечение воинам-афганцам</t>
    </r>
  </si>
  <si>
    <r>
      <rPr>
        <i/>
        <sz val="10"/>
        <rFont val="Times New Roman"/>
        <family val="1"/>
        <charset val="204"/>
      </rPr>
      <t xml:space="preserve">Мероприятие 18    </t>
    </r>
    <r>
      <rPr>
        <sz val="10"/>
        <rFont val="Times New Roman"/>
        <family val="1"/>
        <charset val="204"/>
      </rPr>
      <t xml:space="preserve">                                   Обеспечение нуждающихся инвалидов обязательными гигиеническими средствами</t>
    </r>
  </si>
  <si>
    <r>
      <rPr>
        <i/>
        <sz val="10"/>
        <rFont val="Times New Roman"/>
        <family val="1"/>
        <charset val="204"/>
      </rPr>
      <t xml:space="preserve">Мероприятие 19            </t>
    </r>
    <r>
      <rPr>
        <sz val="10"/>
        <rFont val="Times New Roman"/>
        <family val="1"/>
        <charset val="204"/>
      </rPr>
      <t xml:space="preserve">                           Оплата услуг специалистам жестового языка</t>
    </r>
  </si>
  <si>
    <r>
      <rPr>
        <i/>
        <sz val="10"/>
        <rFont val="Times New Roman"/>
        <family val="1"/>
        <charset val="204"/>
      </rPr>
      <t xml:space="preserve">Мероприятие 18-1            </t>
    </r>
    <r>
      <rPr>
        <sz val="10"/>
        <rFont val="Times New Roman"/>
        <family val="1"/>
        <charset val="204"/>
      </rPr>
      <t xml:space="preserve">                           Обеспечение нуждающихся инвалидов техническими (компенсаторными) средствами</t>
    </r>
  </si>
  <si>
    <r>
      <rPr>
        <i/>
        <sz val="10"/>
        <rFont val="Times New Roman"/>
        <family val="1"/>
        <charset val="204"/>
      </rPr>
      <t xml:space="preserve">Мероприятие 20                                      </t>
    </r>
    <r>
      <rPr>
        <sz val="10"/>
        <rFont val="Times New Roman"/>
        <family val="1"/>
        <charset val="204"/>
      </rPr>
      <t>Оплата услуг индивидуальных помощников</t>
    </r>
  </si>
  <si>
    <r>
      <rPr>
        <i/>
        <sz val="10"/>
        <rFont val="Times New Roman"/>
        <family val="1"/>
        <charset val="204"/>
      </rPr>
      <t xml:space="preserve">Мероприятие 21 </t>
    </r>
    <r>
      <rPr>
        <sz val="10"/>
        <rFont val="Times New Roman"/>
        <family val="1"/>
        <charset val="204"/>
      </rPr>
      <t xml:space="preserve">                                                  Оплата услуг инватакси</t>
    </r>
  </si>
  <si>
    <t>МБ(ОБ)</t>
  </si>
  <si>
    <r>
      <rPr>
        <i/>
        <sz val="10"/>
        <rFont val="Times New Roman"/>
        <family val="1"/>
        <charset val="204"/>
      </rPr>
      <t xml:space="preserve">Мероприятие 23                                                               </t>
    </r>
    <r>
      <rPr>
        <sz val="10"/>
        <rFont val="Times New Roman"/>
        <family val="1"/>
        <charset val="204"/>
      </rPr>
      <t>Объем финансирования общественных работ</t>
    </r>
  </si>
  <si>
    <r>
      <rPr>
        <i/>
        <sz val="10"/>
        <rFont val="Times New Roman"/>
        <family val="1"/>
        <charset val="204"/>
      </rPr>
      <t xml:space="preserve">Мероприятие 24                                              </t>
    </r>
    <r>
      <rPr>
        <sz val="10"/>
        <rFont val="Times New Roman"/>
        <family val="1"/>
        <charset val="204"/>
      </rPr>
      <t xml:space="preserve"> Мероприятия по созданию социальных рабочих мест в рамках</t>
    </r>
    <r>
      <rPr>
        <i/>
        <sz val="10"/>
        <rFont val="Times New Roman"/>
        <family val="1"/>
        <charset val="204"/>
      </rPr>
      <t xml:space="preserve"> </t>
    </r>
    <r>
      <rPr>
        <sz val="10"/>
        <rFont val="Times New Roman"/>
        <family val="1"/>
        <charset val="204"/>
      </rPr>
      <t>Программы  ДКЗ 2020</t>
    </r>
  </si>
  <si>
    <r>
      <rPr>
        <i/>
        <sz val="10"/>
        <rFont val="Times New Roman"/>
        <family val="1"/>
        <charset val="204"/>
      </rPr>
      <t xml:space="preserve">Мероприятие 25                                              </t>
    </r>
    <r>
      <rPr>
        <sz val="10"/>
        <rFont val="Times New Roman"/>
        <family val="1"/>
        <charset val="204"/>
      </rPr>
      <t xml:space="preserve"> Мероприятия по молодежной практике в рамках</t>
    </r>
    <r>
      <rPr>
        <i/>
        <sz val="10"/>
        <rFont val="Times New Roman"/>
        <family val="1"/>
        <charset val="204"/>
      </rPr>
      <t xml:space="preserve"> </t>
    </r>
    <r>
      <rPr>
        <sz val="10"/>
        <rFont val="Times New Roman"/>
        <family val="1"/>
        <charset val="204"/>
      </rPr>
      <t>Программы  ДКЗ 2020</t>
    </r>
  </si>
  <si>
    <r>
      <rPr>
        <i/>
        <sz val="10"/>
        <rFont val="Times New Roman"/>
        <family val="1"/>
        <charset val="204"/>
      </rPr>
      <t xml:space="preserve">Мероприятие 29                                              </t>
    </r>
    <r>
      <rPr>
        <sz val="10"/>
        <rFont val="Times New Roman"/>
        <family val="1"/>
        <charset val="204"/>
      </rPr>
      <t xml:space="preserve"> Возмещение расходов по найму (аренде) жилья для переселенцев и оралманов</t>
    </r>
  </si>
  <si>
    <r>
      <t xml:space="preserve">Мероприятие 30                                              </t>
    </r>
    <r>
      <rPr>
        <sz val="10"/>
        <rFont val="Times New Roman"/>
        <family val="1"/>
        <charset val="204"/>
      </rPr>
      <t>Единовременная соц.помощь на погребение умерших участников боевых действий в Афганестане</t>
    </r>
  </si>
  <si>
    <t>в пределах выделенных ассигнований</t>
  </si>
  <si>
    <t>455001     455003    455006</t>
  </si>
  <si>
    <t>не требуется</t>
  </si>
  <si>
    <t>ДИ</t>
  </si>
  <si>
    <r>
      <rPr>
        <b/>
        <sz val="10"/>
        <color indexed="8"/>
        <rFont val="Times New Roman"/>
        <family val="1"/>
        <charset val="204"/>
      </rPr>
      <t>Исполнено.</t>
    </r>
    <r>
      <rPr>
        <sz val="10"/>
        <color indexed="8"/>
        <rFont val="Times New Roman"/>
        <family val="1"/>
        <charset val="204"/>
      </rPr>
      <t xml:space="preserve">  С начала года зарегистрировано 1213 правонарушений, из них на улице 57.</t>
    </r>
  </si>
  <si>
    <r>
      <rPr>
        <b/>
        <sz val="10"/>
        <color indexed="8"/>
        <rFont val="Times New Roman"/>
        <family val="1"/>
        <charset val="204"/>
      </rPr>
      <t>Исполнено.</t>
    </r>
    <r>
      <rPr>
        <sz val="10"/>
        <color indexed="8"/>
        <rFont val="Times New Roman"/>
        <family val="1"/>
        <charset val="204"/>
      </rPr>
      <t xml:space="preserve">  С начала года совершено 101 ДТП, погибло 7 человек пострадало 135.</t>
    </r>
  </si>
  <si>
    <t>финансирование не требуется</t>
  </si>
  <si>
    <t>ДИ (МСУ)</t>
  </si>
  <si>
    <r>
      <rPr>
        <i/>
        <sz val="10"/>
        <rFont val="Times New Roman"/>
        <family val="1"/>
        <charset val="204"/>
      </rPr>
      <t>Мероприятие 6</t>
    </r>
    <r>
      <rPr>
        <sz val="10"/>
        <rFont val="Times New Roman"/>
        <family val="1"/>
        <charset val="204"/>
      </rPr>
      <t xml:space="preserve">                                      Строительство уличного освещения в с.Веденовка</t>
    </r>
  </si>
  <si>
    <r>
      <rPr>
        <i/>
        <sz val="10"/>
        <rFont val="Times New Roman"/>
        <family val="1"/>
        <charset val="204"/>
      </rPr>
      <t>Мероприятие 7</t>
    </r>
    <r>
      <rPr>
        <sz val="10"/>
        <rFont val="Times New Roman"/>
        <family val="1"/>
        <charset val="204"/>
      </rPr>
      <t xml:space="preserve">                                      Содержание штрафстоянки</t>
    </r>
  </si>
  <si>
    <t>ОЖКХ,ПТ и АД</t>
  </si>
  <si>
    <r>
      <t>Мероприятие 22</t>
    </r>
    <r>
      <rPr>
        <sz val="10"/>
        <rFont val="Times New Roman"/>
        <family val="1"/>
        <charset val="204"/>
      </rPr>
      <t xml:space="preserve">                                             Проведение ГЭ проекта "Строительство сетей водоотведения (3 очередь) коллектор и канализационные насосные станции в п.Бурабай"</t>
    </r>
  </si>
  <si>
    <r>
      <t>Мероприятие 23</t>
    </r>
    <r>
      <rPr>
        <sz val="10"/>
        <rFont val="Times New Roman"/>
        <family val="1"/>
        <charset val="204"/>
      </rPr>
      <t xml:space="preserve">                                             Строительство сетей и объектов водоотведения с.Катарколь</t>
    </r>
  </si>
  <si>
    <r>
      <t>Мероприятие 24</t>
    </r>
    <r>
      <rPr>
        <sz val="10"/>
        <rFont val="Times New Roman"/>
        <family val="1"/>
        <charset val="204"/>
      </rPr>
      <t xml:space="preserve">                                             Строительство Катаркольского канализационного коллектора</t>
    </r>
  </si>
  <si>
    <r>
      <t>Мероприятие 25</t>
    </r>
    <r>
      <rPr>
        <sz val="10"/>
        <rFont val="Times New Roman"/>
        <family val="1"/>
        <charset val="204"/>
      </rPr>
      <t xml:space="preserve">                                             Реконструкция и строительство внутриквартальных водопроводных сетей (4-я очередь) г.Щучинска</t>
    </r>
  </si>
  <si>
    <r>
      <t>Мероприятие 26</t>
    </r>
    <r>
      <rPr>
        <sz val="10"/>
        <rFont val="Times New Roman"/>
        <family val="1"/>
        <charset val="204"/>
      </rPr>
      <t xml:space="preserve">                                             Реконструкция сетей и объектов водоотведения г.Щучинска</t>
    </r>
  </si>
  <si>
    <r>
      <t>Мероприятие 27</t>
    </r>
    <r>
      <rPr>
        <sz val="10"/>
        <rFont val="Times New Roman"/>
        <family val="1"/>
        <charset val="204"/>
      </rPr>
      <t xml:space="preserve">                                             Строительство ливневой канализации п.Бурабай</t>
    </r>
  </si>
  <si>
    <r>
      <t>Мероприятие 28</t>
    </r>
    <r>
      <rPr>
        <sz val="10"/>
        <rFont val="Times New Roman"/>
        <family val="1"/>
        <charset val="204"/>
      </rPr>
      <t xml:space="preserve">                                             Строительство очистных сооружений п.Бурабай</t>
    </r>
  </si>
  <si>
    <r>
      <t>Мероприятие 29</t>
    </r>
    <r>
      <rPr>
        <sz val="10"/>
        <rFont val="Times New Roman"/>
        <family val="1"/>
        <charset val="204"/>
      </rPr>
      <t xml:space="preserve">                                  Проведение комлексной вневедомственной экспертизы проекта "Строительство ливневой канализации в г.Щучинске"</t>
    </r>
  </si>
  <si>
    <r>
      <t>Мероприятие 31</t>
    </r>
    <r>
      <rPr>
        <sz val="10"/>
        <rFont val="Times New Roman"/>
        <family val="1"/>
        <charset val="204"/>
      </rPr>
      <t xml:space="preserve">                                           Расходы на содержание и эксплуатацию обслуживания инженерных сетей туристическо-равлекательного комплекса на озере Щучье ЩБКЗ</t>
    </r>
  </si>
  <si>
    <r>
      <t>Мероприятие 30</t>
    </r>
    <r>
      <rPr>
        <sz val="10"/>
        <rFont val="Times New Roman"/>
        <family val="1"/>
        <charset val="204"/>
      </rPr>
      <t xml:space="preserve">                                                Строительство водопроводов детских оздоровительных центров, расположенных в районе о.Катарколь</t>
    </r>
  </si>
  <si>
    <r>
      <t>Мероприятие 32</t>
    </r>
    <r>
      <rPr>
        <sz val="10"/>
        <rFont val="Times New Roman"/>
        <family val="1"/>
        <charset val="204"/>
      </rPr>
      <t xml:space="preserve">                                          Приобретение специализированной техники для ГКП на ПХВ "Бурабай Су", "Термо Транзит", "Тазалык Сервис"</t>
    </r>
  </si>
  <si>
    <r>
      <t xml:space="preserve">Исполнено. </t>
    </r>
    <r>
      <rPr>
        <sz val="10"/>
        <rFont val="Times New Roman"/>
        <family val="1"/>
        <charset val="204"/>
      </rPr>
      <t>Предоставлены кредиты 15 специалистам</t>
    </r>
  </si>
  <si>
    <r>
      <t xml:space="preserve">Исполнено. </t>
    </r>
    <r>
      <rPr>
        <sz val="10"/>
        <rFont val="Times New Roman"/>
        <family val="1"/>
        <charset val="204"/>
      </rPr>
      <t xml:space="preserve">Предоставлены подъемные пособия 13 специалистам, также оплачены финансовые услуги фонду финансовой поддержки </t>
    </r>
  </si>
  <si>
    <t xml:space="preserve">Исполнено.  </t>
  </si>
  <si>
    <r>
      <rPr>
        <b/>
        <i/>
        <sz val="10"/>
        <rFont val="Times New Roman"/>
        <family val="1"/>
        <charset val="204"/>
      </rPr>
      <t>Целевой индикатор 30</t>
    </r>
    <r>
      <rPr>
        <b/>
        <sz val="10"/>
        <rFont val="Times New Roman"/>
        <family val="1"/>
        <charset val="204"/>
      </rPr>
      <t xml:space="preserve">                              Валовый выпуск продукции (услуг) растениеводства</t>
    </r>
  </si>
  <si>
    <t xml:space="preserve">Исполнено.   </t>
  </si>
  <si>
    <r>
      <t xml:space="preserve">Исполнено.   </t>
    </r>
    <r>
      <rPr>
        <sz val="10"/>
        <rFont val="Times New Roman"/>
        <family val="1"/>
        <charset val="204"/>
      </rPr>
      <t>Возмещена стоимость животных в количестве 12 голов</t>
    </r>
  </si>
  <si>
    <r>
      <t xml:space="preserve">Исполнено.      </t>
    </r>
    <r>
      <rPr>
        <sz val="10"/>
        <rFont val="Times New Roman"/>
        <family val="1"/>
        <charset val="204"/>
      </rPr>
      <t>Проделана работа по обновлению базы данных в 11 сельских округах для внесения данных, изменения возраста и пола животных.</t>
    </r>
  </si>
  <si>
    <r>
      <rPr>
        <b/>
        <sz val="10"/>
        <rFont val="Times New Roman"/>
        <family val="1"/>
        <charset val="204"/>
      </rPr>
      <t xml:space="preserve">Исполнено.    </t>
    </r>
    <r>
      <rPr>
        <sz val="10"/>
        <rFont val="Times New Roman"/>
        <family val="1"/>
        <charset val="204"/>
      </rPr>
      <t>Отловлено и уничтожено бродячих животных (собак и кошек) 1239 голов, из них 1124 собаки и 115 кошек.</t>
    </r>
  </si>
  <si>
    <r>
      <rPr>
        <b/>
        <sz val="10"/>
        <rFont val="Times New Roman"/>
        <family val="1"/>
        <charset val="204"/>
      </rPr>
      <t xml:space="preserve">Исполнено.         </t>
    </r>
    <r>
      <rPr>
        <sz val="10"/>
        <rFont val="Times New Roman"/>
        <family val="1"/>
        <charset val="204"/>
      </rPr>
      <t xml:space="preserve">1.В сентябре месяце т.г. на территории Бурабайского района проводилось мероприятие «Дары природы» с участием представителей  делегации из регионов  Акмолинской области.
2. В октябре месяце на территории отеля Айнаколь п. Бурабай  проведен пивной фестиваль «Октоберфест Бурабай 2017» где приняли участие ведущие производители пива. Данное мероприятие это масштабный проект «Four Sеasons» реализуемого в Акмолинской области для загрузки объектов отдыха и обеспечение круглогодичности курорта Бурабай.    
3) 09 декабря т.г в районе санатория Майбалык, вблизи озера Теке коль проведен международный турнир «Хансонар» мастеров охоты с ловчими птицами, посвященный Дню независимости Республики Казахстан и памяти прославленного беркутчи Масипа Батырханулы. В мероприятии принимали участие с  5 стран мира (Китай, Венгрия, Россия, Киргизия, Монголия) и 12 областей  Казахстана.                                                                    
</t>
    </r>
  </si>
  <si>
    <r>
      <rPr>
        <b/>
        <sz val="10"/>
        <rFont val="Times New Roman"/>
        <family val="1"/>
        <charset val="204"/>
      </rPr>
      <t xml:space="preserve">Исполнено.   </t>
    </r>
    <r>
      <rPr>
        <sz val="10"/>
        <rFont val="Times New Roman"/>
        <family val="1"/>
        <charset val="204"/>
      </rPr>
      <t xml:space="preserve">1)30 апреля -  на территории  ЩБКЗ проходил масштабный международный Казахстанско-Российский  информационный тур, организованый управлением туризма при  поддержке акимата Бурабайского района и санатория «Алмаз».  
Цель инфотура - продвижение уникального  туристского потенциала  Бурабайского района,  развитие въездного  туризма в  районе, расширение деловых связей между туристскими компаниями Казахстана и России, особенно  в период проведения МСВ ЭКСПО-2017. 
С российской стороны в инфотуре  приняли  участие около 30 туркомпаний из 12 регионов Российской Федерации. Это туроператоры из городов Екатеринбург, Курган, Тула,  Тюмень, Нижний  тагил и др. 
2)5 мая - в п.Бурабай в  конференц-зале визит центра ГНПП «Бурабай» под председательством зам. акима области Кайнарбекова А.К. состоялось совещание на тему:   «О ходе подготовки Акмолинской области к МСВ ЭКСПО-2017». В совещании приняли  участие областные управления, акиматы районов,   контролирующие органы, туристические фирмы, руководители и представители санаторно-курортных учреждений.
3)20  июля - в г. Щучинск  в малом  зале районного  акимата, ТОО «Бурабай Даму» при поддержке АкиматаБурабайского района в рамках развития Щучинско-Боровской курортной зоны, организовало встречу с представителями международной консалтинговой компанией в сфере туризма THR, на которой были обсуждены ряд вопросов, касающихся перспективных направлений развития туризма на озерахТекеколь и Большое Чебачье. 
4)29 августа  - в п.Бурабай в  конференц-зале  Конфор отеля под председательством Председателя ОИП и ЮЛ «Туристская Ассоциация Акмолинской области» Султанова К. состоялось совещание на тему:    Развития туризма в области. Были приглашены национальные парки, отели, санатории, МИО.
5)6 сентября - в г. Щучинск  в малом зале районного  акимата, ТОО «Бурабай Даму» при поддержке АкиматаБурабайского района в рамках развития Щучинско-Боровской курортной зоны, была проведена встреча итоговая  с представителями международной консалтинговой компанией в сфере туризма THR, на которой были подведены итоги по разработке компание Плана развития   туризма на озерахТекеколь и Большое Чебачье. 
6)30 сентября - в п.Бурабай в  конференц-зале  «Конфор отеля Бурабай» под председательством   акима области Мурзалина М.К. состоялось совещание по вопросу развития туристской отрасли. В совещании приняли  участие зам.акима области,   управление туризма, акимат района, туристические фирмы, руководители и представители санаторно-курортных учреждений.
</t>
    </r>
  </si>
  <si>
    <r>
      <rPr>
        <b/>
        <sz val="10"/>
        <rFont val="Times New Roman"/>
        <family val="1"/>
        <charset val="204"/>
      </rPr>
      <t>Исполнено.</t>
    </r>
    <r>
      <rPr>
        <sz val="10"/>
        <rFont val="Times New Roman"/>
        <family val="1"/>
        <charset val="204"/>
      </rPr>
      <t xml:space="preserve">   В декабре 2012 года с участием Главы государства введен 1 этап проекта: гостиничный комплекс «RIXOS Borovoe» на 200 номеров вместимостью от 250 до 402 человек. В составе комплекса также - 2 ресторана («Lalezar Restaurant», «L’Olivo Ristorante»), 2 бара, 4 конференц-зала, бал рум, бассейн, SPA–зона, фитнес-центр. Общая площадь застройки составляет 25805,2 м2, этажность здания - 5. Дизайн отеля выполнен немецкой компанией Peter Silling &amp; Associates.
 Инвестиции с начала реализации проекта составили 14 473  млн. тенге, в т.ч. иностранные – 1 978 млн. тенге. В 2013 году на территории комплекса построен открытый теннисный корт в 2014 году закончено строительство крытого теннисного корта на две площадки общей площадью 1808,29 м2, построена открытая футбольная площадка на территории отель «Rixos Borovoe»,  общ.S 800,0 м2, введен в эксплуатацию открытый теннисный корт на две игровые площадки общ.S 1359,8 м2. В 2015 году на территории открылся оздоровительный комплекс   общ.S 325,19 м2, стоимостью 74,0 млн.тенге, Продолжаются работы по благоустройству территории. Ведется строительство ТОО «Научно-оздоровительного комплекса «Назарбаев Университет» на территории площадью 24 га.  
</t>
    </r>
  </si>
  <si>
    <r>
      <rPr>
        <b/>
        <sz val="10"/>
        <rFont val="Times New Roman"/>
        <family val="1"/>
        <charset val="204"/>
      </rPr>
      <t xml:space="preserve">Исполнено.  </t>
    </r>
    <r>
      <rPr>
        <sz val="10"/>
        <rFont val="Times New Roman"/>
        <family val="1"/>
        <charset val="204"/>
      </rPr>
      <t xml:space="preserve">АО «КазМунайГаз-Сервис NS» - строительство гольф-клуба   на площади 103,04 га, с размещением 18-ти луночного гольф-поля класса «Чемпионат», гостиничного комплекса, клаб-хауса и VIP-виллы.
Стоимость проекта – 16,0 млрд. тенге. Инвестиции с начала реализации проекта составили 10  млрд. тенге. На сегодняшний день готовность гольф-полей составляет 80 %, клаб-хауса – 70 %, VIP-вилла  - 20 %, инженерные сети – 80 %. В текущем году проект подвергся  оптимизации. Уменьшена этажность клаб-хауса (минус 1 этаж), гостиницы - минус 2 этажа (площадь уменьшается до 13 тыс.кв.м.), вдвое сокращена площадь VIP-виллы. 
Согласно обновленного календарного плана производства проектных работ проектирование разбито на 2 очереди:
- 1 очередь - гольф-поля, клаб-хаус, VIP-вилла, инженерные сети;
- 2 очередь – гостиничный комплекс.
По 1 очереди получена положительное заключение госэкспертизы  РГП «Госэкспертиза».
Окончание строительства объекта 1 очереди – 3 квартал 2018 года.
</t>
    </r>
  </si>
  <si>
    <r>
      <rPr>
        <b/>
        <sz val="10"/>
        <rFont val="Times New Roman"/>
        <family val="1"/>
        <charset val="204"/>
      </rPr>
      <t>Исполнено.</t>
    </r>
    <r>
      <rPr>
        <sz val="10"/>
        <rFont val="Times New Roman"/>
        <family val="1"/>
        <charset val="204"/>
      </rPr>
      <t xml:space="preserve">  ТОО "Бурабай Даму" начаты работы по реализации данного проекта.</t>
    </r>
  </si>
  <si>
    <r>
      <rPr>
        <b/>
        <sz val="10"/>
        <rFont val="Times New Roman"/>
        <family val="1"/>
        <charset val="204"/>
      </rPr>
      <t xml:space="preserve">Исполнено.    </t>
    </r>
    <r>
      <rPr>
        <sz val="10"/>
        <rFont val="Times New Roman"/>
        <family val="1"/>
        <charset val="204"/>
      </rPr>
      <t>За счет спонсорский средств проведен косметический ремонт 7 памятников</t>
    </r>
  </si>
  <si>
    <r>
      <rPr>
        <b/>
        <sz val="10"/>
        <rFont val="Times New Roman"/>
        <family val="1"/>
        <charset val="204"/>
      </rPr>
      <t xml:space="preserve">Исполнено. </t>
    </r>
    <r>
      <rPr>
        <sz val="10"/>
        <rFont val="Times New Roman"/>
        <family val="1"/>
        <charset val="204"/>
      </rPr>
      <t xml:space="preserve">   Остаток за счет округления</t>
    </r>
  </si>
  <si>
    <r>
      <t xml:space="preserve">Исполнено.   </t>
    </r>
    <r>
      <rPr>
        <sz val="10"/>
        <rFont val="Times New Roman"/>
        <family val="1"/>
        <charset val="204"/>
      </rPr>
      <t>Согласно плана мероприятий на 2017 год</t>
    </r>
  </si>
  <si>
    <r>
      <rPr>
        <b/>
        <sz val="10"/>
        <rFont val="Times New Roman"/>
        <family val="1"/>
        <charset val="204"/>
      </rPr>
      <t>Исполнено.</t>
    </r>
    <r>
      <rPr>
        <sz val="10"/>
        <rFont val="Times New Roman"/>
        <family val="1"/>
        <charset val="204"/>
      </rPr>
      <t xml:space="preserve">  Изготовлены землеустроительные проекты на 50 участков</t>
    </r>
  </si>
  <si>
    <t>Аким Бурабайского района</t>
  </si>
  <si>
    <t>К.Караулов</t>
  </si>
  <si>
    <t>исп: Тналинова Г.А.</t>
  </si>
  <si>
    <t>тел: 4-39-76</t>
  </si>
  <si>
    <t xml:space="preserve">Исполнено. </t>
  </si>
  <si>
    <r>
      <t xml:space="preserve">Исполнено.     </t>
    </r>
    <r>
      <rPr>
        <sz val="10"/>
        <rFont val="Times New Roman"/>
        <family val="1"/>
        <charset val="204"/>
      </rPr>
      <t xml:space="preserve"> Оказана адресная помощь 90 чел. туберкулезным больным</t>
    </r>
  </si>
  <si>
    <r>
      <t xml:space="preserve">Исполнено. </t>
    </r>
    <r>
      <rPr>
        <sz val="10"/>
        <color theme="1"/>
        <rFont val="Times New Roman"/>
        <family val="1"/>
        <charset val="204"/>
      </rPr>
      <t xml:space="preserve"> Зарегистрировано 11 случаев младенческой смертности, всего родилось 1046 детей.</t>
    </r>
  </si>
  <si>
    <r>
      <t xml:space="preserve">Исполнено. </t>
    </r>
    <r>
      <rPr>
        <sz val="10"/>
        <color theme="1"/>
        <rFont val="Times New Roman"/>
        <family val="1"/>
        <charset val="204"/>
      </rPr>
      <t>Смерти от заболевания туберкулезом не зарегисторированы</t>
    </r>
  </si>
  <si>
    <r>
      <rPr>
        <b/>
        <sz val="10"/>
        <color theme="1"/>
        <rFont val="Times New Roman"/>
        <family val="1"/>
        <charset val="204"/>
      </rPr>
      <t>Исполнено.</t>
    </r>
    <r>
      <rPr>
        <sz val="10"/>
        <color theme="1"/>
        <rFont val="Times New Roman"/>
        <family val="1"/>
        <charset val="204"/>
      </rPr>
      <t xml:space="preserve">   В 2017 году увеличение объема производства по обрабатывающей промышленности, машиностроению, пищевой промышленности</t>
    </r>
  </si>
  <si>
    <r>
      <rPr>
        <b/>
        <sz val="10"/>
        <color theme="1"/>
        <rFont val="Times New Roman"/>
        <family val="1"/>
        <charset val="204"/>
      </rPr>
      <t>Исполнено.</t>
    </r>
    <r>
      <rPr>
        <sz val="10"/>
        <color theme="1"/>
        <rFont val="Times New Roman"/>
        <family val="1"/>
        <charset val="204"/>
      </rPr>
      <t xml:space="preserve">     На основании оперативных статистических данных за 2017 год объем производства промышленно продукции составил 30679,2 млн.тенге, из них объем обрабатывающей промышленности - 26189,6 млн.тенге.  Доля  обрабатывающей промышленности в структуре промышленного производства составила 85,4% (26189,6/30679,2*100=85,4)</t>
    </r>
  </si>
  <si>
    <r>
      <rPr>
        <b/>
        <sz val="10"/>
        <color theme="1"/>
        <rFont val="Times New Roman"/>
        <family val="1"/>
        <charset val="204"/>
      </rPr>
      <t xml:space="preserve">Исполнено.  </t>
    </r>
    <r>
      <rPr>
        <sz val="10"/>
        <color theme="1"/>
        <rFont val="Times New Roman"/>
        <family val="1"/>
        <charset val="204"/>
      </rPr>
      <t xml:space="preserve">  В 2017 году увеличение объема производства по пищевой - 115,7%,  металлургической - 100,8 %, машиностроения - 154,4%</t>
    </r>
  </si>
  <si>
    <r>
      <t xml:space="preserve">Исполнено.      </t>
    </r>
    <r>
      <rPr>
        <sz val="10"/>
        <color theme="1"/>
        <rFont val="Times New Roman"/>
        <family val="1"/>
        <charset val="204"/>
      </rPr>
      <t>Валовый объем растениеводства – 17824,4 млн.тенге, животноводства – 9230,9 млн.тенге</t>
    </r>
  </si>
  <si>
    <r>
      <t>Исполнено.</t>
    </r>
    <r>
      <rPr>
        <sz val="10"/>
        <color theme="1"/>
        <rFont val="Times New Roman"/>
        <family val="1"/>
        <charset val="204"/>
      </rPr>
      <t xml:space="preserve">    ИФО растениеводства – 104,1%, животноводства – 95,4%</t>
    </r>
  </si>
  <si>
    <r>
      <t xml:space="preserve">Исполнено.  </t>
    </r>
    <r>
      <rPr>
        <sz val="10"/>
        <rFont val="Times New Roman"/>
        <family val="1"/>
        <charset val="204"/>
      </rPr>
      <t>Произведено зерновых - 1617,4 тыс.ц. (зачетный вес)
Масличных – 320,6 тыс.ц.</t>
    </r>
    <r>
      <rPr>
        <b/>
        <sz val="10"/>
        <rFont val="Times New Roman"/>
        <family val="1"/>
        <charset val="204"/>
      </rPr>
      <t xml:space="preserve">
</t>
    </r>
  </si>
  <si>
    <r>
      <t>Исполнено.</t>
    </r>
    <r>
      <rPr>
        <sz val="10"/>
        <color theme="1"/>
        <rFont val="Times New Roman"/>
        <family val="1"/>
        <charset val="204"/>
      </rPr>
      <t xml:space="preserve">      Произведено мяса в живом весе – 5,5 тыс.т., молока  - 36,3 тыс.т., яиц – 41,6 млн.шт.</t>
    </r>
  </si>
  <si>
    <r>
      <t xml:space="preserve">Исполнено.  </t>
    </r>
    <r>
      <rPr>
        <sz val="10"/>
        <rFont val="Times New Roman"/>
        <family val="1"/>
        <charset val="204"/>
      </rPr>
      <t>Произведено зерновых - 1617,4 тыс.ц. (зачетный вес).
Масличных – 320,6 тыс.ц.</t>
    </r>
    <r>
      <rPr>
        <b/>
        <sz val="10"/>
        <rFont val="Times New Roman"/>
        <family val="1"/>
        <charset val="204"/>
      </rPr>
      <t xml:space="preserve">
</t>
    </r>
  </si>
  <si>
    <r>
      <t xml:space="preserve">Исполнено.  </t>
    </r>
    <r>
      <rPr>
        <sz val="10"/>
        <rFont val="Times New Roman"/>
        <family val="1"/>
        <charset val="204"/>
      </rPr>
      <t>Засеяно - 110,3 тыс.га, средняя урожайность - 15,1 ц/га</t>
    </r>
    <r>
      <rPr>
        <b/>
        <sz val="10"/>
        <rFont val="Times New Roman"/>
        <family val="1"/>
        <charset val="204"/>
      </rPr>
      <t xml:space="preserve">
</t>
    </r>
  </si>
  <si>
    <r>
      <t>Исполнено.</t>
    </r>
    <r>
      <rPr>
        <sz val="10"/>
        <color theme="1"/>
        <rFont val="Times New Roman"/>
        <family val="1"/>
        <charset val="204"/>
      </rPr>
      <t xml:space="preserve">   Объем розничного товарооборота в январе-декабре 2017 года составил 29738,7 млн. тенге или 109,0 % к периоду прошлого года (в 2016 году – 21952,4 млн. тенге).</t>
    </r>
  </si>
  <si>
    <r>
      <t>Исполнено.</t>
    </r>
    <r>
      <rPr>
        <sz val="10"/>
        <color theme="1"/>
        <rFont val="Times New Roman"/>
        <family val="1"/>
        <charset val="204"/>
      </rPr>
      <t xml:space="preserve">  Количество зарегистрированных МСП за 2017 год 7013 из них действующих 4793, доля действующих субъектов малого и среднего предпринимательства в общем объеме зарегистрированных 68,3 (4793/7013*100)    </t>
    </r>
  </si>
  <si>
    <r>
      <rPr>
        <b/>
        <sz val="10"/>
        <color theme="1"/>
        <rFont val="Times New Roman"/>
        <family val="1"/>
        <charset val="204"/>
      </rPr>
      <t xml:space="preserve">Исполнено.   </t>
    </r>
    <r>
      <rPr>
        <sz val="10"/>
        <color theme="1"/>
        <rFont val="Times New Roman"/>
        <family val="1"/>
        <charset val="204"/>
      </rPr>
      <t xml:space="preserve">Статистические данные в разрезе города и сельских округов по району не формируются,  по оперативным данным средняя  доля действующих субъектов малого и среднего предпринимательства по г.Щучинск на протяжении последних лет не привышает 70-77%. </t>
    </r>
  </si>
  <si>
    <r>
      <t>Исполнено.</t>
    </r>
    <r>
      <rPr>
        <sz val="10"/>
        <color theme="1"/>
        <rFont val="Times New Roman"/>
        <family val="1"/>
        <charset val="204"/>
      </rPr>
      <t xml:space="preserve">  Рост за счет инвестиций из республиканского бюджета</t>
    </r>
  </si>
  <si>
    <r>
      <t xml:space="preserve">Исполнено.       </t>
    </r>
    <r>
      <rPr>
        <sz val="10"/>
        <color theme="1"/>
        <rFont val="Times New Roman"/>
        <family val="1"/>
        <charset val="204"/>
      </rPr>
      <t>Инвестиции за счет бюджетных средств составили 28132,8 млн.тенге, внебюджетные - 9487,3 млн.тенге.</t>
    </r>
  </si>
  <si>
    <r>
      <rPr>
        <b/>
        <sz val="10"/>
        <color theme="1"/>
        <rFont val="Times New Roman"/>
        <family val="1"/>
        <charset val="204"/>
      </rPr>
      <t>Исполнено.</t>
    </r>
    <r>
      <rPr>
        <sz val="10"/>
        <color theme="1"/>
        <rFont val="Times New Roman"/>
        <family val="1"/>
        <charset val="204"/>
      </rPr>
      <t xml:space="preserve">     Объем внешних инвестиций составил 356,7 млн.тенге</t>
    </r>
  </si>
  <si>
    <r>
      <t>Исполнено.</t>
    </r>
    <r>
      <rPr>
        <sz val="10"/>
        <color theme="1"/>
        <rFont val="Times New Roman"/>
        <family val="1"/>
        <charset val="204"/>
      </rPr>
      <t xml:space="preserve">      17760/74921*1000=237</t>
    </r>
  </si>
  <si>
    <r>
      <t>Исполнено.</t>
    </r>
    <r>
      <rPr>
        <sz val="10"/>
        <color theme="1"/>
        <rFont val="Times New Roman"/>
        <family val="1"/>
        <charset val="204"/>
      </rPr>
      <t xml:space="preserve">      Количество человек старше 18-ти лет 44983, из них владеют языком 31488 чел., что составляет 70%</t>
    </r>
  </si>
  <si>
    <r>
      <t>Исполнено.</t>
    </r>
    <r>
      <rPr>
        <sz val="10"/>
        <color theme="1"/>
        <rFont val="Times New Roman"/>
        <family val="1"/>
        <charset val="204"/>
      </rPr>
      <t xml:space="preserve">      Согласно мониторинга входящей и исходящей документации</t>
    </r>
  </si>
  <si>
    <r>
      <t xml:space="preserve">Иполнено.   </t>
    </r>
    <r>
      <rPr>
        <sz val="10"/>
        <color theme="1"/>
        <rFont val="Times New Roman"/>
        <family val="1"/>
        <charset val="204"/>
      </rPr>
      <t>Численность занимающихся физической культурой и спортом по итогам 2017 году составляет 19255  человек что составляет 25,7%  от численности жителей района (74973 чел.) по состоянию на 1.09.2017 г. (дата сдачи отчетности)</t>
    </r>
  </si>
  <si>
    <r>
      <t xml:space="preserve">Иполнено.    </t>
    </r>
    <r>
      <rPr>
        <sz val="10"/>
        <color theme="1"/>
        <rFont val="Times New Roman"/>
        <family val="1"/>
        <charset val="204"/>
      </rPr>
      <t>Сп.комплекс ТНК «Жаксы-1», «Жаксы-2»;Сп.оздор.комплекс «Жулдыз»</t>
    </r>
  </si>
  <si>
    <r>
      <t xml:space="preserve">Исполнено.  </t>
    </r>
    <r>
      <rPr>
        <sz val="10"/>
        <color theme="1"/>
        <rFont val="Times New Roman"/>
        <family val="1"/>
        <charset val="204"/>
      </rPr>
      <t>По данным статистики за 3 кв.2017 года (январь-сентябрь). Данные за 4 кв.2017 г. будут  сформированы в марте 2018 г.</t>
    </r>
  </si>
  <si>
    <r>
      <t xml:space="preserve">Исполнено.   </t>
    </r>
    <r>
      <rPr>
        <sz val="10"/>
        <color theme="1"/>
        <rFont val="Times New Roman"/>
        <family val="1"/>
        <charset val="204"/>
      </rPr>
      <t>166 объектов из них 114 объектов имеют сайты</t>
    </r>
  </si>
  <si>
    <r>
      <rPr>
        <b/>
        <sz val="10"/>
        <rFont val="Times New Roman"/>
        <family val="1"/>
        <charset val="204"/>
      </rPr>
      <t xml:space="preserve">Исполнено.     </t>
    </r>
    <r>
      <rPr>
        <sz val="10"/>
        <rFont val="Times New Roman"/>
        <family val="1"/>
        <charset val="204"/>
      </rPr>
      <t>Педагогическом колледже по согласованию с управлением туризма Акмолинской области организованы курсы гидов- экскурсоводов со знанием английского языка в рамках реализации Национального плана организации и проведения Международной специализированной выставки «ЭКСПО-2017», со сроком обучения два с половиной месяца. Ожидаемый результат: гиды - экскурсоводы с умением проводить экскурсии на казахском, русском и английском языка. На данный момент на курсах обучены  32 человека, из которых 20 человек студенты педагогического колледжа.</t>
    </r>
  </si>
  <si>
    <r>
      <t xml:space="preserve">Исполнено.   </t>
    </r>
    <r>
      <rPr>
        <sz val="10"/>
        <color theme="1"/>
        <rFont val="Times New Roman"/>
        <family val="1"/>
        <charset val="204"/>
      </rPr>
      <t>Согласно государственного учета лесного фонда и земельного баланса</t>
    </r>
  </si>
  <si>
    <r>
      <rPr>
        <b/>
        <sz val="10"/>
        <color theme="1"/>
        <rFont val="Times New Roman"/>
        <family val="1"/>
        <charset val="204"/>
      </rPr>
      <t>Исполнено.</t>
    </r>
    <r>
      <rPr>
        <sz val="10"/>
        <color theme="1"/>
        <rFont val="Times New Roman"/>
        <family val="1"/>
        <charset val="204"/>
      </rPr>
      <t xml:space="preserve">  По состоянию на 1,01,2017 г. площадь земель сельхозназначений составляла 356 тыс.га, с учетом вовлечения в с/х оборот на 1.01.2018 г. площадь составла 359 тыс.га</t>
    </r>
  </si>
  <si>
    <r>
      <rPr>
        <b/>
        <sz val="10"/>
        <color theme="1"/>
        <rFont val="Times New Roman"/>
        <family val="1"/>
        <charset val="204"/>
      </rPr>
      <t>Исполнено.</t>
    </r>
    <r>
      <rPr>
        <sz val="10"/>
        <color theme="1"/>
        <rFont val="Times New Roman"/>
        <family val="1"/>
        <charset val="204"/>
      </rPr>
      <t xml:space="preserve">  По конкурсу предоставлено в аренду 22 участка, с аукциона продано 34 участка на сумму 62,7 млн.тенге</t>
    </r>
  </si>
  <si>
    <r>
      <rPr>
        <b/>
        <sz val="10"/>
        <color theme="1"/>
        <rFont val="Times New Roman"/>
        <family val="1"/>
        <charset val="204"/>
      </rPr>
      <t xml:space="preserve">Исполнено.  </t>
    </r>
    <r>
      <rPr>
        <sz val="10"/>
        <color theme="1"/>
        <rFont val="Times New Roman"/>
        <family val="1"/>
        <charset val="204"/>
      </rPr>
      <t>За 2017 год  получили меры социальной поддержки 28 специалистов, из них 15 кредитов на приобретение жилья и 13 - подъемные пособия</t>
    </r>
  </si>
  <si>
    <r>
      <rPr>
        <b/>
        <sz val="10"/>
        <color theme="1"/>
        <rFont val="Times New Roman"/>
        <family val="1"/>
        <charset val="204"/>
      </rPr>
      <t>Исполнено.</t>
    </r>
    <r>
      <rPr>
        <sz val="10"/>
        <color theme="1"/>
        <rFont val="Times New Roman"/>
        <family val="1"/>
        <charset val="204"/>
      </rPr>
      <t xml:space="preserve">  В текущем году реализовано 5 проектов  "Благоустройство детской площадки в с.Окжетпес", Текущий ремонт благоустройства детской площадки п.Бурабай ул.Киснеревых домА", "Текущий ремонт дороги и площадок по ул.Советская п.Бурабай", "Ремонт участка тепловых и водопроводных сетей по ул.Строительная с.Зеленый бор", "Ремонт участка тепловых и водопроводных сетей к жилым домам № 10,11,12 п.Зеленый бор"</t>
    </r>
  </si>
  <si>
    <r>
      <rPr>
        <b/>
        <sz val="10"/>
        <color theme="1"/>
        <rFont val="Times New Roman"/>
        <family val="1"/>
        <charset val="204"/>
      </rPr>
      <t>Исполнено.</t>
    </r>
    <r>
      <rPr>
        <sz val="10"/>
        <color theme="1"/>
        <rFont val="Times New Roman"/>
        <family val="1"/>
        <charset val="204"/>
      </rPr>
      <t xml:space="preserve">  За истекший период оказано 8108 государственных услуг, из них на бумажном носителе 453</t>
    </r>
  </si>
  <si>
    <r>
      <rPr>
        <b/>
        <sz val="10"/>
        <color theme="1"/>
        <rFont val="Times New Roman"/>
        <family val="1"/>
        <charset val="204"/>
      </rPr>
      <t>Исполнено.</t>
    </r>
    <r>
      <rPr>
        <sz val="10"/>
        <color theme="1"/>
        <rFont val="Times New Roman"/>
        <family val="1"/>
        <charset val="204"/>
      </rPr>
      <t xml:space="preserve"> Нарушений сроков оказания государственных услуг не зафикисировано</t>
    </r>
  </si>
  <si>
    <r>
      <rPr>
        <b/>
        <sz val="10"/>
        <color theme="1"/>
        <rFont val="Times New Roman"/>
        <family val="1"/>
        <charset val="204"/>
      </rPr>
      <t>Исполнено.</t>
    </r>
    <r>
      <rPr>
        <sz val="10"/>
        <color theme="1"/>
        <rFont val="Times New Roman"/>
        <family val="1"/>
        <charset val="204"/>
      </rPr>
      <t xml:space="preserve"> Жалоб на  оказание государственных услуг не зафикисировано</t>
    </r>
  </si>
  <si>
    <r>
      <rPr>
        <b/>
        <sz val="10"/>
        <rFont val="Times New Roman"/>
        <family val="1"/>
        <charset val="204"/>
      </rPr>
      <t xml:space="preserve">Исполнено.    </t>
    </r>
    <r>
      <rPr>
        <sz val="10"/>
        <rFont val="Times New Roman"/>
        <family val="1"/>
        <charset val="204"/>
      </rPr>
      <t>Оказана адресная помощь 194 чел. онкологическим больным</t>
    </r>
  </si>
  <si>
    <r>
      <t xml:space="preserve">Исполнено.  </t>
    </r>
    <r>
      <rPr>
        <sz val="10"/>
        <rFont val="Times New Roman"/>
        <family val="1"/>
        <charset val="204"/>
      </rPr>
      <t>Оказаны меры социальной поддержки 4 специалистам организаций здравоохранения (3 кредита и 1 поъемное пособие)</t>
    </r>
  </si>
  <si>
    <r>
      <rPr>
        <b/>
        <sz val="10"/>
        <rFont val="Times New Roman"/>
        <family val="1"/>
        <charset val="204"/>
      </rPr>
      <t>Исполнено.</t>
    </r>
    <r>
      <rPr>
        <sz val="10"/>
        <rFont val="Times New Roman"/>
        <family val="1"/>
        <charset val="204"/>
      </rPr>
      <t xml:space="preserve">    Оказана единовременная социальная помощь 2 студентам из малообеспеченных и многодетных семей, обучающихся в высших медицинских учебных заведениях, заключившим договор о трудоустройстве с гос.мед.учреждениями Бурабайского района после окончания учебы</t>
    </r>
  </si>
  <si>
    <r>
      <t xml:space="preserve">Исполнено. </t>
    </r>
    <r>
      <rPr>
        <sz val="10"/>
        <color theme="1"/>
        <rFont val="Times New Roman"/>
        <family val="1"/>
        <charset val="204"/>
      </rPr>
      <t>Зарегистрировано 14 случаев детскской смертности, всего 5566 детей в возрасте от 0 до 5 лет.</t>
    </r>
  </si>
  <si>
    <r>
      <t xml:space="preserve">Исполнено. </t>
    </r>
    <r>
      <rPr>
        <sz val="10"/>
        <color theme="1"/>
        <rFont val="Times New Roman"/>
        <family val="1"/>
        <charset val="204"/>
      </rPr>
      <t xml:space="preserve"> Зарегистрировано 212 случаев, всего жителей района 75073 чел. по состоянию на 1.12.2017 г..</t>
    </r>
  </si>
  <si>
    <r>
      <t xml:space="preserve">Исполнено. </t>
    </r>
    <r>
      <rPr>
        <sz val="10"/>
        <color theme="1"/>
        <rFont val="Times New Roman"/>
        <family val="1"/>
        <charset val="204"/>
      </rPr>
      <t xml:space="preserve"> Зарегистрировано 79 случаев, всего жителей района 75073 чел. по состоянию на 1.12.2017 г..</t>
    </r>
  </si>
  <si>
    <r>
      <t xml:space="preserve">Исполнено.   </t>
    </r>
    <r>
      <rPr>
        <sz val="10"/>
        <color theme="1"/>
        <rFont val="Times New Roman"/>
        <family val="1"/>
        <charset val="204"/>
      </rPr>
      <t>Всего нуждающихся  в обслуживании 407 чел. (345 чел-одинокие престарелые и 62 чел дети-инвалиды с психоневрологическими патологиями и нарушением ОДА) процент охвата составляет 100%</t>
    </r>
  </si>
  <si>
    <r>
      <rPr>
        <b/>
        <sz val="10"/>
        <color theme="1"/>
        <rFont val="Times New Roman"/>
        <family val="1"/>
        <charset val="204"/>
      </rPr>
      <t>Исполнено</t>
    </r>
    <r>
      <rPr>
        <sz val="10"/>
        <color theme="1"/>
        <rFont val="Times New Roman"/>
        <family val="1"/>
        <charset val="204"/>
      </rPr>
      <t>.  Всего нуждающихся  в обслуживании 82 чел. (42 чел-одинокие престарелые и инвалиды на дому, 12 чел дети-инвалиды с психоневрологическими патологиями и нарушением ОДА через полустационар,28 чел - престарелые и инвалиды через полустационар) процент охвата составляет 100%</t>
    </r>
  </si>
  <si>
    <r>
      <t xml:space="preserve">Исполнено. </t>
    </r>
    <r>
      <rPr>
        <sz val="10"/>
        <color theme="1"/>
        <rFont val="Times New Roman"/>
        <family val="1"/>
        <charset val="204"/>
      </rPr>
      <t>Зарегистрировано 11 случая заболевания вирусом иммунодефицита человека, всего возрастная группа от 15 до 49 лет составляет 37005 чел.</t>
    </r>
  </si>
  <si>
    <r>
      <rPr>
        <b/>
        <sz val="10"/>
        <color theme="1"/>
        <rFont val="Times New Roman"/>
        <family val="1"/>
        <charset val="204"/>
      </rPr>
      <t>Исполнено.</t>
    </r>
    <r>
      <rPr>
        <sz val="10"/>
        <color theme="1"/>
        <rFont val="Times New Roman"/>
        <family val="1"/>
        <charset val="204"/>
      </rPr>
      <t xml:space="preserve">   Общее количество трудоспособных в составе получателей АСП 16 чел,общее количество получателей АСП - 68 чел(16/68*100=23,5%).Индикатор с понижающим эффектом.</t>
    </r>
  </si>
  <si>
    <r>
      <rPr>
        <b/>
        <sz val="10"/>
        <color theme="1"/>
        <rFont val="Times New Roman"/>
        <family val="1"/>
        <charset val="204"/>
      </rPr>
      <t>Исполнено.</t>
    </r>
    <r>
      <rPr>
        <sz val="10"/>
        <color theme="1"/>
        <rFont val="Times New Roman"/>
        <family val="1"/>
        <charset val="204"/>
      </rPr>
      <t xml:space="preserve">     Всего объектов -196: 2013 год -17; 2014 год - 15; 2015 год - 96; 2016 год - 68.</t>
    </r>
  </si>
  <si>
    <r>
      <rPr>
        <b/>
        <sz val="10"/>
        <color theme="1"/>
        <rFont val="Times New Roman"/>
        <family val="1"/>
        <charset val="204"/>
      </rPr>
      <t xml:space="preserve">Исполнено.   </t>
    </r>
    <r>
      <rPr>
        <sz val="10"/>
        <color theme="1"/>
        <rFont val="Times New Roman"/>
        <family val="1"/>
        <charset val="204"/>
      </rPr>
      <t>Взято на обслуживание 42 ребенка с психоневрологическими патологиями и с ограниченными возможностями в государственном секторе</t>
    </r>
  </si>
  <si>
    <r>
      <rPr>
        <b/>
        <sz val="10"/>
        <color theme="1"/>
        <rFont val="Times New Roman"/>
        <family val="1"/>
        <charset val="204"/>
      </rPr>
      <t>Исполнено.</t>
    </r>
    <r>
      <rPr>
        <sz val="10"/>
        <color theme="1"/>
        <rFont val="Times New Roman"/>
        <family val="1"/>
        <charset val="204"/>
      </rPr>
      <t xml:space="preserve">  Трудоустроенные - 2027 чел. из 2329 чел обратившихся </t>
    </r>
  </si>
  <si>
    <r>
      <t xml:space="preserve">Исполнено.  </t>
    </r>
    <r>
      <rPr>
        <sz val="10"/>
        <color theme="1"/>
        <rFont val="Times New Roman"/>
        <family val="1"/>
        <charset val="204"/>
      </rPr>
      <t>Количество трудоустроенных инвалидов трудоспособного возраста обратившихся за содействием в занятости 61 человек</t>
    </r>
  </si>
  <si>
    <r>
      <t xml:space="preserve">Исполнено.     </t>
    </r>
    <r>
      <rPr>
        <sz val="10"/>
        <color theme="1"/>
        <rFont val="Times New Roman"/>
        <family val="1"/>
        <charset val="204"/>
      </rPr>
      <t>Из 536 предприятий района, охвачено системой коллективных договоров 429 предприятий</t>
    </r>
  </si>
  <si>
    <r>
      <t xml:space="preserve">Исполнено.  </t>
    </r>
    <r>
      <rPr>
        <sz val="10"/>
        <color theme="1"/>
        <rFont val="Times New Roman"/>
        <family val="1"/>
        <charset val="204"/>
      </rPr>
      <t>Численность населения ниже прожиточного минимума 1687 чел,общая численность населения по району 75073 чел (1687/75073*100=2,2%).Целевой индикатор с понижающим эффектом.</t>
    </r>
  </si>
  <si>
    <r>
      <rPr>
        <b/>
        <sz val="10"/>
        <color theme="1"/>
        <rFont val="Times New Roman"/>
        <family val="1"/>
        <charset val="204"/>
      </rPr>
      <t xml:space="preserve">Исполнено.     </t>
    </r>
    <r>
      <rPr>
        <sz val="10"/>
        <color theme="1"/>
        <rFont val="Times New Roman"/>
        <family val="1"/>
        <charset val="204"/>
      </rPr>
      <t>Численность населения ниже прожиточного минимума 887 чел,общая численность населения по району 46433 чел (на 1.12.2017 г.) (887/46433*100=1,9%).Целевой индикатор с понижающим эффектом.</t>
    </r>
  </si>
  <si>
    <r>
      <t xml:space="preserve">Исполнено.  </t>
    </r>
    <r>
      <rPr>
        <sz val="10"/>
        <rFont val="Times New Roman"/>
        <family val="1"/>
        <charset val="204"/>
      </rPr>
      <t>Оказана государственная социальная помощь -16 семьям в них 68 человек</t>
    </r>
  </si>
  <si>
    <r>
      <t xml:space="preserve">Исполнено.     </t>
    </r>
    <r>
      <rPr>
        <sz val="10"/>
        <rFont val="Times New Roman"/>
        <family val="1"/>
        <charset val="204"/>
      </rPr>
      <t>Выплачено государственное детское пособие 100 семьям в них 292 ребенка</t>
    </r>
  </si>
  <si>
    <r>
      <t xml:space="preserve">Исполнено.     </t>
    </r>
    <r>
      <rPr>
        <sz val="10"/>
        <rFont val="Times New Roman"/>
        <family val="1"/>
        <charset val="204"/>
      </rPr>
      <t>Оказана жилищная помощь 142 семьям в них  190 человек</t>
    </r>
  </si>
  <si>
    <r>
      <t>Исполнено.</t>
    </r>
    <r>
      <rPr>
        <sz val="10"/>
        <rFont val="Times New Roman"/>
        <family val="1"/>
        <charset val="204"/>
      </rPr>
      <t xml:space="preserve">       Назначена ОДП по проекту Орлеу 35 семьям в них 146 человек</t>
    </r>
  </si>
  <si>
    <r>
      <t>Исполнено.</t>
    </r>
    <r>
      <rPr>
        <sz val="10"/>
        <rFont val="Times New Roman"/>
        <family val="1"/>
        <charset val="204"/>
      </rPr>
      <t xml:space="preserve">         Оплачены услуги 11 ассистентов и 1 консультанта</t>
    </r>
  </si>
  <si>
    <r>
      <t>Исполнено.</t>
    </r>
    <r>
      <rPr>
        <sz val="10"/>
        <rFont val="Times New Roman"/>
        <family val="1"/>
        <charset val="204"/>
      </rPr>
      <t xml:space="preserve">           Оказана социальная помощь 13 семьям</t>
    </r>
  </si>
  <si>
    <r>
      <t xml:space="preserve">Исполнено.   </t>
    </r>
    <r>
      <rPr>
        <sz val="10"/>
        <rFont val="Times New Roman"/>
        <family val="1"/>
        <charset val="204"/>
      </rPr>
      <t>Выплачена социальная помощь 13 студентам колледжей</t>
    </r>
  </si>
  <si>
    <r>
      <rPr>
        <i/>
        <sz val="10"/>
        <rFont val="Times New Roman"/>
        <family val="1"/>
        <charset val="204"/>
      </rPr>
      <t xml:space="preserve">Мероприятие 7-2                                        </t>
    </r>
    <r>
      <rPr>
        <sz val="10"/>
        <rFont val="Times New Roman"/>
        <family val="1"/>
        <charset val="204"/>
      </rPr>
      <t>Обслуживание в условиях полустационара престарелых, инвалидов в негосударственном секторе (полустационар)</t>
    </r>
  </si>
  <si>
    <r>
      <rPr>
        <b/>
        <sz val="10"/>
        <rFont val="Times New Roman"/>
        <family val="1"/>
        <charset val="204"/>
      </rPr>
      <t>Исполнено.</t>
    </r>
    <r>
      <rPr>
        <sz val="10"/>
        <rFont val="Times New Roman"/>
        <family val="1"/>
        <charset val="204"/>
      </rPr>
      <t xml:space="preserve"> Оказаны специальные социальные услуги на дому 42 детям с психоневрологическими патологиями и с ограниченными возможностями</t>
    </r>
  </si>
  <si>
    <r>
      <rPr>
        <b/>
        <sz val="10"/>
        <rFont val="Times New Roman"/>
        <family val="1"/>
        <charset val="204"/>
      </rPr>
      <t xml:space="preserve">Исполнено. </t>
    </r>
    <r>
      <rPr>
        <sz val="10"/>
        <rFont val="Times New Roman"/>
        <family val="1"/>
        <charset val="204"/>
      </rPr>
      <t xml:space="preserve">  Оказаны специальные социальные услуги в условиях полустационара 12 детям с психоневрологическими патологиями и с ограниченными возможностями</t>
    </r>
  </si>
  <si>
    <r>
      <rPr>
        <b/>
        <sz val="10"/>
        <rFont val="Times New Roman"/>
        <family val="1"/>
        <charset val="204"/>
      </rPr>
      <t>Исполнено.</t>
    </r>
    <r>
      <rPr>
        <sz val="10"/>
        <rFont val="Times New Roman"/>
        <family val="1"/>
        <charset val="204"/>
      </rPr>
      <t xml:space="preserve">   Оказаны специальные социальные услуги в условиях полустационара 28  престарелым,инвалидам в негосударственном секторе</t>
    </r>
  </si>
  <si>
    <r>
      <t>Исполнено.</t>
    </r>
    <r>
      <rPr>
        <sz val="10"/>
        <rFont val="Times New Roman"/>
        <family val="1"/>
        <charset val="204"/>
      </rPr>
      <t xml:space="preserve">     Оказаны специальные социальные услуги на дому 315 престарелым</t>
    </r>
  </si>
  <si>
    <r>
      <t>Исполнено.</t>
    </r>
    <r>
      <rPr>
        <sz val="10"/>
        <rFont val="Times New Roman"/>
        <family val="1"/>
        <charset val="204"/>
      </rPr>
      <t xml:space="preserve">    Оказаны специальные социальные услуги на дому 20 инвалидам старше 18 лет с психоневрологическими заболеваниями в государственном секторе</t>
    </r>
  </si>
  <si>
    <r>
      <t>Исполнено.</t>
    </r>
    <r>
      <rPr>
        <sz val="10"/>
        <rFont val="Times New Roman"/>
        <family val="1"/>
        <charset val="204"/>
      </rPr>
      <t xml:space="preserve">      Оказаны специальные социальные услуги на дому 23 инвалидам в государственном секторе</t>
    </r>
  </si>
  <si>
    <r>
      <t>Исполнено.</t>
    </r>
    <r>
      <rPr>
        <sz val="10"/>
        <rFont val="Times New Roman"/>
        <family val="1"/>
        <charset val="204"/>
      </rPr>
      <t xml:space="preserve">   Выплачена материальная помощь 45 детям воспитывающимся и обучающимся на дому</t>
    </r>
  </si>
  <si>
    <r>
      <t xml:space="preserve">Исполнено.  </t>
    </r>
    <r>
      <rPr>
        <sz val="10"/>
        <rFont val="Times New Roman"/>
        <family val="1"/>
        <charset val="204"/>
      </rPr>
      <t>Оплачены коммунальные услуги 18 участникам и инвалидам ВОВ</t>
    </r>
  </si>
  <si>
    <r>
      <t xml:space="preserve">Исполнено.   </t>
    </r>
    <r>
      <rPr>
        <sz val="10"/>
        <rFont val="Times New Roman"/>
        <family val="1"/>
        <charset val="204"/>
      </rPr>
      <t>Выплачена социальная помощь  325 получателям</t>
    </r>
  </si>
  <si>
    <r>
      <t xml:space="preserve">Исполнено. </t>
    </r>
    <r>
      <rPr>
        <sz val="10"/>
        <rFont val="Times New Roman"/>
        <family val="1"/>
        <charset val="204"/>
      </rPr>
      <t xml:space="preserve">  Выплачена социальная помощь  1070 получателям</t>
    </r>
  </si>
  <si>
    <r>
      <t>Исполнено.</t>
    </r>
    <r>
      <rPr>
        <sz val="10"/>
        <rFont val="Times New Roman"/>
        <family val="1"/>
        <charset val="204"/>
      </rPr>
      <t xml:space="preserve">   Оплачено санаторно-курортное лечение 12 воинам-афганцам</t>
    </r>
  </si>
  <si>
    <r>
      <t>Исполнено.</t>
    </r>
    <r>
      <rPr>
        <sz val="10"/>
        <rFont val="Times New Roman"/>
        <family val="1"/>
        <charset val="204"/>
      </rPr>
      <t xml:space="preserve">   Обеспечены обязательными гигиеническими средствами 198 человек</t>
    </r>
  </si>
  <si>
    <r>
      <t xml:space="preserve">Исполнено. </t>
    </r>
    <r>
      <rPr>
        <sz val="10"/>
        <rFont val="Times New Roman"/>
        <family val="1"/>
        <charset val="204"/>
      </rPr>
      <t>Обеспечены обязательными гигиеническими  и техническими компенсаторными средствами 294 человека</t>
    </r>
  </si>
  <si>
    <r>
      <t>Исполнено.</t>
    </r>
    <r>
      <rPr>
        <sz val="10"/>
        <rFont val="Times New Roman"/>
        <family val="1"/>
        <charset val="204"/>
      </rPr>
      <t xml:space="preserve">  Оплачены услуги специалистов жестового языка для 29 получателей услуг</t>
    </r>
  </si>
  <si>
    <r>
      <t>Исполнено.</t>
    </r>
    <r>
      <rPr>
        <sz val="10"/>
        <rFont val="Times New Roman"/>
        <family val="1"/>
        <charset val="204"/>
      </rPr>
      <t xml:space="preserve">    Обратилось за услугой индивидуальных помощников 88 человек</t>
    </r>
  </si>
  <si>
    <r>
      <t>Исполнено.</t>
    </r>
    <r>
      <rPr>
        <sz val="10"/>
        <rFont val="Times New Roman"/>
        <family val="1"/>
        <charset val="204"/>
      </rPr>
      <t xml:space="preserve">   В районе действует служба Инватакси в количестве 1 автомашины</t>
    </r>
  </si>
  <si>
    <r>
      <t>Исполнено.</t>
    </r>
    <r>
      <rPr>
        <sz val="10"/>
        <rFont val="Times New Roman"/>
        <family val="1"/>
        <charset val="204"/>
      </rPr>
      <t xml:space="preserve">  По созданию социальных рабочих мест в рамках Программы  развития продуктивной занятости и массового предпринимательства на 2017-2021 годы направлено 27 человек</t>
    </r>
  </si>
  <si>
    <r>
      <rPr>
        <i/>
        <sz val="10"/>
        <rFont val="Times New Roman"/>
        <family val="1"/>
        <charset val="204"/>
      </rPr>
      <t xml:space="preserve">Мероприятие 22                                              </t>
    </r>
    <r>
      <rPr>
        <sz val="10"/>
        <rFont val="Times New Roman"/>
        <family val="1"/>
        <charset val="204"/>
      </rPr>
      <t xml:space="preserve"> Мероприятия по профподготовке в рамках</t>
    </r>
    <r>
      <rPr>
        <i/>
        <sz val="10"/>
        <rFont val="Times New Roman"/>
        <family val="1"/>
        <charset val="204"/>
      </rPr>
      <t xml:space="preserve"> </t>
    </r>
    <r>
      <rPr>
        <sz val="10"/>
        <rFont val="Times New Roman"/>
        <family val="1"/>
        <charset val="204"/>
      </rPr>
      <t>Программы  ДКЗ 2020 (Программа  развития продуктивной занятости и массового предпринимательства на 2017-2021 годы)</t>
    </r>
  </si>
  <si>
    <r>
      <t>Исполнено.</t>
    </r>
    <r>
      <rPr>
        <sz val="10"/>
        <rFont val="Times New Roman"/>
        <family val="1"/>
        <charset val="204"/>
      </rPr>
      <t xml:space="preserve">    На оплачиваемые общественные работы направлен 101 человек</t>
    </r>
  </si>
  <si>
    <r>
      <t>Исполнено.</t>
    </r>
    <r>
      <rPr>
        <sz val="10"/>
        <rFont val="Times New Roman"/>
        <family val="1"/>
        <charset val="204"/>
      </rPr>
      <t xml:space="preserve">   П о молодежной практике в рамках Программы  развития продуктивной занятости и массового предпринимательства на 2017-2021 годы направлено 52 человека</t>
    </r>
  </si>
  <si>
    <r>
      <rPr>
        <i/>
        <sz val="10"/>
        <rFont val="Times New Roman"/>
        <family val="1"/>
        <charset val="204"/>
      </rPr>
      <t xml:space="preserve">Мероприятие 28                                            </t>
    </r>
    <r>
      <rPr>
        <sz val="10"/>
        <rFont val="Times New Roman"/>
        <family val="1"/>
        <charset val="204"/>
      </rPr>
      <t xml:space="preserve"> Субсидирование расходов на переезд для переселенцев и оралманов</t>
    </r>
  </si>
  <si>
    <r>
      <t>Исполнено.</t>
    </r>
    <r>
      <rPr>
        <sz val="10"/>
        <rFont val="Times New Roman"/>
        <family val="1"/>
        <charset val="204"/>
      </rPr>
      <t xml:space="preserve">    Оказана помощь на переезд 49 переселенцам и оралманам</t>
    </r>
  </si>
  <si>
    <r>
      <t>Исполнено.</t>
    </r>
    <r>
      <rPr>
        <sz val="10"/>
        <rFont val="Times New Roman"/>
        <family val="1"/>
        <charset val="204"/>
      </rPr>
      <t xml:space="preserve">     Возмещены расходы по найму (аренде) жилья 8 переселенцам и оралманам</t>
    </r>
  </si>
  <si>
    <r>
      <t xml:space="preserve">Исполнено. </t>
    </r>
    <r>
      <rPr>
        <sz val="10"/>
        <rFont val="Times New Roman"/>
        <family val="1"/>
        <charset val="204"/>
      </rPr>
      <t xml:space="preserve">   Оказана единовременная социальная помощь на погребение 1 участника боевых действий в Афганистане</t>
    </r>
  </si>
  <si>
    <r>
      <rPr>
        <b/>
        <i/>
        <sz val="10"/>
        <color theme="1"/>
        <rFont val="Times New Roman"/>
        <family val="1"/>
        <charset val="204"/>
      </rPr>
      <t>Целевой индикатор 38</t>
    </r>
    <r>
      <rPr>
        <b/>
        <sz val="10"/>
        <color theme="1"/>
        <rFont val="Times New Roman"/>
        <family val="1"/>
        <charset val="204"/>
      </rPr>
      <t xml:space="preserve">                         Доля переработки</t>
    </r>
  </si>
  <si>
    <r>
      <rPr>
        <b/>
        <i/>
        <sz val="10"/>
        <color theme="1"/>
        <rFont val="Times New Roman"/>
        <family val="1"/>
        <charset val="204"/>
      </rPr>
      <t>Целевой индикатор 39</t>
    </r>
    <r>
      <rPr>
        <b/>
        <sz val="10"/>
        <color theme="1"/>
        <rFont val="Times New Roman"/>
        <family val="1"/>
        <charset val="204"/>
      </rPr>
      <t xml:space="preserve">                        Доля посевных площадей, возделываемых посредством влагосберегающих технологий</t>
    </r>
  </si>
  <si>
    <r>
      <t xml:space="preserve">Исполнено.  </t>
    </r>
    <r>
      <rPr>
        <sz val="10"/>
        <rFont val="Times New Roman"/>
        <family val="1"/>
        <charset val="204"/>
      </rPr>
      <t>За отчетный период проведено 117 районных спортивно-массовых мероприятий,  94 мероприятия в сельских округах, 17 СДЮСШ, в ко-торых приняло участие 24 055 человек / 8002-село / 5464 -уч-ся школ / 648-национальные виды. Плюс 15620 жителей района приняли участие в сдаче зим-них и летних комплексов Президентских тестов.</t>
    </r>
  </si>
  <si>
    <r>
      <rPr>
        <b/>
        <sz val="10"/>
        <color indexed="8"/>
        <rFont val="Times New Roman"/>
        <family val="1"/>
        <charset val="204"/>
      </rPr>
      <t>Исполнено.</t>
    </r>
    <r>
      <rPr>
        <sz val="10"/>
        <color indexed="8"/>
        <rFont val="Times New Roman"/>
        <family val="1"/>
        <charset val="204"/>
      </rPr>
      <t xml:space="preserve">  С начала года совершено 101 ДТП, в районе зарегистрировано 24484 единиц  автотранспорта (20247 физ.лицы и 4237 юр.лицы).</t>
    </r>
  </si>
  <si>
    <r>
      <t>Исполнено.</t>
    </r>
    <r>
      <rPr>
        <sz val="10"/>
        <rFont val="Times New Roman"/>
        <family val="1"/>
        <charset val="204"/>
      </rPr>
      <t xml:space="preserve">    За истекший период произошло снижение общего количества зарегистрированных преступлений на 8,7% (с 1329 до 1213) или на 116 случаев.Основным направлением в работе является профилактика преступлений и правонарушений, раскрытие и расследование преступлений, борьба с наркобизнесом. На профилактический учет взято 383 лица. Направлено в суд 196 материала в сфере семейно-бытовых отношений, 291 материалов по хулиганству.</t>
    </r>
  </si>
  <si>
    <r>
      <t>Исполнено.</t>
    </r>
    <r>
      <rPr>
        <sz val="10"/>
        <rFont val="Times New Roman"/>
        <family val="1"/>
        <charset val="204"/>
      </rPr>
      <t xml:space="preserve">     За истекший период выявлено  21704 нарушений ПДД, из них за управление в состоянии алкогольного опьянения 420, за управление в состоянии наркотического опьянения 33. Доля грубых нарушений из общего количества выявленных составляет 63,8%, вынесено 19215  постановлений в виде штрафа на сумму 125,525 млн.тенге. В течении года опубликовано 4 статьи в районных газетах, 1 бегущая строка по телевидению. Проведено 3 обследования УДС г.Щучинска и автодорог местного значения, выдано 2 предписания. Совместно с акиматом района проведено совещание о состоянии аварийности за 2016 год и проведена 1 комиссий по безопасности дорожного движения</t>
    </r>
  </si>
  <si>
    <r>
      <rPr>
        <b/>
        <sz val="10"/>
        <rFont val="Times New Roman"/>
        <family val="1"/>
        <charset val="204"/>
      </rPr>
      <t xml:space="preserve">Исполнено.  </t>
    </r>
    <r>
      <rPr>
        <sz val="10"/>
        <rFont val="Times New Roman"/>
        <family val="1"/>
        <charset val="204"/>
      </rPr>
      <t xml:space="preserve">В период весеннего паводка проводится мониторинг уровня воды на реке Кылшакты, в наиболее опасных гидротехнических сооружениях (платинах), а именно на платинах в г.Щучинск (садоводческое сообщество), с.Озерное, а.Кенесары, также на гидротехническх сооружениях а.Атамекен.В ГНПП «Бурабай» и Урумкайском лесном хозяйстве  проводилось наблюдение возникновения лесных пожаров, а также передается космический мониторинг лесных и степных пожаров на территории района.
</t>
    </r>
  </si>
  <si>
    <r>
      <t>Исполнено.</t>
    </r>
    <r>
      <rPr>
        <sz val="10"/>
        <color theme="1"/>
        <rFont val="Times New Roman"/>
        <family val="1"/>
        <charset val="204"/>
      </rPr>
      <t xml:space="preserve">     Вего на учете состоит 1146 единиц техники, из них изношенной 649 единиц</t>
    </r>
  </si>
  <si>
    <t>Общее поголовье КРС составляет 29641 голова, из них племенных 2122 головы</t>
  </si>
  <si>
    <t>Общее поголовье овец составляет 31476 головы, из них племенных 45 голов</t>
  </si>
  <si>
    <t>Плановые мощности по переработке составляют 7319,9 тонн, переработано 6983,7 тонн</t>
  </si>
  <si>
    <r>
      <rPr>
        <b/>
        <sz val="10"/>
        <color theme="1"/>
        <rFont val="Times New Roman"/>
        <family val="1"/>
        <charset val="204"/>
      </rPr>
      <t>Исполнено.</t>
    </r>
    <r>
      <rPr>
        <sz val="10"/>
        <color theme="1"/>
        <rFont val="Times New Roman"/>
        <family val="1"/>
        <charset val="204"/>
      </rPr>
      <t xml:space="preserve">    Произведено мяса в живом весе 5531,6 тонн, переработано 1822,5 тонн
</t>
    </r>
  </si>
  <si>
    <r>
      <t xml:space="preserve">Исполнено.   </t>
    </r>
    <r>
      <rPr>
        <sz val="10"/>
        <color theme="1"/>
        <rFont val="Times New Roman"/>
        <family val="1"/>
        <charset val="204"/>
      </rPr>
      <t>Зачетный вес зерна составил 161744,5 тонн, из них обработано на ХПП 18915 тонн</t>
    </r>
  </si>
  <si>
    <r>
      <rPr>
        <b/>
        <sz val="10"/>
        <rFont val="Times New Roman"/>
        <family val="1"/>
        <charset val="204"/>
      </rPr>
      <t>Исполнено.</t>
    </r>
    <r>
      <rPr>
        <sz val="10"/>
        <rFont val="Times New Roman"/>
        <family val="1"/>
        <charset val="204"/>
      </rPr>
      <t xml:space="preserve"> Закуплено 243 головы племенного КРС</t>
    </r>
  </si>
  <si>
    <r>
      <t>Исполнено.</t>
    </r>
    <r>
      <rPr>
        <sz val="10"/>
        <rFont val="Times New Roman"/>
        <family val="1"/>
        <charset val="204"/>
      </rPr>
      <t xml:space="preserve">   Закуплено клеточное оборудование  и поголовье птицы 84235 голов.</t>
    </r>
  </si>
  <si>
    <r>
      <t>Исполнено.</t>
    </r>
    <r>
      <rPr>
        <sz val="10"/>
        <color theme="1"/>
        <rFont val="Times New Roman"/>
        <family val="1"/>
        <charset val="204"/>
      </rPr>
      <t xml:space="preserve">  Всего планируемый яровой сев в 2017 году составлял 163073 га. Из них возделывается посредством влагосберегающих технологий  147701  га</t>
    </r>
  </si>
  <si>
    <r>
      <t>Исполнено.</t>
    </r>
    <r>
      <rPr>
        <sz val="10"/>
        <color theme="1"/>
        <rFont val="Times New Roman"/>
        <family val="1"/>
        <charset val="204"/>
      </rPr>
      <t xml:space="preserve">     По предварительным данным, статистика отсутсвует</t>
    </r>
  </si>
  <si>
    <r>
      <rPr>
        <b/>
        <sz val="10"/>
        <color theme="1"/>
        <rFont val="Times New Roman"/>
        <family val="1"/>
        <charset val="204"/>
      </rPr>
      <t>Исполнено.</t>
    </r>
    <r>
      <rPr>
        <sz val="10"/>
        <color theme="1"/>
        <rFont val="Times New Roman"/>
        <family val="1"/>
        <charset val="204"/>
      </rPr>
      <t xml:space="preserve">  По конкурсу предоставлено в аренду 22 участка земель сельхозназначения площадь. 3,0 тыс.га</t>
    </r>
  </si>
  <si>
    <r>
      <t xml:space="preserve">Исполнено. </t>
    </r>
    <r>
      <rPr>
        <sz val="10"/>
        <color theme="1"/>
        <rFont val="Times New Roman"/>
        <family val="1"/>
        <charset val="204"/>
      </rPr>
      <t xml:space="preserve"> Площадь пашни составляет 191614 га , полевой севооборот составил 9197,1 га  </t>
    </r>
  </si>
  <si>
    <r>
      <t xml:space="preserve">Исполнено. </t>
    </r>
    <r>
      <rPr>
        <sz val="10"/>
        <color theme="1"/>
        <rFont val="Times New Roman"/>
        <family val="1"/>
        <charset val="204"/>
      </rPr>
      <t xml:space="preserve"> Площадь пастбищ составляет 13997 га , кормовойоборот составил 11869 га  </t>
    </r>
  </si>
  <si>
    <r>
      <t>Исполнено.</t>
    </r>
    <r>
      <rPr>
        <sz val="10"/>
        <rFont val="Times New Roman"/>
        <family val="1"/>
        <charset val="204"/>
      </rPr>
      <t xml:space="preserve">  Проведен посев однолетних трав на площади 5557 га и многолетних 2052 га.</t>
    </r>
  </si>
  <si>
    <r>
      <t>Исполнено.</t>
    </r>
    <r>
      <rPr>
        <sz val="10"/>
        <rFont val="Times New Roman"/>
        <family val="1"/>
        <charset val="204"/>
      </rPr>
      <t xml:space="preserve">  </t>
    </r>
  </si>
  <si>
    <t>018/324</t>
  </si>
  <si>
    <t>0,6/101</t>
  </si>
  <si>
    <r>
      <rPr>
        <b/>
        <sz val="10"/>
        <rFont val="Times New Roman"/>
        <family val="1"/>
        <charset val="204"/>
      </rPr>
      <t xml:space="preserve">Исполнено.  </t>
    </r>
    <r>
      <rPr>
        <sz val="10"/>
        <rFont val="Times New Roman"/>
        <family val="1"/>
        <charset val="204"/>
      </rPr>
      <t>Совместно с Центром занятости района проведены выездные информационно-разъяснительные работы среди сельской молодежи  по программам «С дипломом в село» , «Молодежная практика», «Дорожная карта занятости 2020» и «Дорожная карта бизнеса 2020». Ежемесячно создается база вакансий для молодежи района.</t>
    </r>
  </si>
  <si>
    <r>
      <rPr>
        <b/>
        <sz val="10"/>
        <color theme="1"/>
        <rFont val="Times New Roman"/>
        <family val="1"/>
        <charset val="204"/>
      </rPr>
      <t>Исполнено.</t>
    </r>
    <r>
      <rPr>
        <sz val="10"/>
        <color theme="1"/>
        <rFont val="Times New Roman"/>
        <family val="1"/>
        <charset val="204"/>
      </rPr>
      <t xml:space="preserve">  5 студенческих Молодежных трудовых отрядов "Жасыл Ел" в количестве 100 человек направлены на работы по озеленению, благоустройству и санитарной очистке г.Щучинск (30 человек - Урумкайский лесхоз, 70 человек - ГКП на ПХВ "Тазалык сервис").
Работы проходили с июня по октябрь месяцы 2017 года.</t>
    </r>
  </si>
  <si>
    <r>
      <rPr>
        <b/>
        <sz val="10"/>
        <color theme="1"/>
        <rFont val="Times New Roman"/>
        <family val="1"/>
        <charset val="204"/>
      </rPr>
      <t>Исполнено.</t>
    </r>
    <r>
      <rPr>
        <sz val="10"/>
        <color theme="1"/>
        <rFont val="Times New Roman"/>
        <family val="1"/>
        <charset val="204"/>
      </rPr>
      <t xml:space="preserve">  Зарегистрированы 2 МОО: МОО "Шанырак" при сельскохозяйственном колледже с.Катарколь, количество - 62 студента, МОО "Жастар" при высшем колледже, количество - 261 студент.
Общее количество 323 человека.
В рамках Плана мероприятий  молодежными организациями проведено более 70 мероприятий
</t>
    </r>
  </si>
  <si>
    <r>
      <t>Исполнено.</t>
    </r>
    <r>
      <rPr>
        <sz val="10"/>
        <rFont val="Times New Roman"/>
        <family val="1"/>
        <charset val="204"/>
      </rPr>
      <t xml:space="preserve">  Согласно плана меропрятий</t>
    </r>
  </si>
  <si>
    <r>
      <rPr>
        <b/>
        <sz val="10"/>
        <color theme="1"/>
        <rFont val="Times New Roman"/>
        <family val="1"/>
        <charset val="204"/>
      </rPr>
      <t xml:space="preserve">Исполнено. </t>
    </r>
    <r>
      <rPr>
        <sz val="10"/>
        <color theme="1"/>
        <rFont val="Times New Roman"/>
        <family val="1"/>
        <charset val="204"/>
      </rPr>
      <t>Областным Управлением внутренней политики по итогам года был проведен социологический опрос по теме: «Межэтнические отношения в Казахстане». В опросе принимали участие 95 респондентов.
Результаты опроса распределились следующим образом:
1. Положительно -65%
2. Скорее положительно - 35 %
3.Отрицательно – 0%, 
где было выявлено увеличение доли населения, положительно оценивших взаимоотношения институтов гражданского общества и государства</t>
    </r>
  </si>
  <si>
    <r>
      <rPr>
        <b/>
        <sz val="10"/>
        <color theme="1"/>
        <rFont val="Times New Roman"/>
        <family val="1"/>
        <charset val="204"/>
      </rPr>
      <t>Исполнено.</t>
    </r>
    <r>
      <rPr>
        <sz val="10"/>
        <color theme="1"/>
        <rFont val="Times New Roman"/>
        <family val="1"/>
        <charset val="204"/>
      </rPr>
      <t xml:space="preserve"> За 2017 год было проведено 91  мероприятие по повышению правовой и религиозной грамотности населения членами ИРГ по вопросам религий с общим охватом  3838 человек. </t>
    </r>
  </si>
  <si>
    <r>
      <rPr>
        <b/>
        <sz val="10"/>
        <color theme="1"/>
        <rFont val="Times New Roman"/>
        <family val="1"/>
        <charset val="204"/>
      </rPr>
      <t xml:space="preserve">Исполнено. </t>
    </r>
    <r>
      <rPr>
        <sz val="10"/>
        <color theme="1"/>
        <rFont val="Times New Roman"/>
        <family val="1"/>
        <charset val="204"/>
      </rPr>
      <t>Областным Управлением внутренней политики по итогам года был проведен социологический опрос по теме: «Межэтнические отношения в Казахстане». В опросе принимали участие 95 респондентов.
Результаты опроса распределились следующим образом:
1. Положительно -85%
2. Скорее положительно - 15 %
3.Отрицательно – 0%, 
где было выявлено увеличение доли населения, положительно оценивших государственную политику в сфере межэтнических отношений.</t>
    </r>
  </si>
  <si>
    <r>
      <rPr>
        <b/>
        <sz val="10"/>
        <color theme="1"/>
        <rFont val="Times New Roman"/>
        <family val="1"/>
        <charset val="204"/>
      </rPr>
      <t>Исполнено.</t>
    </r>
    <r>
      <rPr>
        <sz val="10"/>
        <color theme="1"/>
        <rFont val="Times New Roman"/>
        <family val="1"/>
        <charset val="204"/>
      </rPr>
      <t xml:space="preserve"> По сравнению с 2016 годом (16 чел.) произошло уменьшение численности приверженцев НРТ на 2 человека, путем естественной миграции (г. Астана). Работа в данном направлении продолжается.</t>
    </r>
  </si>
  <si>
    <r>
      <rPr>
        <b/>
        <sz val="10"/>
        <rFont val="Times New Roman"/>
        <family val="1"/>
        <charset val="204"/>
      </rPr>
      <t>Исполнено.</t>
    </r>
    <r>
      <rPr>
        <sz val="10"/>
        <rFont val="Times New Roman"/>
        <family val="1"/>
        <charset val="204"/>
      </rPr>
      <t xml:space="preserve"> Членами ИПГ по пропаганде и разъяснению ежегодного Послания Президента Республики Казахстан проведены разъяснительные работы среди населения района. Всего создано  16 информационно-пропагандистских групп, в том числе районных ИПГ – 5 и 11 ИПГ при сельских акиматах, всего в количестве 124 человека. 
В марте месяце 2017 г. среди населения проводился социологический опрос на тему: "Уровень общественной поддержки ежегодного Послания Президента Республики Казахстан народу Казахстана». Приняло участие 84 респондента. На Led – экранах города Щучинск транслировался  социальный ролик о ходе реализации Послания Президента Республики Казахстан. 
В районе размещено 16 баннеров по основным положениям Послания. Согласно графику выезда районных ИПГ по разъяснению Послания организовано более 140 встреч. Членами республиканских ИРГ проведено 15 встреч, областными ИРГ  10 встреч. Работа по разъяснению и пропаганде Послания Президента РК продолжается.</t>
    </r>
  </si>
  <si>
    <r>
      <t>Исполнено.</t>
    </r>
    <r>
      <rPr>
        <sz val="10"/>
        <rFont val="Times New Roman"/>
        <family val="1"/>
        <charset val="204"/>
      </rPr>
      <t xml:space="preserve"> Согласно плана мероприятий</t>
    </r>
  </si>
  <si>
    <r>
      <rPr>
        <b/>
        <sz val="10"/>
        <rFont val="Times New Roman"/>
        <family val="1"/>
        <charset val="204"/>
      </rPr>
      <t>Исполнено.</t>
    </r>
    <r>
      <rPr>
        <sz val="10"/>
        <rFont val="Times New Roman"/>
        <family val="1"/>
        <charset val="204"/>
      </rPr>
      <t xml:space="preserve">  В районе проведено более 10 мероприятий, 2 заседания комиссии по делам женщин и семейно-демографической политики при акимате Бурабайского района, при филиале Ассоциации деловых женщин создан Совет почетных женщин, куда вошли женщины ветераны госслужбы и педагогического труда, проведены круглые столы с участием женщин лидеров общественного мнения.</t>
    </r>
  </si>
  <si>
    <r>
      <rPr>
        <b/>
        <sz val="10"/>
        <rFont val="Times New Roman"/>
        <family val="1"/>
        <charset val="204"/>
      </rPr>
      <t xml:space="preserve">Исполнено.  </t>
    </r>
    <r>
      <rPr>
        <sz val="10"/>
        <rFont val="Times New Roman"/>
        <family val="1"/>
        <charset val="204"/>
      </rPr>
      <t xml:space="preserve">На областном уровне проведены семинары по повышению профессионализма работников СМИ и СММ менеджеров с вручением сертификатов, приняли участие пресс-секретарь акима района и СММ менеджер молодежного центра. </t>
    </r>
  </si>
  <si>
    <r>
      <rPr>
        <b/>
        <sz val="10"/>
        <rFont val="Times New Roman"/>
        <family val="1"/>
        <charset val="204"/>
      </rPr>
      <t>Исполнено.</t>
    </r>
    <r>
      <rPr>
        <sz val="10"/>
        <rFont val="Times New Roman"/>
        <family val="1"/>
        <charset val="204"/>
      </rPr>
      <t xml:space="preserve">  Согласно акта выполненных работ (на казахском языке – 105 603 кв.см), (на русском языке 89 483,38 кв.см)
</t>
    </r>
  </si>
  <si>
    <r>
      <rPr>
        <b/>
        <sz val="10"/>
        <rFont val="Times New Roman"/>
        <family val="1"/>
        <charset val="204"/>
      </rPr>
      <t>Исполнено.</t>
    </r>
    <r>
      <rPr>
        <sz val="10"/>
        <rFont val="Times New Roman"/>
        <family val="1"/>
        <charset val="204"/>
      </rPr>
      <t xml:space="preserve"> В районе установлено 104 баннера по социальному направлению, в т.ч. Послание Президента РК, План нации, государственные символы РК, патриотическое воспитание, религия, молодежная политика и т.д. Разработан альбом наглядно – визуальной агитации района </t>
    </r>
  </si>
  <si>
    <r>
      <rPr>
        <b/>
        <sz val="10"/>
        <rFont val="Times New Roman"/>
        <family val="1"/>
        <charset val="204"/>
      </rPr>
      <t xml:space="preserve">Исполнено. </t>
    </r>
    <r>
      <rPr>
        <sz val="10"/>
        <rFont val="Times New Roman"/>
        <family val="1"/>
        <charset val="204"/>
      </rPr>
      <t>За 2017 год в районных СМИ опубликовано 12 статей и более 20 материалов размещено в социальных сетях по повышению правовой и религиозной грамотности населения и профилактике религиозного экстремизма</t>
    </r>
  </si>
  <si>
    <r>
      <rPr>
        <b/>
        <sz val="10"/>
        <rFont val="Times New Roman"/>
        <family val="1"/>
        <charset val="204"/>
      </rPr>
      <t xml:space="preserve">Исполнено. </t>
    </r>
    <r>
      <rPr>
        <sz val="10"/>
        <rFont val="Times New Roman"/>
        <family val="1"/>
        <charset val="204"/>
      </rPr>
      <t>За 2017 год проведено более 90 мероприятий, в том числе: беседы, лекции, круглые столы, диалоговые площадки с молодежью - 70; встречи с работниками организаций и учреждений - 8; лекции с сотрудниками силовых и госучреждений - 13. Все мероприятия проведены в сфере повышения правовой и религиозной грамотности населения и профилактике религиозного экстремизма и терроризма.</t>
    </r>
  </si>
  <si>
    <r>
      <t>Исполнено.</t>
    </r>
    <r>
      <rPr>
        <sz val="10"/>
        <color theme="1"/>
        <rFont val="Times New Roman"/>
        <family val="1"/>
        <charset val="204"/>
      </rPr>
      <t xml:space="preserve">   За истекший период исполнено договоров на сумму 5402,6 млн.тенге, из них местного содержания на 5126,3 млн.тенге</t>
    </r>
  </si>
  <si>
    <r>
      <t>Исполнено.</t>
    </r>
    <r>
      <rPr>
        <sz val="10"/>
        <color theme="1"/>
        <rFont val="Times New Roman"/>
        <family val="1"/>
        <charset val="204"/>
      </rPr>
      <t xml:space="preserve">   За истекший период исполнено договоров на сумму 1127,5 млн.тенге, из них местного содержания на 869,5 млн.тенге</t>
    </r>
  </si>
  <si>
    <r>
      <t>Исполнено.</t>
    </r>
    <r>
      <rPr>
        <sz val="10"/>
        <color theme="1"/>
        <rFont val="Times New Roman"/>
        <family val="1"/>
        <charset val="204"/>
      </rPr>
      <t xml:space="preserve">   За истекший период исполнено договоров на сумму 4275,2 млн.тенге, из них местного содержания на 4256,5млн.тенге</t>
    </r>
  </si>
  <si>
    <r>
      <t>Исполнено.</t>
    </r>
    <r>
      <rPr>
        <sz val="10"/>
        <rFont val="Times New Roman"/>
        <family val="1"/>
        <charset val="204"/>
      </rPr>
      <t xml:space="preserve">    Оказаны специальные социальные услуги на дому 47 престарелым</t>
    </r>
  </si>
  <si>
    <r>
      <rPr>
        <b/>
        <sz val="10"/>
        <color theme="1"/>
        <rFont val="Times New Roman"/>
        <family val="1"/>
        <charset val="204"/>
      </rPr>
      <t xml:space="preserve">Исполнено.  </t>
    </r>
    <r>
      <rPr>
        <sz val="10"/>
        <color theme="1"/>
        <rFont val="Times New Roman"/>
        <family val="1"/>
        <charset val="204"/>
      </rPr>
      <t>В районе функционируют 42 общеобразовательные школы с контингентом учащихся 9775. Выпускников 11-х классов школ района 419. Из них по итогам 1 четверти 2017-2018 учебного года 226 учащихся успешно освоили образовательные программы, что составляет  53,9 % от их общего количества. По итогам 2017 года ожидается, что доля  выпускников, успешно  освоивших образовательные программы  составит не менее 58,8 %, в том числе 58,5 % по ЕМЦ, 57,3 % по ОГЦ.</t>
    </r>
  </si>
  <si>
    <r>
      <rPr>
        <b/>
        <sz val="10"/>
        <color theme="1"/>
        <rFont val="Times New Roman"/>
        <family val="1"/>
        <charset val="204"/>
      </rPr>
      <t xml:space="preserve">Исполнено.  </t>
    </r>
    <r>
      <rPr>
        <sz val="10"/>
        <color theme="1"/>
        <rFont val="Times New Roman"/>
        <family val="1"/>
        <charset val="204"/>
      </rPr>
      <t>По итогам движения педагогов на 01.12.2017 года всего учителей составляет 1065, с высшим образованием 910, со среднее-специальным - 155, что составляет 85,4 %</t>
    </r>
  </si>
  <si>
    <r>
      <rPr>
        <b/>
        <sz val="10"/>
        <rFont val="Times New Roman"/>
        <family val="1"/>
        <charset val="204"/>
      </rPr>
      <t>Исполнено.</t>
    </r>
    <r>
      <rPr>
        <sz val="10"/>
        <rFont val="Times New Roman"/>
        <family val="1"/>
        <charset val="204"/>
      </rPr>
      <t xml:space="preserve">  В том числе в сельской местности 582 педагога, из них имеют высшее педагогическое образование - 512</t>
    </r>
  </si>
  <si>
    <r>
      <rPr>
        <b/>
        <sz val="10"/>
        <rFont val="Times New Roman"/>
        <family val="1"/>
        <charset val="204"/>
      </rPr>
      <t>Исполнено.</t>
    </r>
    <r>
      <rPr>
        <sz val="10"/>
        <rFont val="Times New Roman"/>
        <family val="1"/>
        <charset val="204"/>
      </rPr>
      <t xml:space="preserve"> Победитель VII  Международного конкурса исследоватиельских работ по математике и механике им.У.Джолдасбекова в г.Алматы в марте 2017 года Кантарбаева Аружан ученица 11 класса школы-интернат № 10 г .Щучинск. Руководитель-Ашамаева А.Б., учитель математики.</t>
    </r>
  </si>
  <si>
    <r>
      <rPr>
        <b/>
        <sz val="10"/>
        <rFont val="Times New Roman"/>
        <family val="1"/>
        <charset val="204"/>
      </rPr>
      <t>Исполнено.</t>
    </r>
    <r>
      <rPr>
        <sz val="10"/>
        <rFont val="Times New Roman"/>
        <family val="1"/>
        <charset val="204"/>
      </rPr>
      <t xml:space="preserve">  В 2017 году 612 детей с ограниченными возможностями из них охвачены инклюзивным образованием  407 учащихся школ, что составляет 66,5 %</t>
    </r>
  </si>
  <si>
    <r>
      <rPr>
        <b/>
        <sz val="10"/>
        <rFont val="Times New Roman"/>
        <family val="1"/>
        <charset val="204"/>
      </rPr>
      <t>Исполнено</t>
    </r>
    <r>
      <rPr>
        <sz val="10"/>
        <rFont val="Times New Roman"/>
        <family val="1"/>
        <charset val="204"/>
      </rPr>
      <t>.  В 36 организациях образования созданы условия для инклюзивного образования детей с ОВ. Из них 16 логопунктов, в 17 школах дети с ОВ охвачены обучением в общеобразовательных классах.</t>
    </r>
  </si>
  <si>
    <r>
      <rPr>
        <b/>
        <sz val="10"/>
        <rFont val="Times New Roman"/>
        <family val="1"/>
        <charset val="204"/>
      </rPr>
      <t>Исполнено</t>
    </r>
    <r>
      <rPr>
        <sz val="10"/>
        <rFont val="Times New Roman"/>
        <family val="1"/>
        <charset val="204"/>
      </rPr>
      <t>. В районе функционируют 45 дошкольных организаций, 12 детских садов и 33 мини-центров с контингентом детей 3439. Для повышения охвата дошкольным воспитанием и обучением детей в возрате от 3 до 6, в течении года были открыты 2 детских п.Окжетпес "Балапан" и в г.Щучинск д/с "Бала сити". По итогам годовых отчетов процент составляет 99,5%.</t>
    </r>
  </si>
  <si>
    <r>
      <rPr>
        <b/>
        <sz val="10"/>
        <rFont val="Times New Roman"/>
        <family val="1"/>
        <charset val="204"/>
      </rPr>
      <t>Исполнено.</t>
    </r>
    <r>
      <rPr>
        <sz val="10"/>
        <rFont val="Times New Roman"/>
        <family val="1"/>
        <charset val="204"/>
      </rPr>
      <t xml:space="preserve">  В период  с 2016-2017 открыты 3 дошкольные частные организации на 365 мест г.Щучинск  Д/с Бала сити на 30 мест, д/с Балапан на 125 мест п.Окжетпес, д/с Нурай на 210 мест.</t>
    </r>
  </si>
  <si>
    <r>
      <rPr>
        <i/>
        <sz val="10"/>
        <rFont val="Times New Roman"/>
        <family val="1"/>
        <charset val="204"/>
      </rPr>
      <t xml:space="preserve">Мероприятие 2 </t>
    </r>
    <r>
      <rPr>
        <sz val="10"/>
        <rFont val="Times New Roman"/>
        <family val="1"/>
        <charset val="204"/>
      </rPr>
      <t xml:space="preserve">                                          Приобретение кабинета химии</t>
    </r>
  </si>
  <si>
    <t>3/10,936</t>
  </si>
  <si>
    <r>
      <rPr>
        <i/>
        <sz val="10"/>
        <rFont val="Times New Roman"/>
        <family val="1"/>
        <charset val="204"/>
      </rPr>
      <t xml:space="preserve">Мероприятие 3 </t>
    </r>
    <r>
      <rPr>
        <sz val="10"/>
        <rFont val="Times New Roman"/>
        <family val="1"/>
        <charset val="204"/>
      </rPr>
      <t xml:space="preserve">                                          Приобретение кабинета биологии</t>
    </r>
  </si>
  <si>
    <r>
      <rPr>
        <i/>
        <sz val="10"/>
        <rFont val="Times New Roman"/>
        <family val="1"/>
        <charset val="204"/>
      </rPr>
      <t xml:space="preserve">Мероприятие 4 </t>
    </r>
    <r>
      <rPr>
        <sz val="10"/>
        <rFont val="Times New Roman"/>
        <family val="1"/>
        <charset val="204"/>
      </rPr>
      <t xml:space="preserve">                                          Приобретение мультимедийного оборудования</t>
    </r>
  </si>
  <si>
    <r>
      <rPr>
        <i/>
        <sz val="10"/>
        <rFont val="Times New Roman"/>
        <family val="1"/>
        <charset val="204"/>
      </rPr>
      <t xml:space="preserve">Мероприятие 5 </t>
    </r>
    <r>
      <rPr>
        <sz val="10"/>
        <rFont val="Times New Roman"/>
        <family val="1"/>
        <charset val="204"/>
      </rPr>
      <t xml:space="preserve">                                          Приобретение компьютерного оборудования</t>
    </r>
  </si>
  <si>
    <t>1/4,300</t>
  </si>
  <si>
    <r>
      <t>Исполнено.</t>
    </r>
    <r>
      <rPr>
        <sz val="10"/>
        <rFont val="Times New Roman"/>
        <family val="1"/>
        <charset val="204"/>
      </rPr>
      <t xml:space="preserve"> Закуплено 3 кабинета химии в 3 школы района (СШ№4, СШ им. Сейфуллина, Зеленоборская ШГ). </t>
    </r>
  </si>
  <si>
    <r>
      <t xml:space="preserve">Исполнено.  </t>
    </r>
    <r>
      <rPr>
        <sz val="10"/>
        <rFont val="Times New Roman"/>
        <family val="1"/>
        <charset val="204"/>
      </rPr>
      <t xml:space="preserve">Приобретен 1 кабинет биологии в ШГ№8 г. Щучинска. </t>
    </r>
  </si>
  <si>
    <r>
      <t>Исполнено.</t>
    </r>
    <r>
      <rPr>
        <sz val="10"/>
        <rFont val="Times New Roman"/>
        <family val="1"/>
        <charset val="204"/>
      </rPr>
      <t xml:space="preserve">   Приобретено 57 комплектов мультимедийного оборудования. </t>
    </r>
  </si>
  <si>
    <r>
      <rPr>
        <b/>
        <sz val="10"/>
        <color theme="1"/>
        <rFont val="Times New Roman"/>
        <family val="1"/>
        <charset val="204"/>
      </rPr>
      <t>Исполнено.</t>
    </r>
    <r>
      <rPr>
        <sz val="10"/>
        <color theme="1"/>
        <rFont val="Times New Roman"/>
        <family val="1"/>
        <charset val="204"/>
      </rPr>
      <t xml:space="preserve"> ПО плану ГЗ на приобретение компьютерного оборудования было выделено 7 327 000 тенге. На сумму 5 610 000 тенге были объявлены ценовые предложения на 34 комплекта компьютерного оборудования. Был заключен договор с поставщиком на сумму 4 080 000 экономия составила 1 530 000 тенге. На сумму 210 000 тенге были объявлены ценовые предложения на приобретение МФУ  в количестве 3 шт. Был заключен договор с поставщиком на сумму 180 000 тенге. Экономия составила 30 000 тенге. На сумму 2 738 400 были объявлены ценовые предложения на приобретения 16 комплектов компьютерного оборудования.  Был заключен договор с поставщиком на сумму 2 311 104 тенге. Экономия составила 427 296 тенге. На сумму 755 896 тенге было объявлено ценовое предложение на 4 комплекта компьютерного оборудования. Был заключен договор с поставщиком на сумму 286 272 тенге. Экономия составила 469 624 тенге. На сумму 439 800 тенге были заключены 2 договора с одного источника на приобретение 2-х моноблоков. Экономия составила 29 824 тенге.</t>
    </r>
  </si>
  <si>
    <t>4/8,797</t>
  </si>
  <si>
    <r>
      <rPr>
        <b/>
        <sz val="10"/>
        <rFont val="Times New Roman"/>
        <family val="1"/>
        <charset val="204"/>
      </rPr>
      <t>Исполнено.</t>
    </r>
    <r>
      <rPr>
        <sz val="10"/>
        <rFont val="Times New Roman"/>
        <family val="1"/>
        <charset val="204"/>
      </rPr>
      <t xml:space="preserve"> Приобретено в СШ№4, ШГ № 8 г.Щучинск, СШ им. Сейфуллина, Зеленоборскую ШГ</t>
    </r>
  </si>
  <si>
    <r>
      <rPr>
        <b/>
        <sz val="10"/>
        <rFont val="Times New Roman"/>
        <family val="1"/>
        <charset val="204"/>
      </rPr>
      <t>Исполнено.</t>
    </r>
    <r>
      <rPr>
        <sz val="10"/>
        <rFont val="Times New Roman"/>
        <family val="1"/>
        <charset val="204"/>
      </rPr>
      <t xml:space="preserve"> По плану ГЗ на приобретение учебников и УМК для гос. организаций было выделенно 87 106 800. Были заключены договора с одного источника. Экономия составила 0 тенге. По плану ГЗ на доставку учебников было выделено 2 074 107 тенге. По Итогам ГЗ был заключен договор с Поставщиком на сумму 444 000 тенге. Экономия составила 1 630 107 тенге. На данную экономию были закуплены дополнительные учебники. Экономия составила 0 тенге </t>
    </r>
  </si>
  <si>
    <r>
      <rPr>
        <b/>
        <sz val="10"/>
        <rFont val="Times New Roman"/>
        <family val="1"/>
        <charset val="204"/>
      </rPr>
      <t>Исполнено</t>
    </r>
    <r>
      <rPr>
        <sz val="10"/>
        <rFont val="Times New Roman"/>
        <family val="1"/>
        <charset val="204"/>
      </rPr>
      <t xml:space="preserve">.  На 1 января 2017 года  состояло 156 детей находящихся под опекой и попечительством. Из 156 детей под опекой  выбыло по достижению совершеннолетия 16 детей, 3-е усыновлены, 1- возвращен в кровную семью, 1 – направлен в детский дом после смерти опекуна, 9 детей переехали в другой регион, что составило 126 детей. Из вновь выявленных 30-х детей только 20 детей переданы под опеку на территорию Бурабайского района. Всего детей по состоянию на 1 декабря составило 146.  </t>
    </r>
  </si>
  <si>
    <r>
      <rPr>
        <b/>
        <sz val="10"/>
        <rFont val="Times New Roman"/>
        <family val="1"/>
        <charset val="204"/>
      </rPr>
      <t>Исполнено</t>
    </r>
    <r>
      <rPr>
        <sz val="10"/>
        <rFont val="Times New Roman"/>
        <family val="1"/>
        <charset val="204"/>
      </rPr>
      <t xml:space="preserve">. В 2017-2018 учебном году для 891 учащихся из отдаленных, малонаселенных пунктов, а также из сел, где нет школ с соответствущим  уровнем образования, организован ежедневный и ежнедельный подвоз в 18 школ района. Для организации подвоза задействовано 20 единиц школьного автотранспорта.  </t>
    </r>
  </si>
  <si>
    <r>
      <rPr>
        <b/>
        <sz val="10"/>
        <rFont val="Times New Roman"/>
        <family val="1"/>
        <charset val="204"/>
      </rPr>
      <t>Исполнено.</t>
    </r>
    <r>
      <rPr>
        <sz val="10"/>
        <rFont val="Times New Roman"/>
        <family val="1"/>
        <charset val="204"/>
      </rPr>
      <t xml:space="preserve">   Для улучшения качества подвоза  детей в СШ №6 г. Щучинска и Карашиликскую СШ в 2017 году приобретены 2 автобуса марки ПАЗ. Для Карашиликской  на сумму 10 036 000 тенге. Для СШ № 6 г.Щучинска на сумму 10 158 400 тенге. Общая сумма составляет 20194,4 млн. тенге.   Также приобретен автобус в ЦВУВР "Арман". </t>
    </r>
  </si>
  <si>
    <r>
      <rPr>
        <b/>
        <sz val="10"/>
        <rFont val="Times New Roman"/>
        <family val="1"/>
        <charset val="204"/>
      </rPr>
      <t>Исполнено.</t>
    </r>
    <r>
      <rPr>
        <sz val="10"/>
        <rFont val="Times New Roman"/>
        <family val="1"/>
        <charset val="204"/>
      </rPr>
      <t xml:space="preserve"> Приобретены 2 котла: СШ № 5 г.Щучинск, СШ а.Баянбай</t>
    </r>
  </si>
  <si>
    <r>
      <rPr>
        <b/>
        <sz val="10"/>
        <color theme="1"/>
        <rFont val="Times New Roman"/>
        <family val="1"/>
        <charset val="204"/>
      </rPr>
      <t>Исполнено.</t>
    </r>
    <r>
      <rPr>
        <sz val="10"/>
        <color theme="1"/>
        <rFont val="Times New Roman"/>
        <family val="1"/>
        <charset val="204"/>
      </rPr>
      <t xml:space="preserve"> Открыты классы КРО  при Зеленоборской ШГ, школе-интернате г.Щучинск и ШГ № 8 г. Щучинска.</t>
    </r>
  </si>
  <si>
    <r>
      <rPr>
        <b/>
        <sz val="10"/>
        <rFont val="Times New Roman"/>
        <family val="1"/>
        <charset val="204"/>
      </rPr>
      <t>Исполнено</t>
    </r>
    <r>
      <rPr>
        <sz val="10"/>
        <rFont val="Times New Roman"/>
        <family val="1"/>
        <charset val="204"/>
      </rPr>
      <t>.  В школах района действует 13 логопунктов. Открыты логопедические пункты в 2017 году в СШ № 6, СШ им.Сатпаева, Веденовской СШ.</t>
    </r>
  </si>
  <si>
    <r>
      <rPr>
        <b/>
        <sz val="10"/>
        <rFont val="Times New Roman"/>
        <family val="1"/>
        <charset val="204"/>
      </rPr>
      <t>Исполнено.</t>
    </r>
    <r>
      <rPr>
        <sz val="10"/>
        <rFont val="Times New Roman"/>
        <family val="1"/>
        <charset val="204"/>
      </rPr>
      <t xml:space="preserve">   С 01 ноября 2017 г.Открылся частный д/с "Нурай"по программе "Балапан". Проектная мощность на 210 мест. Сумма объекта 206848 тыс.тг.</t>
    </r>
  </si>
  <si>
    <r>
      <rPr>
        <b/>
        <sz val="10"/>
        <rFont val="Times New Roman"/>
        <family val="1"/>
        <charset val="204"/>
      </rPr>
      <t>Исполнено.</t>
    </r>
    <r>
      <rPr>
        <sz val="10"/>
        <rFont val="Times New Roman"/>
        <family val="1"/>
        <charset val="204"/>
      </rPr>
      <t xml:space="preserve">  Экономия на сумму 111,605 млн.тенге образовалась в связи с несвоевременным открытием д/с "Радуга" на 180 мест, д/с"Балапан" на 125 мест (недобор детей), д/с в г.Щучинск на 180 мест, д/с в с.Катарколь на 140 мест и снята по решению сессии от 11.12.2017 г №6С-22/1. </t>
    </r>
  </si>
  <si>
    <r>
      <rPr>
        <b/>
        <sz val="10"/>
        <rFont val="Times New Roman"/>
        <family val="1"/>
        <charset val="204"/>
      </rPr>
      <t>Частично исполнено.</t>
    </r>
    <r>
      <rPr>
        <sz val="10"/>
        <rFont val="Times New Roman"/>
        <family val="1"/>
        <charset val="204"/>
      </rPr>
      <t xml:space="preserve">   Ремонт не закончен, работы продолжаются. На неиспользованную сумму заключено дополнительное соглашение от 28 декабря 2017 г. №2 на завершение работ в 2018 году, срок действия договора до 31 марта 2018 г.</t>
    </r>
  </si>
  <si>
    <r>
      <rPr>
        <i/>
        <sz val="10"/>
        <rFont val="Times New Roman"/>
        <family val="1"/>
        <charset val="204"/>
      </rPr>
      <t xml:space="preserve">Мероприятие 6 </t>
    </r>
    <r>
      <rPr>
        <sz val="10"/>
        <rFont val="Times New Roman"/>
        <family val="1"/>
        <charset val="204"/>
      </rPr>
      <t xml:space="preserve">                                          Приобретение кабинета робототехники</t>
    </r>
  </si>
  <si>
    <r>
      <rPr>
        <i/>
        <sz val="10"/>
        <rFont val="Times New Roman"/>
        <family val="1"/>
        <charset val="204"/>
      </rPr>
      <t xml:space="preserve">Мероприятие 10   </t>
    </r>
    <r>
      <rPr>
        <sz val="10"/>
        <rFont val="Times New Roman"/>
        <family val="1"/>
        <charset val="204"/>
      </rPr>
      <t xml:space="preserve">                                        Выявление и устройство ребенка-сироты (детей-сирот), оставшегося без попечения родителей </t>
    </r>
  </si>
  <si>
    <r>
      <rPr>
        <i/>
        <sz val="10"/>
        <rFont val="Times New Roman"/>
        <family val="1"/>
        <charset val="204"/>
      </rPr>
      <t>Мероприятие 12</t>
    </r>
    <r>
      <rPr>
        <sz val="10"/>
        <rFont val="Times New Roman"/>
        <family val="1"/>
        <charset val="204"/>
      </rPr>
      <t xml:space="preserve">                                                    Организация бесплатного подвоза учащихся до школы и обратно в сельской местности</t>
    </r>
  </si>
  <si>
    <r>
      <rPr>
        <i/>
        <sz val="10"/>
        <rFont val="Times New Roman"/>
        <family val="1"/>
        <charset val="204"/>
      </rPr>
      <t>Мероприятие 14</t>
    </r>
    <r>
      <rPr>
        <sz val="10"/>
        <rFont val="Times New Roman"/>
        <family val="1"/>
        <charset val="204"/>
      </rPr>
      <t xml:space="preserve">                                                    Проведение школьных олимпиад, внешкольных мероприятий и конкурсов районного (городского) масштаба</t>
    </r>
  </si>
  <si>
    <r>
      <rPr>
        <i/>
        <sz val="10"/>
        <rFont val="Times New Roman"/>
        <family val="1"/>
        <charset val="204"/>
      </rPr>
      <t>Мероприятие 15</t>
    </r>
    <r>
      <rPr>
        <sz val="10"/>
        <rFont val="Times New Roman"/>
        <family val="1"/>
        <charset val="204"/>
      </rPr>
      <t xml:space="preserve">                                                    Приобретение котлов отопления для школ</t>
    </r>
  </si>
  <si>
    <r>
      <rPr>
        <i/>
        <sz val="10"/>
        <rFont val="Times New Roman"/>
        <family val="1"/>
        <charset val="204"/>
      </rPr>
      <t>Мероприятие 16</t>
    </r>
    <r>
      <rPr>
        <sz val="10"/>
        <rFont val="Times New Roman"/>
        <family val="1"/>
        <charset val="204"/>
      </rPr>
      <t xml:space="preserve">                                                    Приобретение автобусов для школ</t>
    </r>
  </si>
  <si>
    <r>
      <rPr>
        <i/>
        <sz val="10"/>
        <rFont val="Times New Roman"/>
        <family val="1"/>
        <charset val="204"/>
      </rPr>
      <t>Мероприятие 17</t>
    </r>
    <r>
      <rPr>
        <sz val="10"/>
        <rFont val="Times New Roman"/>
        <family val="1"/>
        <charset val="204"/>
      </rPr>
      <t xml:space="preserve">                                          Функционирование классов КРО при школах</t>
    </r>
  </si>
  <si>
    <r>
      <rPr>
        <i/>
        <sz val="10"/>
        <rFont val="Times New Roman"/>
        <family val="1"/>
        <charset val="204"/>
      </rPr>
      <t xml:space="preserve">Мероприятие 18     </t>
    </r>
    <r>
      <rPr>
        <sz val="10"/>
        <rFont val="Times New Roman"/>
        <family val="1"/>
        <charset val="204"/>
      </rPr>
      <t xml:space="preserve">                                     Открытие и функционирование логопедических пунктов</t>
    </r>
  </si>
  <si>
    <r>
      <rPr>
        <i/>
        <sz val="10"/>
        <rFont val="Times New Roman"/>
        <family val="1"/>
        <charset val="204"/>
      </rPr>
      <t xml:space="preserve">Мероприятие 19   </t>
    </r>
    <r>
      <rPr>
        <sz val="10"/>
        <rFont val="Times New Roman"/>
        <family val="1"/>
        <charset val="204"/>
      </rPr>
      <t xml:space="preserve">                                        Открытие детского сада в г. Щучинске на месте пустующего здания д/с "Радуга" в рамках ГЧП</t>
    </r>
  </si>
  <si>
    <r>
      <rPr>
        <i/>
        <sz val="10"/>
        <rFont val="Times New Roman"/>
        <family val="1"/>
        <charset val="204"/>
      </rPr>
      <t xml:space="preserve">Мероприятие 21  </t>
    </r>
    <r>
      <rPr>
        <sz val="10"/>
        <rFont val="Times New Roman"/>
        <family val="1"/>
        <charset val="204"/>
      </rPr>
      <t xml:space="preserve">                                         Размещение гос.заказа по дошкольному воспитанию</t>
    </r>
  </si>
  <si>
    <r>
      <rPr>
        <i/>
        <sz val="10"/>
        <rFont val="Times New Roman"/>
        <family val="1"/>
        <charset val="204"/>
      </rPr>
      <t xml:space="preserve">Мероприятие 23                         </t>
    </r>
    <r>
      <rPr>
        <sz val="10"/>
        <rFont val="Times New Roman"/>
        <family val="1"/>
        <charset val="204"/>
      </rPr>
      <t xml:space="preserve">                Проведение текущего ремонта кровли школы-гимназии № 8 г.Щучинска</t>
    </r>
  </si>
  <si>
    <r>
      <rPr>
        <i/>
        <sz val="10"/>
        <rFont val="Times New Roman"/>
        <family val="1"/>
        <charset val="204"/>
      </rPr>
      <t xml:space="preserve">Мероприятие 24  </t>
    </r>
    <r>
      <rPr>
        <sz val="10"/>
        <rFont val="Times New Roman"/>
        <family val="1"/>
        <charset val="204"/>
      </rPr>
      <t xml:space="preserve">                                         Строительство профильной школы на 800 учащихся с интернатом на 135 мест в г.Щучинске</t>
    </r>
  </si>
  <si>
    <r>
      <rPr>
        <i/>
        <sz val="10"/>
        <rFont val="Times New Roman"/>
        <family val="1"/>
        <charset val="204"/>
      </rPr>
      <t xml:space="preserve">Мероприятие 26  </t>
    </r>
    <r>
      <rPr>
        <sz val="10"/>
        <rFont val="Times New Roman"/>
        <family val="1"/>
        <charset val="204"/>
      </rPr>
      <t xml:space="preserve">                                         Текущий ремонт кровли Карашиликской СШ</t>
    </r>
  </si>
  <si>
    <r>
      <rPr>
        <i/>
        <sz val="10"/>
        <rFont val="Times New Roman"/>
        <family val="1"/>
        <charset val="204"/>
      </rPr>
      <t xml:space="preserve">Мероприятие 27 </t>
    </r>
    <r>
      <rPr>
        <sz val="10"/>
        <rFont val="Times New Roman"/>
        <family val="1"/>
        <charset val="204"/>
      </rPr>
      <t xml:space="preserve">                                         Обучение педагогов школ на семинарах по превенции суицидов</t>
    </r>
  </si>
  <si>
    <r>
      <rPr>
        <i/>
        <sz val="10"/>
        <rFont val="Times New Roman"/>
        <family val="1"/>
        <charset val="204"/>
      </rPr>
      <t xml:space="preserve">Мероприятие  28          </t>
    </r>
    <r>
      <rPr>
        <sz val="10"/>
        <rFont val="Times New Roman"/>
        <family val="1"/>
        <charset val="204"/>
      </rPr>
      <t xml:space="preserve">                                  Мероприятия в сфере реализации государственной молодежной политики</t>
    </r>
  </si>
  <si>
    <r>
      <rPr>
        <i/>
        <sz val="10"/>
        <rFont val="Times New Roman"/>
        <family val="1"/>
        <charset val="204"/>
      </rPr>
      <t xml:space="preserve">Мероприятие 22  </t>
    </r>
    <r>
      <rPr>
        <sz val="10"/>
        <rFont val="Times New Roman"/>
        <family val="1"/>
        <charset val="204"/>
      </rPr>
      <t xml:space="preserve">                                         Проведение капитального ремонта здания школы-гимназии № 8 г.Щучинска</t>
    </r>
  </si>
  <si>
    <r>
      <rPr>
        <i/>
        <sz val="10"/>
        <rFont val="Times New Roman"/>
        <family val="1"/>
        <charset val="204"/>
      </rPr>
      <t xml:space="preserve">Мероприятие 25  </t>
    </r>
    <r>
      <rPr>
        <sz val="10"/>
        <rFont val="Times New Roman"/>
        <family val="1"/>
        <charset val="204"/>
      </rPr>
      <t xml:space="preserve">                                         Реконструкция кровли СШ № 4 в г.Щучинске</t>
    </r>
  </si>
  <si>
    <r>
      <rPr>
        <i/>
        <sz val="10"/>
        <rFont val="Times New Roman"/>
        <family val="1"/>
        <charset val="204"/>
      </rPr>
      <t xml:space="preserve">Мероприятие 29                                </t>
    </r>
    <r>
      <rPr>
        <sz val="10"/>
        <rFont val="Times New Roman"/>
        <family val="1"/>
        <charset val="204"/>
      </rPr>
      <t>Обеспечение деятельности ресурсного центра</t>
    </r>
  </si>
  <si>
    <r>
      <rPr>
        <i/>
        <sz val="10"/>
        <rFont val="Times New Roman"/>
        <family val="1"/>
        <charset val="204"/>
      </rPr>
      <t xml:space="preserve">Мероприятие 30                                         </t>
    </r>
    <r>
      <rPr>
        <sz val="10"/>
        <rFont val="Times New Roman"/>
        <family val="1"/>
        <charset val="204"/>
      </rPr>
      <t>Осуществление мониторинга занятости и безработицы сельской молодежи, а также проведение мониторинга трудоустройства граждан, закончивших в пределах квоты обучение по педагогическим и мед. специальностям, получившим персональное распределение в организации образования и медицинские организации, расположенные в сельской местности</t>
    </r>
  </si>
  <si>
    <r>
      <rPr>
        <i/>
        <sz val="10"/>
        <rFont val="Times New Roman"/>
        <family val="1"/>
        <charset val="204"/>
      </rPr>
      <t xml:space="preserve">Мероприятие 7  </t>
    </r>
    <r>
      <rPr>
        <sz val="10"/>
        <rFont val="Times New Roman"/>
        <family val="1"/>
        <charset val="204"/>
      </rPr>
      <t xml:space="preserve">                                         Приобретение и доставка учебников, УМК для гос. организаций образования района</t>
    </r>
  </si>
  <si>
    <r>
      <rPr>
        <b/>
        <sz val="10"/>
        <color theme="1"/>
        <rFont val="Times New Roman"/>
        <family val="1"/>
        <charset val="204"/>
      </rPr>
      <t>Исполнено.</t>
    </r>
    <r>
      <rPr>
        <sz val="10"/>
        <color theme="1"/>
        <rFont val="Times New Roman"/>
        <family val="1"/>
        <charset val="204"/>
      </rPr>
      <t xml:space="preserve">  Зарегистрировано 21928 абонента-пользователя телефонной связью (2981/75073*100=27,95)
</t>
    </r>
  </si>
  <si>
    <r>
      <rPr>
        <b/>
        <sz val="10"/>
        <color theme="1"/>
        <rFont val="Times New Roman"/>
        <family val="1"/>
        <charset val="204"/>
      </rPr>
      <t>Исполнено.</t>
    </r>
    <r>
      <rPr>
        <sz val="10"/>
        <color theme="1"/>
        <rFont val="Times New Roman"/>
        <family val="1"/>
        <charset val="204"/>
      </rPr>
      <t xml:space="preserve">  Зарегистрировано 10196 абонента-пользователя широкополосным интернетом (10787/75073*100=14,37)
</t>
    </r>
  </si>
  <si>
    <r>
      <t>Исполнено.</t>
    </r>
    <r>
      <rPr>
        <sz val="10"/>
        <color theme="1"/>
        <rFont val="Times New Roman"/>
        <family val="1"/>
        <charset val="204"/>
      </rPr>
      <t xml:space="preserve">  ТОО «RG Gold» - произвел 1027 кг. химически чистого золота в сплаве Доре, </t>
    </r>
  </si>
  <si>
    <r>
      <t>Исполнено.</t>
    </r>
    <r>
      <rPr>
        <sz val="10"/>
        <color theme="1"/>
        <rFont val="Times New Roman"/>
        <family val="1"/>
        <charset val="204"/>
      </rPr>
      <t xml:space="preserve">  За счет ТОО "Кайсар-Б" ТОО "Bika", ТОО «Злат Неруд» </t>
    </r>
  </si>
  <si>
    <r>
      <t>Исполнено.</t>
    </r>
    <r>
      <rPr>
        <sz val="10"/>
        <color theme="1"/>
        <rFont val="Times New Roman"/>
        <family val="1"/>
        <charset val="204"/>
      </rPr>
      <t xml:space="preserve"> ТОО «RG Gold» - произвел 1027  кг. химически чистого золота в сплаве Доре (100,8 % к соответствующему периоду 2016 года), на сумму 13,713 млрд. тенге</t>
    </r>
  </si>
  <si>
    <r>
      <t>Исполнено.</t>
    </r>
    <r>
      <rPr>
        <sz val="10"/>
        <color theme="1"/>
        <rFont val="Times New Roman"/>
        <family val="1"/>
        <charset val="204"/>
      </rPr>
      <t xml:space="preserve">   ТОО «RG Gold» - произвел 1027  кг. химически чистого золота в сплаве Доре (100,8 % к соответствующему периоду 2016 года), на сумму 13,713 млрд. тенге</t>
    </r>
  </si>
  <si>
    <r>
      <t>Исполнено.</t>
    </r>
    <r>
      <rPr>
        <sz val="10"/>
        <color theme="1"/>
        <rFont val="Times New Roman"/>
        <family val="1"/>
        <charset val="204"/>
      </rPr>
      <t xml:space="preserve">   За счет роста производства мясных продуктов ИФО 107,9%, растительных и животных масел и жиров ИФО – 182,4 %  (ТОО «Бота-2015», ТОО "Есиль Агро", ТОО "Оско")</t>
    </r>
  </si>
  <si>
    <r>
      <t>Исполнено.</t>
    </r>
    <r>
      <rPr>
        <sz val="10"/>
        <color theme="1"/>
        <rFont val="Times New Roman"/>
        <family val="1"/>
        <charset val="204"/>
      </rPr>
      <t xml:space="preserve">  За счет увеличения объемов производства ИП Кириякиди К.И. и расширения производства ИП Теребилова С.В.</t>
    </r>
  </si>
  <si>
    <r>
      <t>Исполнено.</t>
    </r>
    <r>
      <rPr>
        <sz val="10"/>
        <color theme="1"/>
        <rFont val="Times New Roman"/>
        <family val="1"/>
        <charset val="204"/>
      </rPr>
      <t xml:space="preserve">  За счет увеличения объемов ТОО «Вагоно-ремонтное депо «Бурабай» - произвело ремонт 2692 вагонов или 149,1 % к периоду 2016 года (Всего за 2016 год ремонт 1805 вагонов). </t>
    </r>
  </si>
  <si>
    <r>
      <t>Исполнено.</t>
    </r>
    <r>
      <rPr>
        <sz val="10"/>
        <color theme="1"/>
        <rFont val="Times New Roman"/>
        <family val="1"/>
        <charset val="204"/>
      </rPr>
      <t xml:space="preserve">  За счет  объемов производства ТОО "Евро Пласт Бурабай"</t>
    </r>
  </si>
  <si>
    <r>
      <t>Исполнено.</t>
    </r>
    <r>
      <rPr>
        <sz val="10"/>
        <color theme="1"/>
        <rFont val="Times New Roman"/>
        <family val="1"/>
        <charset val="204"/>
      </rPr>
      <t xml:space="preserve">   За счет производства продукции ТОО "Гефест" строительным предприятиям района (ИП Сакенов Б. договор на приобретение ЖБИ на строительство торгового дома), ТОО «ПромЭнергоНаладка», ТОО «Азия Курылыс»</t>
    </r>
  </si>
  <si>
    <r>
      <t>Исполнено.</t>
    </r>
    <r>
      <rPr>
        <sz val="10"/>
        <color theme="1"/>
        <rFont val="Times New Roman"/>
        <family val="1"/>
        <charset val="204"/>
      </rPr>
      <t xml:space="preserve">  ТОО «Щучинский котельно-механический завод» - произвел 116 котла на сумму 256,3 млн.тенге,  монтаж оборудования на сумму 1829,5 млн. тенге  и вспомогательного котельного оборудования на 331,5 млн.тенге или 125% к 2016 году</t>
    </r>
  </si>
  <si>
    <r>
      <t>Исполнено.</t>
    </r>
    <r>
      <rPr>
        <sz val="10"/>
        <color theme="1"/>
        <rFont val="Times New Roman"/>
        <family val="1"/>
        <charset val="204"/>
      </rPr>
      <t xml:space="preserve">    За счет объемов производства УПП ОО "КОГ", в 2017 году произведено продукции на 120,0 млн.тенге</t>
    </r>
  </si>
  <si>
    <r>
      <t>Исполнено.</t>
    </r>
    <r>
      <rPr>
        <sz val="10"/>
        <color theme="1"/>
        <rFont val="Times New Roman"/>
        <family val="1"/>
        <charset val="204"/>
      </rPr>
      <t xml:space="preserve">  За счет объемов производства УПП ОО "КОГ",  в 2017 году произведено продукции на 120 млн.тенге </t>
    </r>
  </si>
  <si>
    <r>
      <rPr>
        <b/>
        <sz val="10"/>
        <rFont val="Times New Roman"/>
        <family val="1"/>
        <charset val="204"/>
      </rPr>
      <t xml:space="preserve">Исполнено. </t>
    </r>
    <r>
      <rPr>
        <sz val="10"/>
        <rFont val="Times New Roman"/>
        <family val="1"/>
        <charset val="204"/>
      </rPr>
      <t xml:space="preserve">  ТОО «МПК «Оско», ТОО «Есиль Агро», ИП «Аушев Б.Х.», ИП «Проценко Ф.К.», ТОО «Жасыл Ел Group», ТОО «Агро Инвест 2015» принимали участия в выставке на отчетной встрече акима Акмолинской области, на национальной выставки «Сделано в Казахстане» в рамках Международной специализированной выставки «ЭКСПО-2017» г.Астана. Так же товаропроизводители района участвуют в ярмарках в г. Кокшетау и Астане</t>
    </r>
  </si>
  <si>
    <r>
      <rPr>
        <b/>
        <sz val="10"/>
        <rFont val="Times New Roman"/>
        <family val="1"/>
        <charset val="204"/>
      </rPr>
      <t>Исполнено.</t>
    </r>
    <r>
      <rPr>
        <sz val="10"/>
        <rFont val="Times New Roman"/>
        <family val="1"/>
        <charset val="204"/>
      </rPr>
      <t xml:space="preserve">  Совещания и встречи с предпринимателями района проводятся на постоянной основе
</t>
    </r>
  </si>
  <si>
    <r>
      <rPr>
        <b/>
        <sz val="10"/>
        <rFont val="Times New Roman"/>
        <family val="1"/>
        <charset val="204"/>
      </rPr>
      <t>Исполнено.</t>
    </r>
    <r>
      <rPr>
        <sz val="10"/>
        <rFont val="Times New Roman"/>
        <family val="1"/>
        <charset val="204"/>
      </rPr>
      <t xml:space="preserve">  Всего в 2017 году одобрено 18 проекта на общую  сумму 2468,386 млн. тенге. Из них: 16 проекта по субсидированию процентной ставки вознаграждения в рамках 1 направления на сумму - 1,935 млрд. тенге, 2 проекта по субсидированию процентной ставки вознаграждения в рамках 2 направления на сумму 2,3 млрд.тенге.
</t>
    </r>
  </si>
  <si>
    <r>
      <rPr>
        <b/>
        <sz val="10"/>
        <rFont val="Times New Roman"/>
        <family val="1"/>
        <charset val="204"/>
      </rPr>
      <t>Исполнено.</t>
    </r>
    <r>
      <rPr>
        <sz val="10"/>
        <rFont val="Times New Roman"/>
        <family val="1"/>
        <charset val="204"/>
      </rPr>
      <t xml:space="preserve">  ТОО «АгроИнвест-2015» - проект «Приобретение имущественного комплекса птицефабрики, модернизация производства и пополнение оборотных средств с целью выпуска продукции». Общая стоимость проекта – 1 558 млн.тенге с созданием 83 новых рабочих мест. Проект введен в эксплуатацию. За 2017 год произведено 26,5 млн. штук яиц на общую сумму 318,5 млн.тенге</t>
    </r>
  </si>
  <si>
    <r>
      <rPr>
        <b/>
        <sz val="10"/>
        <rFont val="Times New Roman"/>
        <family val="1"/>
        <charset val="204"/>
      </rPr>
      <t>Исполнено.</t>
    </r>
    <r>
      <rPr>
        <sz val="10"/>
        <rFont val="Times New Roman"/>
        <family val="1"/>
        <charset val="204"/>
      </rPr>
      <t xml:space="preserve">   Прозводственная мощность ТОО «Вагоно-ремонтное депо «Бурабай» - ремонт 2 640 вагонов. 
За 2017 год ТОО произвело ремонт 2 692 вагона или 149,1 % к периоду 2016 года (Всего за 2016 год ремонт 1805 вагонов)
</t>
    </r>
  </si>
  <si>
    <r>
      <rPr>
        <b/>
        <sz val="10"/>
        <rFont val="Times New Roman"/>
        <family val="1"/>
        <charset val="204"/>
      </rPr>
      <t>Исполнено.</t>
    </r>
    <r>
      <rPr>
        <sz val="10"/>
        <rFont val="Times New Roman"/>
        <family val="1"/>
        <charset val="204"/>
      </rPr>
      <t xml:space="preserve"> Продукция ТОО "Хоттей" реализуется на экспорт в Афганистан; ТОО «KazBeef Процессинг» реализует продукцию в Россию
</t>
    </r>
  </si>
  <si>
    <r>
      <rPr>
        <b/>
        <sz val="10"/>
        <rFont val="Times New Roman"/>
        <family val="1"/>
        <charset val="204"/>
      </rPr>
      <t>Исполнено.</t>
    </r>
    <r>
      <rPr>
        <sz val="10"/>
        <rFont val="Times New Roman"/>
        <family val="1"/>
        <charset val="204"/>
      </rPr>
      <t xml:space="preserve">  ТОО «RG Gold» - произвел 1027  кг. химически чистого золота в сплаве Доре или 100,8 % к соответствующему периоду 2016 года (в 2016 году 1019 кг)
</t>
    </r>
  </si>
  <si>
    <r>
      <rPr>
        <b/>
        <sz val="10"/>
        <rFont val="Times New Roman"/>
        <family val="1"/>
        <charset val="204"/>
      </rPr>
      <t>Исполнено</t>
    </r>
    <r>
      <rPr>
        <sz val="10"/>
        <rFont val="Times New Roman"/>
        <family val="1"/>
        <charset val="204"/>
      </rPr>
      <t>.   ТОО «Мясные продукты» - произвел 323,9 тонн колбасных изделий и полуфабрикатов или 170 % к соответствующему периоду 2016 года (в 2016 году 190,5 тонн)</t>
    </r>
  </si>
  <si>
    <r>
      <rPr>
        <b/>
        <sz val="10"/>
        <rFont val="Times New Roman"/>
        <family val="1"/>
        <charset val="204"/>
      </rPr>
      <t>Исполнено.</t>
    </r>
    <r>
      <rPr>
        <sz val="10"/>
        <rFont val="Times New Roman"/>
        <family val="1"/>
        <charset val="204"/>
      </rPr>
      <t xml:space="preserve">   ТОО «Гефест» - произвело 15 258 тонн продукции на сумму 254 млн. тенге или 144 % к периоду 2016 года (за 2016 год 10 893 тонн на 177 млн..тенге).</t>
    </r>
  </si>
  <si>
    <r>
      <rPr>
        <b/>
        <sz val="10"/>
        <rFont val="Times New Roman"/>
        <family val="1"/>
        <charset val="204"/>
      </rPr>
      <t>Исполнено.</t>
    </r>
    <r>
      <rPr>
        <sz val="10"/>
        <rFont val="Times New Roman"/>
        <family val="1"/>
        <charset val="204"/>
      </rPr>
      <t xml:space="preserve">  УПП ОО "КОГ" в 2017 году произведено продукции на 120,0 млн.тенге, более 80% заказы от предприятий государственных учреждений района (СШ № 2,3,5, Зеленобрская СШ, Щучинская ЦРБ, Отель "RIXOS", "RG GOLD") и в целом по Республике Казахстан.  
</t>
    </r>
  </si>
  <si>
    <r>
      <t xml:space="preserve">Исполнено. </t>
    </r>
    <r>
      <rPr>
        <sz val="10"/>
        <color theme="1"/>
        <rFont val="Times New Roman"/>
        <family val="1"/>
        <charset val="204"/>
      </rPr>
      <t>По данным УГД Бурабайского района по состоянию на 1 января 2018 года в районе действует 19 торговых домов, 481 магазинов, 3 рынка, 131 торговых павильонов (киосков, ларьков), 154 гостиниц, 95 точек общественного питания.</t>
    </r>
  </si>
  <si>
    <r>
      <rPr>
        <b/>
        <sz val="10"/>
        <rFont val="Times New Roman"/>
        <family val="1"/>
        <charset val="204"/>
      </rPr>
      <t>Исполнено.</t>
    </r>
    <r>
      <rPr>
        <sz val="10"/>
        <rFont val="Times New Roman"/>
        <family val="1"/>
        <charset val="204"/>
      </rPr>
      <t xml:space="preserve">   ТОО «Вагоно-ремонтное депо «Бурабай» - произвело ремонт 2692 вагонов и ремонт 6 477 колесных пар на сумму 2,182 млрд. тенге или 179 % к периоду 2016 года (Всего за 2016 год ремонт 1805 вагонов и 3 812 кол.пар на  1,222 млрд.тенге). 
</t>
    </r>
  </si>
  <si>
    <r>
      <t xml:space="preserve">Исполнено. </t>
    </r>
    <r>
      <rPr>
        <sz val="10"/>
        <rFont val="Times New Roman"/>
        <family val="1"/>
        <charset val="204"/>
      </rPr>
      <t xml:space="preserve">Согласно утвержденного графика  выездных кустовых совещаний в сельские округа Бурабайского района в 2017 году проведено 29 выездных кустовых совещанийпо разъяснению государственных программ поддержки предпринимательства по разъяснению государственных программ Единой поддержки предпринимательства ДКБ-2020, Программы продуктивной заятости и массового предпринимательства и др
</t>
    </r>
  </si>
  <si>
    <r>
      <rPr>
        <b/>
        <sz val="10"/>
        <rFont val="Times New Roman"/>
        <family val="1"/>
        <charset val="204"/>
      </rPr>
      <t xml:space="preserve">Исполнено.  </t>
    </r>
    <r>
      <rPr>
        <sz val="10"/>
        <rFont val="Times New Roman"/>
        <family val="1"/>
        <charset val="204"/>
      </rPr>
      <t xml:space="preserve">В рамках Единой государственной программы  поддержки и развития бизнеса «Дорожная карта бизнеса 2020» в 2017 году одобрено 3 проекта в сфере торговли: 1) «Строительство магазина мебели» ИП «МебелИН»; 2) «Расширение торгово-закупочной деятельности, пополнение оборотных средств» ИП «Муктанов Н.К.»; 3) «Пополнение оборотных средств» ИП «Баишева Ш.Ж.»
</t>
    </r>
  </si>
  <si>
    <r>
      <t xml:space="preserve">Исполнено. </t>
    </r>
    <r>
      <rPr>
        <sz val="10"/>
        <rFont val="Times New Roman"/>
        <family val="1"/>
        <charset val="204"/>
      </rPr>
      <t>Объем внешних инвестиций составил 356,7 млн.тенге</t>
    </r>
  </si>
  <si>
    <r>
      <rPr>
        <b/>
        <sz val="10"/>
        <rFont val="Times New Roman"/>
        <family val="1"/>
        <charset val="204"/>
      </rPr>
      <t>Исполнено.</t>
    </r>
    <r>
      <rPr>
        <sz val="10"/>
        <rFont val="Times New Roman"/>
        <family val="1"/>
        <charset val="204"/>
      </rPr>
      <t xml:space="preserve">  1. В 2017 году продолжен проект Каз НИИЛХ "Миллиорация и повышение плодородия почвы" (8,0 млн.тенге); 
2. ТОО «ЩКМЗ» получен патент № 98938 на устройство возврата золоуноса для котлов типа КВ-Р
</t>
    </r>
  </si>
  <si>
    <r>
      <rPr>
        <b/>
        <sz val="10"/>
        <rFont val="Times New Roman"/>
        <family val="1"/>
        <charset val="204"/>
      </rPr>
      <t>Исполнено.</t>
    </r>
    <r>
      <rPr>
        <sz val="10"/>
        <rFont val="Times New Roman"/>
        <family val="1"/>
        <charset val="204"/>
      </rPr>
      <t xml:space="preserve">  1. В 2017 году продолжен проект Каз НИИЛХ "Миллиорация и повышение плодородия почвы" (8,0 млн.тенге); 
 2. ТОО «ЩКМЗ» получен патент № 98938 на устройство возврата золоуноса для котлов типа КВ-Р
</t>
    </r>
  </si>
  <si>
    <r>
      <rPr>
        <b/>
        <sz val="10"/>
        <rFont val="Times New Roman"/>
        <family val="1"/>
        <charset val="204"/>
      </rPr>
      <t>Исполнено.</t>
    </r>
    <r>
      <rPr>
        <sz val="10"/>
        <rFont val="Times New Roman"/>
        <family val="1"/>
        <charset val="204"/>
      </rPr>
      <t xml:space="preserve">  Проведены совещания по поддержке местного товаропроизводителя, Проводилась рассылка писем в помощь ЖД предприятиям, ТОО "Есиль-Агро", УПП ОО КОГ и т.д.
</t>
    </r>
  </si>
  <si>
    <r>
      <rPr>
        <b/>
        <sz val="10"/>
        <rFont val="Times New Roman"/>
        <family val="1"/>
        <charset val="204"/>
      </rPr>
      <t>Исполнено.</t>
    </r>
    <r>
      <rPr>
        <sz val="10"/>
        <rFont val="Times New Roman"/>
        <family val="1"/>
        <charset val="204"/>
      </rPr>
      <t xml:space="preserve">  УПП ОО "КОГ" в 2017 году произведено продукции на 120,0 млн.тенге, более 80% заказы от предприятий государственных учреждений района( СШ № 2,3,5, Зеленобрская СШ, Щучинская ЦРБ, Отель "RIXOS", "RG GOLD") и в целом по Республике Казахстан.   </t>
    </r>
  </si>
  <si>
    <r>
      <rPr>
        <b/>
        <sz val="10"/>
        <color theme="1"/>
        <rFont val="Times New Roman"/>
        <family val="1"/>
        <charset val="204"/>
      </rPr>
      <t xml:space="preserve">Не исполнено. </t>
    </r>
    <r>
      <rPr>
        <sz val="10"/>
        <color theme="1"/>
        <rFont val="Times New Roman"/>
        <family val="1"/>
        <charset val="204"/>
      </rPr>
      <t xml:space="preserve">      На территории района зарегистрировано 150 возгораний (126 бытовых и 24 лесных),  в которых пострадало  219 человек, 8 из которых погибло
</t>
    </r>
  </si>
  <si>
    <r>
      <rPr>
        <b/>
        <sz val="10"/>
        <color theme="1"/>
        <rFont val="Times New Roman"/>
        <family val="1"/>
        <charset val="204"/>
      </rPr>
      <t xml:space="preserve"> Исполнено.   </t>
    </r>
    <r>
      <rPr>
        <sz val="10"/>
        <color theme="1"/>
        <rFont val="Times New Roman"/>
        <family val="1"/>
        <charset val="204"/>
      </rPr>
      <t xml:space="preserve">Во всех наиболее опасных гидротехнических сооружениях (плотинах) имеются технические средства выброса воды, для предупреждения  возникновения ЧС, т.е. смыва плотин (100%). Для противодействия лесных и степных пожаров район  обеспечен инфраструктурой: имеются 5 государственных  СПЧ (служб пожаротушения) (9%), организованы добровольные пожарные дружины в сельских населенных пунктах (100%). (100+9+100)/3=69,7
</t>
    </r>
  </si>
  <si>
    <r>
      <rPr>
        <b/>
        <sz val="10"/>
        <color theme="1"/>
        <rFont val="Times New Roman"/>
        <family val="1"/>
        <charset val="204"/>
      </rPr>
      <t xml:space="preserve">Исполнено.    </t>
    </r>
    <r>
      <rPr>
        <sz val="10"/>
        <color theme="1"/>
        <rFont val="Times New Roman"/>
        <family val="1"/>
        <charset val="204"/>
      </rPr>
      <t xml:space="preserve"> Молодежи в возрасте от 14 до 24 лет по району 10373 человека. Всего 2596 молодых людей охвачены техническим и профессиональным образованием, что составляет 25% от их общего числа. </t>
    </r>
  </si>
  <si>
    <r>
      <t xml:space="preserve">Исполнено.   </t>
    </r>
    <r>
      <rPr>
        <sz val="10"/>
        <rFont val="Times New Roman"/>
        <family val="1"/>
        <charset val="204"/>
      </rPr>
      <t xml:space="preserve">Проведены работы </t>
    </r>
    <r>
      <rPr>
        <b/>
        <sz val="10"/>
        <rFont val="Times New Roman"/>
        <family val="1"/>
        <charset val="204"/>
      </rPr>
      <t xml:space="preserve">- </t>
    </r>
    <r>
      <rPr>
        <sz val="10"/>
        <rFont val="Times New Roman"/>
        <family val="1"/>
        <charset val="204"/>
      </rPr>
      <t>Разработка грунта. Устройство ленточных фундаментов  зданий интерната, учебного корпуса и спортивного корпуса. Кладка стен, перегородок, панель перекрытий первого этажа зданий интерната и учебного корпуса. Строительство гаража.</t>
    </r>
  </si>
  <si>
    <r>
      <rPr>
        <b/>
        <sz val="10"/>
        <rFont val="Times New Roman"/>
        <family val="1"/>
        <charset val="204"/>
      </rPr>
      <t xml:space="preserve">Исполнено. </t>
    </r>
    <r>
      <rPr>
        <sz val="10"/>
        <rFont val="Times New Roman"/>
        <family val="1"/>
        <charset val="204"/>
      </rPr>
      <t xml:space="preserve"> ВА с.Кенесары введена в срой в декабре месяце 2017 г.</t>
    </r>
  </si>
  <si>
    <r>
      <t xml:space="preserve">Частично исполнено.  </t>
    </r>
    <r>
      <rPr>
        <sz val="10"/>
        <rFont val="Times New Roman"/>
        <family val="1"/>
        <charset val="204"/>
      </rPr>
      <t>Не исполнено 1630,9 тыс.тенге, из которых 30,3тыс.тенге экономия по ГЗ, 215,7 тыс.тенге по условиям договора удержано 5% до завершения работ, 1384,9 тыс.тенге - госэкспертиза проекта  не проведена в связи с отсутствием актов на земельные участки, оформление которых не завершено.</t>
    </r>
  </si>
  <si>
    <r>
      <t>Исполнено.</t>
    </r>
    <r>
      <rPr>
        <sz val="10"/>
        <rFont val="Times New Roman"/>
        <family val="1"/>
        <charset val="204"/>
      </rPr>
      <t xml:space="preserve">  Получнно заключение № ЭPRO-0133/17 от 16.08.2017 г.</t>
    </r>
  </si>
  <si>
    <r>
      <t xml:space="preserve">Не исполнено. </t>
    </r>
    <r>
      <rPr>
        <sz val="10"/>
        <rFont val="Times New Roman"/>
        <family val="1"/>
        <charset val="204"/>
      </rPr>
      <t xml:space="preserve"> 50,0тыс.тенге. Конкурс государственных закупок отменен по результатам обжалования по уведомлению ДВГА по Акмолинской области от 27.12.2018 год. Конкурс объявлен повторно 9 января 2018 г.</t>
    </r>
  </si>
  <si>
    <r>
      <t>Исполнено.</t>
    </r>
    <r>
      <rPr>
        <sz val="10"/>
        <rFont val="Times New Roman"/>
        <family val="1"/>
        <charset val="204"/>
      </rPr>
      <t xml:space="preserve">  Общая протяженность водопровода – 5,883 км. Установлены водопроводные колодцы, старые колодцы в количестве 30 штук демонтированы. В колодцах установлены пожарные гидранты, задвижки водовыпуски.  Акт приемки объекта  в эксплуатацию от 14 декабря 2017г. </t>
    </r>
  </si>
  <si>
    <r>
      <rPr>
        <b/>
        <sz val="10"/>
        <rFont val="Times New Roman"/>
        <family val="1"/>
        <charset val="204"/>
      </rPr>
      <t>Частично исполнено</t>
    </r>
    <r>
      <rPr>
        <sz val="10"/>
        <rFont val="Times New Roman"/>
        <family val="1"/>
        <charset val="204"/>
      </rPr>
      <t>. ГЭ получена 20 декабря 2017 г., сметная стоимость строительства - 1 197,772 млн. тенге. выплачен 30% аванс.в сумме 95201,1. Заключение ГЭ получено 20 декабря 2017г. Договор ГЗ №102 от 25 декабря 2017г с РГП на ПХВ "Еңбек" исправительных учреждений Комитета уголовно-исполнительной систкмы МВД РК.   (Трижды конкурс по ГЗ отменялся органами гос.аудита (1 раз в 2016г, два раза в 2017г) и срок ПСД истек 30 мая 2017года, что повлекло необходимость  корректировки ПСД).</t>
    </r>
  </si>
  <si>
    <r>
      <t>Исполнено.</t>
    </r>
    <r>
      <rPr>
        <sz val="10"/>
        <rFont val="Times New Roman"/>
        <family val="1"/>
        <charset val="204"/>
      </rPr>
      <t xml:space="preserve"> </t>
    </r>
    <r>
      <rPr>
        <b/>
        <sz val="10"/>
        <rFont val="Times New Roman"/>
        <family val="1"/>
        <charset val="204"/>
      </rPr>
      <t xml:space="preserve"> </t>
    </r>
    <r>
      <rPr>
        <sz val="10"/>
        <rFont val="Times New Roman"/>
        <family val="1"/>
        <charset val="204"/>
      </rPr>
      <t>Произведена укладка трубопроводов – 28,2 км. Монтаж 750 канализационных колодцев, установлено 6 КНС.Укладка трубопроводов – 28,2 км. Монтаж 750 канализационных колодцев, установлено 6 КНС.</t>
    </r>
  </si>
  <si>
    <r>
      <t xml:space="preserve">Исполнено. </t>
    </r>
    <r>
      <rPr>
        <sz val="10"/>
        <rFont val="Times New Roman"/>
        <family val="1"/>
        <charset val="204"/>
      </rPr>
      <t>Произведена укладка трубопроводов – 7,1 км. Монтаж 56 канализационных колодцев.</t>
    </r>
  </si>
  <si>
    <r>
      <rPr>
        <b/>
        <sz val="10"/>
        <rFont val="Times New Roman"/>
        <family val="1"/>
        <charset val="204"/>
      </rPr>
      <t>Исполнено.</t>
    </r>
    <r>
      <rPr>
        <sz val="10"/>
        <rFont val="Times New Roman"/>
        <family val="1"/>
        <charset val="204"/>
      </rPr>
      <t xml:space="preserve">  Произведена укладка трубопроводов -10 км. Прокладка труб методом ГНБ.</t>
    </r>
  </si>
  <si>
    <r>
      <rPr>
        <b/>
        <sz val="10"/>
        <rFont val="Times New Roman"/>
        <family val="1"/>
        <charset val="204"/>
      </rPr>
      <t>Исполнено</t>
    </r>
    <r>
      <rPr>
        <sz val="10"/>
        <rFont val="Times New Roman"/>
        <family val="1"/>
        <charset val="204"/>
      </rPr>
      <t>. Произведена укладка трубопроводов – 3,6 км. Монтаж 76 канализационных колодцев.</t>
    </r>
  </si>
  <si>
    <r>
      <rPr>
        <b/>
        <sz val="10"/>
        <rFont val="Times New Roman"/>
        <family val="1"/>
        <charset val="204"/>
      </rPr>
      <t>Исполнено.</t>
    </r>
    <r>
      <rPr>
        <sz val="10"/>
        <rFont val="Times New Roman"/>
        <family val="1"/>
        <charset val="204"/>
      </rPr>
      <t xml:space="preserve">  Произведена укладка трубопроводов – 7,3 км. Установлено 16 КНС, монтаж 41 канализационных колодцев. Установка электрооборудования.</t>
    </r>
  </si>
  <si>
    <r>
      <rPr>
        <b/>
        <sz val="10"/>
        <rFont val="Times New Roman"/>
        <family val="1"/>
        <charset val="204"/>
      </rPr>
      <t>Исполнено.</t>
    </r>
    <r>
      <rPr>
        <sz val="10"/>
        <rFont val="Times New Roman"/>
        <family val="1"/>
        <charset val="204"/>
      </rPr>
      <t xml:space="preserve">  Установлена комплектная двухтрансформаторная подстанция наружной установки – 1 комплект. Канализационная насосная станция – 3 шт. Установка электрооборудования.</t>
    </r>
  </si>
  <si>
    <r>
      <rPr>
        <b/>
        <sz val="10"/>
        <color theme="1"/>
        <rFont val="Times New Roman"/>
        <family val="1"/>
        <charset val="204"/>
      </rPr>
      <t>Исполнено.</t>
    </r>
    <r>
      <rPr>
        <sz val="10"/>
        <color theme="1"/>
        <rFont val="Times New Roman"/>
        <family val="1"/>
        <charset val="204"/>
      </rPr>
      <t xml:space="preserve"> Фактические расходы бюджета без учета трансфертов составили 6029,8 млн.тенге. Собственные доходы  - 3022,1 млн.тенге.</t>
    </r>
  </si>
  <si>
    <r>
      <t>Исполнено.</t>
    </r>
    <r>
      <rPr>
        <sz val="10"/>
        <rFont val="Times New Roman"/>
        <family val="1"/>
        <charset val="204"/>
      </rPr>
      <t xml:space="preserve"> Акт приемки в эксплуатацию 31 октября 2017 г№</t>
    </r>
  </si>
  <si>
    <r>
      <rPr>
        <b/>
        <sz val="10"/>
        <rFont val="Times New Roman"/>
        <family val="1"/>
        <charset val="204"/>
      </rPr>
      <t xml:space="preserve">Исполнено.  </t>
    </r>
    <r>
      <rPr>
        <sz val="10"/>
        <rFont val="Times New Roman"/>
        <family val="1"/>
        <charset val="204"/>
      </rPr>
      <t>Получено заключение экспертизы № КС-0051/17 от 05.06.2017 г, ТОО «КонсалтингСтрой»</t>
    </r>
  </si>
  <si>
    <r>
      <t xml:space="preserve">Исполнено. </t>
    </r>
    <r>
      <rPr>
        <sz val="10"/>
        <rFont val="Times New Roman"/>
        <family val="1"/>
        <charset val="204"/>
      </rPr>
      <t xml:space="preserve">  Получена на разработанную ПСД ГЭ от 20.12.2017 г. № 12-0523/17</t>
    </r>
  </si>
  <si>
    <r>
      <rPr>
        <b/>
        <sz val="10"/>
        <rFont val="Times New Roman"/>
        <family val="1"/>
        <charset val="204"/>
      </rPr>
      <t>Не исполнено.</t>
    </r>
    <r>
      <rPr>
        <sz val="10"/>
        <rFont val="Times New Roman"/>
        <family val="1"/>
        <charset val="204"/>
      </rPr>
      <t xml:space="preserve">   1,0тыс.тенге- невостребованные средства. Договор ГЗ заключен 25 декабря 2017г. Долгое оформление актов на  21 земельный участок.</t>
    </r>
  </si>
  <si>
    <r>
      <rPr>
        <b/>
        <sz val="10"/>
        <rFont val="Times New Roman"/>
        <family val="1"/>
        <charset val="204"/>
      </rPr>
      <t xml:space="preserve">Не исполнено.  </t>
    </r>
    <r>
      <rPr>
        <sz val="10"/>
        <rFont val="Times New Roman"/>
        <family val="1"/>
        <charset val="204"/>
      </rPr>
      <t xml:space="preserve">1,0тыс.тенге- невостребованные средства. Средства предусмотрены по сессии районного маслихата, по плану финансирования на 2017 год Конкурс по ГЗ объявлен 17.11.2017г, в связи с большим количеством заявок 18шт.и объема конкурсной документации. Итоги конкурса находятся на рассмотрении. </t>
    </r>
  </si>
  <si>
    <r>
      <t xml:space="preserve">Не исполнено.   </t>
    </r>
    <r>
      <rPr>
        <sz val="10"/>
        <rFont val="Times New Roman"/>
        <family val="1"/>
        <charset val="204"/>
      </rPr>
      <t>1тыс.тенге - в связи с обжалованием конкурсных процедур. Итоги конкурса были подведены 16.12.2017г. Договор заключен №1 от 15.01.2018 года.</t>
    </r>
  </si>
  <si>
    <r>
      <t>Мероприятие 7</t>
    </r>
    <r>
      <rPr>
        <sz val="10"/>
        <rFont val="Times New Roman"/>
        <family val="1"/>
        <charset val="204"/>
      </rPr>
      <t xml:space="preserve">                                    Привлечение малого и среднего бизнеса к получению микрокредитов           </t>
    </r>
  </si>
  <si>
    <r>
      <rPr>
        <i/>
        <sz val="10"/>
        <rFont val="Times New Roman"/>
        <family val="1"/>
        <charset val="204"/>
      </rPr>
      <t>Мероприятие 16</t>
    </r>
    <r>
      <rPr>
        <sz val="10"/>
        <rFont val="Times New Roman"/>
        <family val="1"/>
        <charset val="204"/>
      </rPr>
      <t xml:space="preserve">                                                Реконструкция и строительство магистральных водопроводных сетей (4-я очередь) г.Щучинск (96,4 км) в рамках Плана развития ЩБКЗ </t>
    </r>
  </si>
  <si>
    <t>Аким города Щучинска, ОС</t>
  </si>
  <si>
    <r>
      <rPr>
        <i/>
        <sz val="10"/>
        <rFont val="Times New Roman"/>
        <family val="1"/>
        <charset val="204"/>
      </rPr>
      <t xml:space="preserve">Мероприятие 17 </t>
    </r>
    <r>
      <rPr>
        <sz val="10"/>
        <rFont val="Times New Roman"/>
        <family val="1"/>
        <charset val="204"/>
      </rPr>
      <t xml:space="preserve">                                       Строительство внутриквартальных канализационных сетей г.Щучинск  в рамках Плана развития ЩБКЗ</t>
    </r>
  </si>
  <si>
    <r>
      <rPr>
        <i/>
        <sz val="10"/>
        <rFont val="Times New Roman"/>
        <family val="1"/>
        <charset val="204"/>
      </rPr>
      <t>Мероприятие 18</t>
    </r>
    <r>
      <rPr>
        <sz val="10"/>
        <rFont val="Times New Roman"/>
        <family val="1"/>
        <charset val="204"/>
      </rPr>
      <t xml:space="preserve">                                              Строительство водоснабжения и водоотведения к здравницам, расположенным вокруг оз.Щучье  в рамках Плана развития ЩБКЗ </t>
    </r>
  </si>
  <si>
    <r>
      <t>Не исполнено.</t>
    </r>
    <r>
      <rPr>
        <sz val="10"/>
        <rFont val="Times New Roman"/>
        <family val="1"/>
        <charset val="204"/>
      </rPr>
      <t xml:space="preserve">  1,0тыс.тенге- невостребованные средства. Средства предусмотрены по сессии районного маслихата, по плану финансирования на 2017 год. Конкурс по ГЗ объявлен 12.10.2017г, в связи с большим количеством заявок 25шт. Итоги подведены 3 января 2018г, находятся на обжаловании</t>
    </r>
  </si>
  <si>
    <r>
      <t>Не исполнено.</t>
    </r>
    <r>
      <rPr>
        <sz val="10"/>
        <rFont val="Times New Roman"/>
        <family val="1"/>
        <charset val="204"/>
      </rPr>
      <t xml:space="preserve">  1,0тыс.тенге- невостребованные средства. Средства предусмотрены по сессии районного маслихата, по плану финансирования на 2017 год Конкурс по ГЗ объявлен 13.11.2017г, в связи с большим объемом предусмотерной конкурсной документации. Итоги подведены 16 января 2018г, находятся на обжаловании.</t>
    </r>
  </si>
  <si>
    <r>
      <t xml:space="preserve">Не исполнено. </t>
    </r>
    <r>
      <rPr>
        <sz val="10"/>
        <rFont val="Times New Roman"/>
        <family val="1"/>
        <charset val="204"/>
      </rPr>
      <t>1,0тыс.тенге- невостребованные средства. Средства предусмотрены по сессии районного маслихата, по плану финансирования на 2017 год Конкурс по ГЗ объявлен 12.10.2017г, в связи с большим количеством заявок 26шт.  Итоги подведены 9 января 2018г, находятся на обжаловании</t>
    </r>
  </si>
  <si>
    <r>
      <t>Исполнено.</t>
    </r>
    <r>
      <rPr>
        <sz val="10"/>
        <color theme="1"/>
        <rFont val="Times New Roman"/>
        <family val="1"/>
        <charset val="204"/>
      </rPr>
      <t xml:space="preserve"> За истекший период ЩКМЗ произвел 3 котла стоимостью 75 млн.тенге типа КВ-Р с устройством возврата золоуноса</t>
    </r>
  </si>
  <si>
    <r>
      <t xml:space="preserve">Исполнено. </t>
    </r>
    <r>
      <rPr>
        <sz val="10"/>
        <color theme="1"/>
        <rFont val="Times New Roman"/>
        <family val="1"/>
        <charset val="204"/>
      </rPr>
      <t xml:space="preserve">  В районе 2 инновационно-активных предприятия: Каз НИИЛХ (миллиорация и повышение плодородия почвы), ТОО " ЩКМЗ",  всего действующих предприятий 120</t>
    </r>
  </si>
  <si>
    <t>Низкий уровень диверсификации промышленности и динамика ввода в действие инновационных проектов</t>
  </si>
  <si>
    <t>Низкая продуктивность животноводства (в связи с преобладанием беспородного скота, применением крестьянского забоя, несоблюдением норм санитарного контроля и слабой кормовой базой) и недостаточное количество заготовительных пунктов, в зонах перерабатывающих предприятий;</t>
  </si>
  <si>
    <t>В 5,8% населенных пунктов (от 52) отмечен дефицит врачебных кадров</t>
  </si>
  <si>
    <t>Неравномерное территориально-пространственное развитие: высокие темпы роста только вблизи Бурабайской СЭЗ и города Астаны</t>
  </si>
  <si>
    <t>Высокий уровень заболеваемости туберкулезом и сердечно – сосудистыми заболеваниями населения</t>
  </si>
  <si>
    <t>Высокий уровень износа объектов инфраструктуры, сельского хозяйства, промышленности</t>
  </si>
  <si>
    <t>Отсутствие производственных мощностей по переработке, утилизации и захоронению промышленных отходов, ТБО и ухудшение экологической ситуации</t>
  </si>
  <si>
    <t xml:space="preserve">Дошкольным образованием остаются не охваченными по району 35%,  недостаточное обеспечение объектами социальной и инженерной инфраструктуры в селе: школы более 40 лет постройки (15 школ в 12 НП); школы, где в течение последних 10 лет не проводился капитальный ремонт (42 школы в 40 НП); </t>
  </si>
  <si>
    <t>Объекты здравоохранения находятся в приспособленных помещениях (30 СНП); объекты здравоохранения свыше 40 лет постройки (24СНП); объекты здравоохранения, где в течение последних 10 лет не проводился капитальный ремонт (23СНП)</t>
  </si>
  <si>
    <t>Ценовой риск (изменение мировых и внутриреспубликанских цен на сельхозпродукцию)</t>
  </si>
  <si>
    <t>Ухудшение ветеринарного обслуживания и профилактики, качественное ухудшение стада, состояния материально-технической базы отрасли;</t>
  </si>
  <si>
    <t>Диспаритет цен на сельскохозяйственную продукцию и материально-технические ресурсы, закупочные и окончательные цены на продовольствие;</t>
  </si>
  <si>
    <t>Отсутствие ликвидного капитала сделали недоступными банковские кредиты;</t>
  </si>
  <si>
    <t>В условиях экономического кризиса возможно дальнейшее снижение объёмов производства и сокращение рабочих мест</t>
  </si>
  <si>
    <t>Дисбаланс на рынке труда, где наиболее дефицитными являются специалисты в области инновационного менеджмента, врачи, сварщики, электрики, водители, машинисты, трактористы специалисты гостинично-туристического бизнеса</t>
  </si>
  <si>
    <t>Перманентный дефицит педагогических кадров вследствие миграции населения, низкого уровня заработной платы и старения кадров</t>
  </si>
  <si>
    <t>Преобладание мелкотоварного производства (в большей степени в животноводстве) препятствует внедрению новых технологий, увеличению уровня переработки и тем самым, снижает конкурентоспособность производимой продукции</t>
  </si>
  <si>
    <t>Технологическая отсталость предприятий перерабатывающего сектора снижает конкурентоспособность мясомолочных изделий и негативно влияет на развитие отрасли в целом</t>
  </si>
  <si>
    <t>Ухудшение качества экономического пространства области и резкое отставание сельских районов по степени развития инфраструктуры тепло- и электроснабжения, по объемам потребления энергии.</t>
  </si>
  <si>
    <t>Доступность смены места жительства в рамках СНГ и упрощенные режимы принятия гражданства с Россией определяют наличие постоянного центра притяжения наиболее квалифицированного, молодого и мобильного населения региона</t>
  </si>
  <si>
    <t>Увеличение импортной зависимости внутреннего рынка, в том числе за счет товаров, поступающих в рамках Таможенного союза;</t>
  </si>
  <si>
    <t xml:space="preserve">Сокращение посевных площадей, увеличение бросовых земель, снижение уровня проведения  агротехнических мероприятий
</t>
  </si>
  <si>
    <t xml:space="preserve">Низкий уровень и качества жизни в сельской местности и малых городах способствует оттоку кадров, преимущественно из социальной сферы </t>
  </si>
  <si>
    <t>Недостаточное финансирование отрасли здравоохранения и образования, в части обновления действующего и приобретения современного оборудования приводит к значительному физическому и моральному износу, как оборудования, так и зданий, что снижает качество предоставляемых услуг</t>
  </si>
  <si>
    <t>Потеря внутренних и внешних рынков в пользу импортных товаров, увеличение импорта;</t>
  </si>
  <si>
    <t>Снижение инвестиционной привлекательности, отражающейся на объемах инвестиций</t>
  </si>
  <si>
    <t>Отсутствие разведки запасов подземных вод для проектирования реконструкции водопроводных сетей СНП</t>
  </si>
  <si>
    <t>Недостаточная квалификация работников, оказывающих государственные услуги, что неблагоприятно отражается на качестве и сроках оказания услуг, низкая информированность потребителей о регламентах государственных услуг и способах получения инструкций, неумение пользоваться интернет-технологиями</t>
  </si>
  <si>
    <r>
      <rPr>
        <i/>
        <sz val="10"/>
        <rFont val="Times New Roman"/>
        <family val="1"/>
        <charset val="204"/>
      </rPr>
      <t>Мероприятие 2</t>
    </r>
    <r>
      <rPr>
        <b/>
        <sz val="10"/>
        <rFont val="Times New Roman"/>
        <family val="1"/>
        <charset val="204"/>
      </rPr>
      <t xml:space="preserve">                                   </t>
    </r>
    <r>
      <rPr>
        <sz val="10"/>
        <rFont val="Times New Roman"/>
        <family val="1"/>
        <charset val="204"/>
      </rPr>
      <t xml:space="preserve">Приватизация, управление коммунальным имуществом, постиватизационная деятельность и регулирование споров, связанных с этим </t>
    </r>
  </si>
  <si>
    <r>
      <t xml:space="preserve">Исполнено.    </t>
    </r>
    <r>
      <rPr>
        <sz val="10"/>
        <color theme="1"/>
        <rFont val="Times New Roman"/>
        <family val="1"/>
        <charset val="204"/>
      </rPr>
      <t xml:space="preserve"> За счет роста объемов производства  обрабатывающей промышленности - 116,2% , в том числе производство продуктов питания - 115,7%,  переработка и консервирования мяса и производство мясных изделий - 107,9%, производство растительных и животных масел и жиров - 182,4%  производство прочей не металлической минеральной продукции - 123,5%, машиностроение - 154,4%</t>
    </r>
  </si>
  <si>
    <t>Объем промышленной продукции составил 30,6 млрд.тенге, за счет роста объемов производства  обрабатывающей промышленности - 116,2% , в том числе производство продуктов питания - 115,7%,  переработка и консервирования мяса и производство мясных изделий - 107,9%, производство растительных и животных масел и жиров - 182,4%  производство прочей не металлической минеральной продукции - 123,5%, машиностроение - 154,4%. ТОО ЩКМЗ получен патент на инновационное устройство возврата золоуноса для котлов типа КВ-Р.</t>
  </si>
  <si>
    <t>В  целях привлечения кадров 4 специалиста получили подъемные и кредит. (3 кредита и 1 поъемное пособие)</t>
  </si>
  <si>
    <t xml:space="preserve"> В рамках программы развития  регионов на реализацию 5 проектов в 3 населенных пунктах направлено более 26 млн.тенге  бюджетных средств</t>
  </si>
  <si>
    <t>В целях снижения заболеваемости в бюджете района предусмотрена социальная помощь больным туберкулезом и онкологическими заболеваниями в размере 15 МРП каждому. Организовано бесплатное горячие питание школьников из малообеспеченных семей при проведении химиопрофилактики, в системе дошкольного воспитания функционирует две санаторные группы на 50 человек в детском саду «Одуванчик»</t>
  </si>
  <si>
    <t xml:space="preserve">Вложено инвестиций в основной капитал в сельское хозяйство — 1832,0 млн.тенге, в обрабатывающую промышленность- 112,8 млн.тенге, строительно-монтажные работы – 28542,0 млн.тенге. </t>
  </si>
  <si>
    <t>В текущем году завершено строительство  ВА на  25 посещений в п.Кенесары. Проведен капитальный ремонт ЦРБ за счет частного партнера ТОО "Авицена"</t>
  </si>
  <si>
    <t xml:space="preserve">По данным департамента статистики Акмолинской области, в сравнении со средними ценами по области, в Бурабайском районе за январь-декабрь выше цена только на сахар – на 7 тенге (3%).
 С начала текущего года в районе по высились цены на хлеб пшеничный - 10,6% (на 10 тенге), мука пшеничная 1/с - 3,4% (на 3 тенге), говядина - 7,3% (на 74 тенге), мясо кур - 3% (на 17 тенге), молоко - 11% (на 23 тенге), кефир - 3,4% (на 8 тенге), капусту белокочанную - 3 % (на 2 тенге), на лук репчатый - 10,6% (на 8 тенге), на морковь - 24,7% (на              22 тенге) и на картофель - 42,4% (на 28/ тенге).
Снизились цены на рис (-7,1%), крупа гречневая (-12,2%), яйцо куриное (-5,1%), сахар (-4,6%).
Основными причинами роста цен на товары и услуги являются рост оптово-отпускных цен у предприятий поставщиков из-за пределов области и республики, влияние сезонных колебаний (ежегодно происходит скачок цен на овощи из-за снижения их запасов на складах), рост цен на ГСМ и другие.
В районе осуществляется комплекс мер, направленных на снижение и стабилизацию цен на социально значимые товары:
- проводится обширный анализ крупных торговых предприятий района для изучения структуры товародвижения района;
-проведено 38 совещаний по стабилизации и недопущению необоснованного роста цен, 15 заседаний оперативного штаба по стабилизации цен, заключено 126 меморандума;
- проведено 14 ярмарок по реализации сельхозпродукции, на которых было реализовано продукции на 67 млн. тенге по ценам до 20% ниже средних;
- опубликовано 12 статьей в районных газетах «Луч» и «Бурабай» по вопросам стабилизации цен и насыщению рынка товарами;
- ведется постоянный мониторинг цен на социально - значимые продовольственные товары, при выявлении спекулятивного роста цен принимаются меры по их устранению.
</t>
  </si>
  <si>
    <t>Влагосберегающие технологии применены на площади 147,7  тыс.га. Проводится работа по вовлечению в сельхозоборот неиспользуемых земель. Вовлечено в текущем году 3,0 тыс. га.</t>
  </si>
  <si>
    <t>С начала года проведено 14 ярмарок по реализации сельхозпродукции, на которых было реализовано продукции на 67 млн. тенге</t>
  </si>
  <si>
    <t xml:space="preserve">Проведена вакцинация против инфекционных и инвазионных заболеваний животных, аллергические исследования на туберкулез 179140 голов на сумму 18,640 млн.тенге, серологические исследования (взятие крови) на заболевания животных 98232 головы на сумму 2,770млн. тенге, временное хранение  вет. препаратов 80 суток на сумму 0,170млн. тенге.     </t>
  </si>
  <si>
    <t>В 2017 году на заседании Регионального координационного совета при акимате Акмолинской области было одобрено 18 проекта, с созданием 465 новых рабочих мест, на сумму 4,235 млрд. тенге (16 проекта по субсидированию процентной ставки вознаграждения в рамках 1 направления на сумму - 1,935 млрд. тенге,  2 проекта по субсидированию процентной ставки вознаграждения в рамках   2 направления на сумму 2,3 млрд.тенге)</t>
  </si>
  <si>
    <t>Выплата подъемных пособий вновь принятым молодым специалистам, выдача кредита на жилищное пособие</t>
  </si>
  <si>
    <t>Реализация программы занятости обеспечило снижение социальной напряжённости в обществе. В текущем году 215 человек получили микрокредит на общую сумму 68,90 млн.тенге, из них за счет республиканского бюджета профинансированы  23 участников на общую сумму 127 млн.тенге.</t>
  </si>
  <si>
    <t xml:space="preserve">Для стабилизации ситуации на рынке труда отделом занятости совместно с учебными заведениями района проводит курсовую подготовку и профессиональное обучение . Направлены на обучение 451 чел., в том числе на краткосрочное проф.обучение – 371 чел., на обучение технического и профессионального образования 80 чел. Кол-во завершивших обучение - 191  чел. Кол-во трудоустроенных - 172 чел., имеют ОПВ - 91 чел. </t>
  </si>
  <si>
    <t>Проводится разъяснительная работа по объединению мелких крестьянских хозяйств, создано 5 СПК</t>
  </si>
  <si>
    <t>В 2017 году на реализацию программы Развитие регионов из районного бюджета направлено 26761 тыс.тенге.</t>
  </si>
  <si>
    <t>Привлечение специалистов за счет оказание мер социальной поддержки, в 2016 году предоставлено — 13 подъемных пособий и 15  кредитов на приобретение жилья.</t>
  </si>
  <si>
    <t>Увеличение объемов продукции обрабатывающей промышленности на 16,2% к предыдущему году. Увеличение доли  продукции, товаров, работ и услуг казахстанского содержания в общем объеме гос.закупок, в 2017 году до 94,9%.</t>
  </si>
  <si>
    <t>Оснащение лингафонно-мультимедийными кабинетами составляет 91,2 %, кабинетами биологии – 35,3 %, кабинетами химии – 38,2 %, кабинетами физики- 55,9% По количеству учащихся на 1 компьютер показатель составил 9 учащихся. 41 школ подключены к широкополосному интернету. Общая оснащенность каби-нетов новой модификации - 55,1 %.</t>
  </si>
  <si>
    <t>Увеличение доли  продукции, товаров, работ и услуг казахстанского содержания в общем объеме гос.закупок, в 2017 году до 94,9%.</t>
  </si>
  <si>
    <t>За отчетный период привлечено инвестиций 37620,1 млн.тенге или 192,7% к уровню прошлого года, в том числе  за счет бюджетных средств инвестиции  составили 28132,8 млн.тенге, внебюджетные - 9487,3 млн.тенге.</t>
  </si>
  <si>
    <t xml:space="preserve">Разведка запасов подземных вод проведена в предыдущии годы. В 2015 году проведена разведка в 15 населенных пунктах. В настоящее время проводится  оформление заключений по проведенным разведкам еще по ___ населенным пунктам </t>
  </si>
  <si>
    <t>Объем инвестиций в основной капитал в производство продуктов питания в текущем году составил 66,0 млн.тенге</t>
  </si>
  <si>
    <t>В районе развивается направление по раздельному сбору бытовых отходов ТОО Экосервис.  49%  принадлежащие государству в уставном фонде ТОО Бурабай таны, согласно законодательству выставлены на аукцион и переданы в конкурентную среду.</t>
  </si>
  <si>
    <t xml:space="preserve">В рамках реализации задач, поставленных Главой государства, по району проводится работа по развитию «электронного правительства», оптимизации и автоматизации государственных услуг и их переводу в электронный вид.
Всего оказано 29963 государственных услуг, в том числе через Государственную корпорацию «Правительство для граждан» по принципу одного окна - 10420, в электронном виде через портал «электронного правительства» - 2128. В текущем году 207 специалистов оказывающих государственные услуги прошли курсы по повышению квалификации в сфере оказания гос.услуг.
</t>
  </si>
  <si>
    <r>
      <t xml:space="preserve">Исполнено.   </t>
    </r>
    <r>
      <rPr>
        <sz val="10"/>
        <color theme="1"/>
        <rFont val="Times New Roman"/>
        <family val="1"/>
        <charset val="204"/>
      </rPr>
      <t>На 1.01.18 г. в ОЖКХ зарегистрировано 2290 граждан нуждающихся в жилье</t>
    </r>
  </si>
  <si>
    <r>
      <t xml:space="preserve">Исполнено.  </t>
    </r>
    <r>
      <rPr>
        <sz val="10"/>
        <color theme="1"/>
        <rFont val="Times New Roman"/>
        <family val="1"/>
        <charset val="204"/>
      </rPr>
      <t>Общая протяженность дорог районного значения 356 км. В хорошем и удовлетворительном состоянии 137,2 км</t>
    </r>
    <r>
      <rPr>
        <b/>
        <sz val="10"/>
        <color theme="1"/>
        <rFont val="Times New Roman"/>
        <family val="1"/>
        <charset val="204"/>
      </rPr>
      <t>.</t>
    </r>
  </si>
  <si>
    <r>
      <t xml:space="preserve">Исполнено.   </t>
    </r>
    <r>
      <rPr>
        <sz val="10"/>
        <color theme="1"/>
        <rFont val="Times New Roman"/>
        <family val="1"/>
        <charset val="204"/>
      </rPr>
      <t>Выполнен "Средний ремонт участка автодороги "Щучинск-Николаевка км 0-62,8" участок 28,7-62,8 34,1 км)" выполнен ремонт 2,5 км; "Средний ремонт внутригородских улиц Октябрьская, Зеленая, Сейфуллина, общей протяженностью 6,3 км; текущий ремонт протяженностью 1,5 км ул. Горная-Рабочая</t>
    </r>
  </si>
  <si>
    <r>
      <t xml:space="preserve">Исполнено.     </t>
    </r>
    <r>
      <rPr>
        <sz val="10"/>
        <rFont val="Times New Roman"/>
        <family val="1"/>
        <charset val="204"/>
      </rPr>
      <t>В 2017 году корректировка проекта"Строительство и реконструкция развития дорожной сети п.Бурабай" выполнена.</t>
    </r>
  </si>
  <si>
    <r>
      <rPr>
        <b/>
        <sz val="10"/>
        <rFont val="Times New Roman"/>
        <family val="1"/>
        <charset val="204"/>
      </rPr>
      <t xml:space="preserve">Частично исполнено.     </t>
    </r>
    <r>
      <rPr>
        <sz val="10"/>
        <rFont val="Times New Roman"/>
        <family val="1"/>
        <charset val="204"/>
      </rPr>
      <t>Снос недвижимого имущества, выкупленного под государственные нужды. Неосвоение составило 55,3 млн .тенге в связи с поздним финансированием</t>
    </r>
  </si>
  <si>
    <r>
      <t xml:space="preserve">Исполнено.   </t>
    </r>
    <r>
      <rPr>
        <sz val="10"/>
        <rFont val="Times New Roman"/>
        <family val="1"/>
        <charset val="204"/>
      </rPr>
      <t>Проведена оценка 28 земельных участков.</t>
    </r>
  </si>
  <si>
    <r>
      <rPr>
        <b/>
        <sz val="10"/>
        <rFont val="Times New Roman"/>
        <family val="1"/>
        <charset val="204"/>
      </rPr>
      <t>Исполнено.</t>
    </r>
    <r>
      <rPr>
        <sz val="10"/>
        <rFont val="Times New Roman"/>
        <family val="1"/>
        <charset val="204"/>
      </rPr>
      <t xml:space="preserve"> Объект принят. Неосвоение в сумме  1,030 млн. тенге за счет удержания пени за несвоевременное окончание работ.</t>
    </r>
  </si>
  <si>
    <r>
      <rPr>
        <b/>
        <sz val="10"/>
        <color theme="1"/>
        <rFont val="Times New Roman"/>
        <family val="1"/>
        <charset val="204"/>
      </rPr>
      <t>Исполнено.</t>
    </r>
    <r>
      <rPr>
        <sz val="10"/>
        <color theme="1"/>
        <rFont val="Times New Roman"/>
        <family val="1"/>
        <charset val="204"/>
      </rPr>
      <t xml:space="preserve">   Выделенные денежные средства  освоены в полном объеме                               </t>
    </r>
  </si>
  <si>
    <r>
      <rPr>
        <b/>
        <sz val="10"/>
        <color theme="1"/>
        <rFont val="Times New Roman"/>
        <family val="1"/>
        <charset val="204"/>
      </rPr>
      <t>Исполнено</t>
    </r>
    <r>
      <rPr>
        <sz val="10"/>
        <color theme="1"/>
        <rFont val="Times New Roman"/>
        <family val="1"/>
        <charset val="204"/>
      </rPr>
      <t>. Выделенные денежные средства на содержание дорог освоены в полном объеме</t>
    </r>
  </si>
  <si>
    <r>
      <t xml:space="preserve">Исполнено.  </t>
    </r>
    <r>
      <rPr>
        <sz val="10"/>
        <color theme="1"/>
        <rFont val="Times New Roman"/>
        <family val="1"/>
        <charset val="204"/>
      </rPr>
      <t>Выполнен текущий ремонт протяженностью 1,5 км ул. Горная-Рабочая</t>
    </r>
  </si>
  <si>
    <r>
      <t xml:space="preserve">Исполнено.  </t>
    </r>
    <r>
      <rPr>
        <sz val="10"/>
        <color theme="1"/>
        <rFont val="Times New Roman"/>
        <family val="1"/>
        <charset val="204"/>
      </rPr>
      <t>Выполнена корректировка проекта "Средний ремонт дорог улиц г. Щучинск" на 2,849 млн. тенге. Выполнен средний ремонт внутригородских улиц Октябрьская, Зеленая, Сейфуллина, общей протяженностью 6,3 км на сумму 392,0 млн. тенге.</t>
    </r>
  </si>
  <si>
    <r>
      <t xml:space="preserve">Исполнено.  </t>
    </r>
    <r>
      <rPr>
        <sz val="10"/>
        <color theme="1"/>
        <rFont val="Times New Roman"/>
        <family val="1"/>
        <charset val="204"/>
      </rPr>
      <t>Выполнен ямочный ремонт 10 325 м2</t>
    </r>
  </si>
  <si>
    <r>
      <t xml:space="preserve">Исполнено.   </t>
    </r>
    <r>
      <rPr>
        <sz val="10"/>
        <color theme="1"/>
        <rFont val="Times New Roman"/>
        <family val="1"/>
        <charset val="204"/>
      </rPr>
      <t>В текущем году произведен выкуп 28 земельных участков для государственных нужд.</t>
    </r>
  </si>
  <si>
    <r>
      <t xml:space="preserve">Мероприятие 16                                          </t>
    </r>
    <r>
      <rPr>
        <sz val="10"/>
        <rFont val="Times New Roman"/>
        <family val="1"/>
        <charset val="204"/>
      </rPr>
      <t>Выкуп земельных участков для государственных нужд под строительство дороги в п.Бурабай</t>
    </r>
  </si>
  <si>
    <r>
      <rPr>
        <b/>
        <sz val="10"/>
        <color theme="1"/>
        <rFont val="Times New Roman"/>
        <family val="1"/>
        <charset val="204"/>
      </rPr>
      <t xml:space="preserve">Частично исполнено. </t>
    </r>
    <r>
      <rPr>
        <sz val="10"/>
        <color theme="1"/>
        <rFont val="Times New Roman"/>
        <family val="1"/>
        <charset val="204"/>
      </rPr>
      <t xml:space="preserve"> Из 385 многоквартирных жилых домов района, охвачены оргамиы управления 280 МЖД или 72,7%</t>
    </r>
  </si>
  <si>
    <r>
      <rPr>
        <b/>
        <sz val="10"/>
        <color theme="1"/>
        <rFont val="Times New Roman"/>
        <family val="1"/>
        <charset val="204"/>
      </rPr>
      <t>Исполнено.</t>
    </r>
    <r>
      <rPr>
        <sz val="10"/>
        <color theme="1"/>
        <rFont val="Times New Roman"/>
        <family val="1"/>
        <charset val="204"/>
      </rPr>
      <t xml:space="preserve"> Из 385 МЖД требуют капитального ремонта 87  МЖД или 22,5%</t>
    </r>
  </si>
  <si>
    <r>
      <t xml:space="preserve">Исполнено.  </t>
    </r>
    <r>
      <rPr>
        <sz val="10"/>
        <color theme="1"/>
        <rFont val="Times New Roman"/>
        <family val="1"/>
        <charset val="204"/>
      </rPr>
      <t>В текущем году новые населенные пункты к услугам водоотведения не подключались</t>
    </r>
  </si>
  <si>
    <r>
      <rPr>
        <b/>
        <sz val="10"/>
        <color theme="1"/>
        <rFont val="Times New Roman"/>
        <family val="1"/>
        <charset val="204"/>
      </rPr>
      <t>Исполнено.</t>
    </r>
    <r>
      <rPr>
        <sz val="10"/>
        <color theme="1"/>
        <rFont val="Times New Roman"/>
        <family val="1"/>
        <charset val="204"/>
      </rPr>
      <t xml:space="preserve">    Численность населения по Бурабайскому району 75073 чел. Имеющие доступ к услугам водоотведения 53504 чел.</t>
    </r>
  </si>
  <si>
    <r>
      <t xml:space="preserve">Исполнено.  </t>
    </r>
    <r>
      <rPr>
        <sz val="10"/>
        <color theme="1"/>
        <rFont val="Times New Roman"/>
        <family val="1"/>
        <charset val="204"/>
      </rPr>
      <t>В текущем году новые населенные пункты к услугам центрального водоснабжения не подключались</t>
    </r>
  </si>
  <si>
    <t>показательне планировался</t>
  </si>
  <si>
    <r>
      <t xml:space="preserve">Исполнено.  </t>
    </r>
    <r>
      <rPr>
        <sz val="10"/>
        <color theme="1"/>
        <rFont val="Times New Roman"/>
        <family val="1"/>
        <charset val="204"/>
      </rPr>
      <t>Приобретение спец техники коммунальными предприятиями "Термо-Транзит", "Бурабай Су Арнасы", "Тазалык-Сервис".</t>
    </r>
  </si>
  <si>
    <r>
      <rPr>
        <b/>
        <sz val="10"/>
        <color theme="1"/>
        <rFont val="Times New Roman"/>
        <family val="1"/>
        <charset val="204"/>
      </rPr>
      <t>Исполнено.</t>
    </r>
    <r>
      <rPr>
        <sz val="10"/>
        <color theme="1"/>
        <rFont val="Times New Roman"/>
        <family val="1"/>
        <charset val="204"/>
      </rPr>
      <t xml:space="preserve">   Выделенные денежные средства  освоены в полном объеме</t>
    </r>
  </si>
  <si>
    <r>
      <rPr>
        <b/>
        <sz val="10"/>
        <rFont val="Times New Roman"/>
        <family val="1"/>
        <charset val="204"/>
      </rPr>
      <t xml:space="preserve">Исполнено.   </t>
    </r>
    <r>
      <rPr>
        <sz val="10"/>
        <rFont val="Times New Roman"/>
        <family val="1"/>
        <charset val="204"/>
      </rPr>
      <t>К отопительному сезону 2017-2018 годов подготовлены 453 объекта: образование-67 объектов; здравоохранения - 56 объекта; культуры - 48 объектов; жилые дома 282 домов.</t>
    </r>
  </si>
  <si>
    <r>
      <rPr>
        <b/>
        <sz val="10"/>
        <rFont val="Times New Roman"/>
        <family val="1"/>
        <charset val="204"/>
      </rPr>
      <t>Исполнено</t>
    </r>
    <r>
      <rPr>
        <sz val="10"/>
        <rFont val="Times New Roman"/>
        <family val="1"/>
        <charset val="204"/>
      </rPr>
      <t>.    Установка общедомовых приборов учета тепловой энергии проводится за счет собственников  домов</t>
    </r>
  </si>
  <si>
    <r>
      <rPr>
        <b/>
        <sz val="10"/>
        <rFont val="Times New Roman"/>
        <family val="1"/>
        <charset val="204"/>
      </rPr>
      <t>Исполнено</t>
    </r>
    <r>
      <rPr>
        <sz val="10"/>
        <rFont val="Times New Roman"/>
        <family val="1"/>
        <charset val="204"/>
      </rPr>
      <t>.  Выделенные средства освоены в полном объеме</t>
    </r>
  </si>
  <si>
    <r>
      <rPr>
        <b/>
        <sz val="10"/>
        <rFont val="Times New Roman"/>
        <family val="1"/>
        <charset val="204"/>
      </rPr>
      <t>Исполнено</t>
    </r>
    <r>
      <rPr>
        <sz val="10"/>
        <rFont val="Times New Roman"/>
        <family val="1"/>
        <charset val="204"/>
      </rPr>
      <t>.   Выполнен ремонт котельных ГКП на ПХВ "Термо-Транзит" и приобретено котельное оборудование ГКП на ПХВ "Бурабай тазалык"</t>
    </r>
  </si>
  <si>
    <r>
      <rPr>
        <b/>
        <sz val="10"/>
        <rFont val="Times New Roman"/>
        <family val="1"/>
        <charset val="204"/>
      </rPr>
      <t xml:space="preserve">Исполнено.     </t>
    </r>
    <r>
      <rPr>
        <sz val="10"/>
        <rFont val="Times New Roman"/>
        <family val="1"/>
        <charset val="204"/>
      </rPr>
      <t xml:space="preserve">337,721 млн. тенге </t>
    </r>
    <r>
      <rPr>
        <b/>
        <sz val="10"/>
        <rFont val="Times New Roman"/>
        <family val="1"/>
        <charset val="204"/>
      </rPr>
      <t xml:space="preserve">- </t>
    </r>
    <r>
      <rPr>
        <sz val="10"/>
        <rFont val="Times New Roman"/>
        <family val="1"/>
        <charset val="204"/>
      </rPr>
      <t>ГКП на ПХВ "Термо-Транзит"  на приобретение 10520 тонн мазута; 144,283 млн. тенге КГП на ПХВ "Бурабай тазалык" на приобретение 3103 тонн мазута.</t>
    </r>
  </si>
  <si>
    <r>
      <rPr>
        <b/>
        <sz val="10"/>
        <rFont val="Times New Roman"/>
        <family val="1"/>
        <charset val="204"/>
      </rPr>
      <t>Исполнено.</t>
    </r>
    <r>
      <rPr>
        <sz val="10"/>
        <rFont val="Times New Roman"/>
        <family val="1"/>
        <charset val="204"/>
      </rPr>
      <t xml:space="preserve">  Приобретено 4586 тонн мазута для ГКП на ПХВ "Бурабай тазалык"</t>
    </r>
  </si>
  <si>
    <r>
      <t xml:space="preserve">Исполнено.  </t>
    </r>
    <r>
      <rPr>
        <sz val="10"/>
        <rFont val="Times New Roman"/>
        <family val="1"/>
        <charset val="204"/>
      </rPr>
      <t>Выделенные денежные средства  освоены в полном объеме</t>
    </r>
  </si>
  <si>
    <r>
      <rPr>
        <b/>
        <sz val="10"/>
        <rFont val="Times New Roman"/>
        <family val="1"/>
        <charset val="204"/>
      </rPr>
      <t xml:space="preserve">Исполнено.  </t>
    </r>
    <r>
      <rPr>
        <sz val="10"/>
        <rFont val="Times New Roman"/>
        <family val="1"/>
        <charset val="204"/>
      </rPr>
      <t>По программе продуктивная занятость и развитие массового предпринимательства населения выделено 25 млн.тенге одному КХ и четырем ИП</t>
    </r>
  </si>
  <si>
    <r>
      <rPr>
        <b/>
        <sz val="10"/>
        <rFont val="Times New Roman"/>
        <family val="1"/>
        <charset val="204"/>
      </rPr>
      <t>Исполнено.</t>
    </r>
    <r>
      <rPr>
        <sz val="10"/>
        <rFont val="Times New Roman"/>
        <family val="1"/>
        <charset val="204"/>
      </rPr>
      <t xml:space="preserve"> Трудоустроено 6 человек</t>
    </r>
  </si>
  <si>
    <r>
      <t xml:space="preserve">Исполнено.  </t>
    </r>
    <r>
      <rPr>
        <sz val="10"/>
        <color theme="1"/>
        <rFont val="Times New Roman"/>
        <family val="1"/>
        <charset val="204"/>
      </rPr>
      <t>Выполнен текущий ремонт песчано-гравийного покрытия на протяженности  15 км</t>
    </r>
  </si>
  <si>
    <r>
      <t xml:space="preserve">Исполнено. </t>
    </r>
    <r>
      <rPr>
        <sz val="10"/>
        <color theme="1"/>
        <rFont val="Times New Roman"/>
        <family val="1"/>
        <charset val="204"/>
      </rPr>
      <t>Выполнен текущий ремонт протяженностью 1,5 км ул. Горная-Рабочая,  текущий ремонт песчано-гравийного покрытия на протяженности 15 км "Урумкай - Киндык-Карагай"</t>
    </r>
  </si>
  <si>
    <t>В районе  детей в возрасте от 1 до 6 лет, подлежащих охвату 4622 человек, из них охвачено дошкольным воспитанием 3125. Охват дошкольным воспитанием и обучением детей в возрасте от 3 до 6 лет составляет 99,5 % (2016 год – 98,9%), от 1 до 6 лет- 67,6% (2016год – 62,9%).     Ведется поэтапный ремонт объектов образования в 2017 году за счет бюджета проведен  капитальный ремонт ШГ № 8 и ремонт кровли СШ № 4.</t>
  </si>
  <si>
    <r>
      <rPr>
        <b/>
        <i/>
        <sz val="10"/>
        <color indexed="8"/>
        <rFont val="Times New Roman"/>
        <family val="1"/>
        <charset val="204"/>
      </rPr>
      <t>Целевой индикатор 115</t>
    </r>
    <r>
      <rPr>
        <b/>
        <sz val="10"/>
        <color indexed="8"/>
        <rFont val="Times New Roman"/>
        <family val="1"/>
        <charset val="204"/>
      </rPr>
      <t xml:space="preserve">                             Строительство и реконструкция автомобильных дорог областного и районного значения</t>
    </r>
  </si>
  <si>
    <t>Освоены субсидии на общую сумму 708,3 млн.тенге, из них по животноводству 295,1 млн.тенге, направленные на повышение продуктивности качества продукции животноводства - 149,5 млн.тенге, на приобретение отечественного  и импортного племянного молодняка КРС, овец, ведение селекционной и племянной работы КРС, искусственное осеменение - 145,6 млн.тенге.  Это способствовало росту поголовья во всех категориях хозяйств района, в том числе КРС на 11,8% (29,6 тыс. голов),  свиней 27,6% (6,8  тыс. голов), лошадей 5,5% (11,8 тыс. голов), птиц - 108,1% (377,9 тыс. голов).  Создано 5 СПК (4 молочного и 1 мясного направления).</t>
  </si>
  <si>
    <r>
      <t>Исполнено.</t>
    </r>
    <r>
      <rPr>
        <sz val="10"/>
        <rFont val="Times New Roman"/>
        <family val="1"/>
        <charset val="204"/>
      </rPr>
      <t xml:space="preserve">   Приобретено 5 мотопомп, мешки для песка, дизельное топливо, организовано питание для лиц задействованных в ликвидации.</t>
    </r>
  </si>
  <si>
    <r>
      <t xml:space="preserve">Исполнено.   </t>
    </r>
    <r>
      <rPr>
        <sz val="10"/>
        <color theme="1"/>
        <rFont val="Times New Roman"/>
        <family val="1"/>
        <charset val="204"/>
      </rPr>
      <t>В 2017 году был выполнен средний ремонт  по объекту  "Средний ремонт участка автодороги "Щучинск-Николаевка км 0-62,8" участок 28,7-62,8 (34,1 км)" выполнен ремонт 2,5 км; по объекту "Средний ремонт внутригородских улиц Октябрьская, Зеленая, Сейфуллина, общей протяженностью 6,3 км, текущий ремонт протяженностью 1,5 км ул. Горная-Рабочая</t>
    </r>
  </si>
  <si>
    <r>
      <rPr>
        <b/>
        <sz val="10"/>
        <color theme="1"/>
        <rFont val="Times New Roman"/>
        <family val="1"/>
        <charset val="204"/>
      </rPr>
      <t>Исполнено.</t>
    </r>
    <r>
      <rPr>
        <sz val="10"/>
        <color theme="1"/>
        <rFont val="Times New Roman"/>
        <family val="1"/>
        <charset val="204"/>
      </rPr>
      <t xml:space="preserve">     Численность населения по Бурабайскому району 75073чел. Имеющие доступ к услугам водоотведения 69367 чел.</t>
    </r>
  </si>
  <si>
    <r>
      <rPr>
        <b/>
        <sz val="10"/>
        <color theme="1"/>
        <rFont val="Times New Roman"/>
        <family val="1"/>
        <charset val="204"/>
      </rPr>
      <t>Исполнено.</t>
    </r>
    <r>
      <rPr>
        <sz val="10"/>
        <color theme="1"/>
        <rFont val="Times New Roman"/>
        <family val="1"/>
        <charset val="204"/>
      </rPr>
      <t xml:space="preserve">    Численность населения по г.Щучинску 46433 чел. Имеющие доступ к услугам водоотведения 30181 чел.</t>
    </r>
  </si>
  <si>
    <r>
      <t xml:space="preserve">Исполнено.  </t>
    </r>
    <r>
      <rPr>
        <sz val="10"/>
        <rFont val="Times New Roman"/>
        <family val="1"/>
        <charset val="204"/>
      </rPr>
      <t>Общая протяженность тепловых сетей 78,1 км. модернизированных 46,08</t>
    </r>
  </si>
  <si>
    <r>
      <t xml:space="preserve">Исполнено. </t>
    </r>
    <r>
      <rPr>
        <sz val="10"/>
        <rFont val="Times New Roman"/>
        <family val="1"/>
        <charset val="204"/>
      </rPr>
      <t>Общая протяженность тепловых сетей 50,86 км,, модернизированных 35,21 км.</t>
    </r>
  </si>
  <si>
    <r>
      <t xml:space="preserve">Частично исполнено.   </t>
    </r>
    <r>
      <rPr>
        <sz val="10"/>
        <rFont val="Times New Roman"/>
        <family val="1"/>
        <charset val="204"/>
      </rPr>
      <t>Общая протяженность водопроводных сетей 155,2 км. модернизированных - 137,5 км.</t>
    </r>
  </si>
  <si>
    <r>
      <t xml:space="preserve">Исполнено.      </t>
    </r>
    <r>
      <rPr>
        <sz val="10"/>
        <rFont val="Times New Roman"/>
        <family val="1"/>
        <charset val="204"/>
      </rPr>
      <t xml:space="preserve"> Общая протяженность  сетей водоотведения 98,5 км.  отремонтировано 20,1 км </t>
    </r>
  </si>
  <si>
    <r>
      <t xml:space="preserve">Исполнено.   </t>
    </r>
    <r>
      <rPr>
        <sz val="10"/>
        <color theme="1"/>
        <rFont val="Times New Roman"/>
        <family val="1"/>
        <charset val="204"/>
      </rPr>
      <t>На начало 2017 года протяженность модернизированных сетей составляла 43,58 км. в течении года отремонтировано 2,5 км.</t>
    </r>
  </si>
  <si>
    <r>
      <t xml:space="preserve">Частично исполнено.   </t>
    </r>
    <r>
      <rPr>
        <sz val="10"/>
        <color theme="1"/>
        <rFont val="Times New Roman"/>
        <family val="1"/>
        <charset val="204"/>
      </rPr>
      <t>На начало года протяженность модернизированных сетей составляла 136,1 км. в течении года произведен ремонт 1,4 км. сетей</t>
    </r>
  </si>
  <si>
    <r>
      <t xml:space="preserve">Частично исполнено.  </t>
    </r>
    <r>
      <rPr>
        <sz val="10"/>
        <rFont val="Times New Roman"/>
        <family val="1"/>
        <charset val="204"/>
      </rPr>
      <t>2033,4 тыс.тенге - 0,189тыс.тенге экономия по ГЗ, 867,0 тыс.тенге по условиям договора удержано 5% до завершения рбот, 1166,185 тыс.тенге гос.экспертиза по водопроводным сетям Результат не достигнут, госэкспертиза на разработанный проект не проведена в связи с отсутствием актов на земельные участки, оформление которых не завершено.</t>
    </r>
  </si>
  <si>
    <r>
      <t xml:space="preserve">Частично исполнено.   </t>
    </r>
    <r>
      <rPr>
        <sz val="10"/>
        <color theme="1"/>
        <rFont val="Times New Roman"/>
        <family val="1"/>
        <charset val="204"/>
      </rPr>
      <t>На начло года протяженность модернизированных сетей составляет 20,1 км.</t>
    </r>
  </si>
  <si>
    <r>
      <rPr>
        <b/>
        <sz val="10"/>
        <rFont val="Times New Roman"/>
        <family val="1"/>
        <charset val="204"/>
      </rPr>
      <t xml:space="preserve">Исполнено.    </t>
    </r>
    <r>
      <rPr>
        <sz val="10"/>
        <rFont val="Times New Roman"/>
        <family val="1"/>
        <charset val="204"/>
      </rPr>
      <t xml:space="preserve">Ежегодно количество объектов инфраструктуры туризма возрастает, так за  2017 год введено  в эксплуатацию:
Туристическая база, южный берег озера Катарколь, Солагаева Х.А. Общей площадью 2241,24 кв.м., стоимость проекта 570 577,0 тыс.тенге. (апрель) 
Благоустройство туристических маршрутов в районе оз. Боровое, УДП РК, Общей площадью 10650,0 кв.м., стоимость проекта  1 945 949,7 тыс.тенге. (ноябрь) 
</t>
    </r>
  </si>
  <si>
    <r>
      <rPr>
        <b/>
        <sz val="10"/>
        <rFont val="Times New Roman"/>
        <family val="1"/>
        <charset val="204"/>
      </rPr>
      <t xml:space="preserve">Исполнено.   </t>
    </r>
    <r>
      <rPr>
        <sz val="10"/>
        <rFont val="Times New Roman"/>
        <family val="1"/>
        <charset val="204"/>
      </rPr>
      <t xml:space="preserve">Проведена вакцинация против инфекционных и инвазионных заболеваний животных, аллергические исследования на туберкулез 179140 голов на сумму 18,640 млн.тенге, серологические исследования (взятие крови) на заболевания животных 98232 головы на сумму 2,770млн. тенге, временное хранение  вет. препаратов 80 суток на сумму 0,170 млн. тенге.     </t>
    </r>
  </si>
  <si>
    <r>
      <t xml:space="preserve">Исполнено.  </t>
    </r>
    <r>
      <rPr>
        <sz val="10"/>
        <color theme="1"/>
        <rFont val="Times New Roman"/>
        <family val="1"/>
        <charset val="204"/>
      </rPr>
      <t>По данным статистики по состоянию на 1 января 2018 года количество действующих субъектов составило 4793 предприятий, что на 290 ед. больше к уровню прошлого года (6,4 %).</t>
    </r>
  </si>
  <si>
    <t>2017 год</t>
  </si>
  <si>
    <r>
      <rPr>
        <b/>
        <sz val="10"/>
        <color theme="1"/>
        <rFont val="Times New Roman"/>
        <family val="1"/>
        <charset val="204"/>
      </rPr>
      <t>Исполнено.</t>
    </r>
    <r>
      <rPr>
        <sz val="10"/>
        <color theme="1"/>
        <rFont val="Times New Roman"/>
        <family val="1"/>
        <charset val="204"/>
      </rPr>
      <t xml:space="preserve">     Численность населения по г.Щучинску 46433чел. Имеющие доступ к услугам водоотведения 39468 чел.</t>
    </r>
  </si>
  <si>
    <r>
      <rPr>
        <b/>
        <i/>
        <sz val="10"/>
        <color indexed="8"/>
        <rFont val="Times New Roman"/>
        <family val="1"/>
        <charset val="204"/>
      </rPr>
      <t>Целевой индикатор 137</t>
    </r>
    <r>
      <rPr>
        <b/>
        <sz val="10"/>
        <color indexed="8"/>
        <rFont val="Times New Roman"/>
        <family val="1"/>
        <charset val="204"/>
      </rPr>
      <t xml:space="preserve">                             Привлечение специалистов социальной сферы и ветеринарии в сельские населенные пункты </t>
    </r>
  </si>
  <si>
    <r>
      <rPr>
        <b/>
        <sz val="11"/>
        <color theme="1"/>
        <rFont val="Times New Roman"/>
        <family val="1"/>
        <charset val="204"/>
      </rPr>
      <t xml:space="preserve">По направлению 2. «Социальная сфера» </t>
    </r>
    <r>
      <rPr>
        <sz val="11"/>
        <color theme="1"/>
        <rFont val="Times New Roman"/>
        <family val="1"/>
        <charset val="204"/>
      </rPr>
      <t xml:space="preserve">предусмотрено 55 целевых индикаторов, 96 мероприятия 
По итогам отчетного периода:
количество исполненных целевых индикаторов  — 54(98,2%), неисполненных – 1 (1,8%)
количество исполненных мероприятий — 95 (99%), частично исполненных - 1 (1%) . 
</t>
    </r>
  </si>
  <si>
    <r>
      <rPr>
        <b/>
        <sz val="11"/>
        <color theme="1"/>
        <rFont val="Times New Roman"/>
        <family val="1"/>
        <charset val="204"/>
      </rPr>
      <t>По направлению 4. «Территориальное (пространственное) развитие»</t>
    </r>
    <r>
      <rPr>
        <sz val="11"/>
        <color theme="1"/>
        <rFont val="Times New Roman"/>
        <family val="1"/>
        <charset val="204"/>
      </rPr>
      <t xml:space="preserve"> - предусмотрено 4 целевых индикатора, 12 мероприятий. 
За 2017 год все индикаторы исполнены в полном объеме (100%), исполненые мероприятия 9 (75%), не исполненные - 3 (25%)
</t>
    </r>
  </si>
  <si>
    <r>
      <rPr>
        <b/>
        <sz val="11"/>
        <color theme="1"/>
        <rFont val="Times New Roman"/>
        <family val="1"/>
        <charset val="204"/>
      </rPr>
      <t xml:space="preserve">По направлению 5. «Государственные услуги» </t>
    </r>
    <r>
      <rPr>
        <sz val="11"/>
        <color theme="1"/>
        <rFont val="Times New Roman"/>
        <family val="1"/>
        <charset val="204"/>
      </rPr>
      <t xml:space="preserve">- предусмотрен 4 целевых индикатора,  4 мероприятий 
За 2017 год все индикаторы,и мероприятия исполнены в полном объеме
</t>
    </r>
  </si>
  <si>
    <r>
      <t xml:space="preserve">
В Плане мероприятий по реализации </t>
    </r>
    <r>
      <rPr>
        <b/>
        <sz val="11"/>
        <color theme="1"/>
        <rFont val="Times New Roman"/>
        <family val="1"/>
        <charset val="204"/>
      </rPr>
      <t xml:space="preserve">направления 1 «Экономическое развитие» </t>
    </r>
    <r>
      <rPr>
        <sz val="11"/>
        <color theme="1"/>
        <rFont val="Times New Roman"/>
        <family val="1"/>
        <charset val="204"/>
      </rPr>
      <t xml:space="preserve"> на 2017 год предусмотрено к реализации 52 целевых индикатора, 25 мероприятий.
За 2017 год все индикаторы, показатели и мероприятия исполнены в полном объеме
</t>
    </r>
  </si>
  <si>
    <r>
      <rPr>
        <b/>
        <sz val="11"/>
        <color theme="1"/>
        <rFont val="Times New Roman"/>
        <family val="1"/>
        <charset val="204"/>
      </rPr>
      <t>По направлению 3. «Инфраструктурный комплекс»</t>
    </r>
    <r>
      <rPr>
        <sz val="11"/>
        <color theme="1"/>
        <rFont val="Times New Roman"/>
        <family val="1"/>
        <charset val="204"/>
      </rPr>
      <t xml:space="preserve"> - предусмотрено 29 целевых индикаторов,  44 мероприятий 
По итогам отчетного периода:
количество исполненных целевых индикаторов  — 25(86,2%), частично исполненных - 4 (13,8%).
количество исполненных мероприятий — 37 (84,1%), частично исполненных – 4 (9,1%), неисполненных – 3 (6,8%)
</t>
    </r>
  </si>
  <si>
    <t>Всего планом мероприятий предусмотрено исполнение 144 целевых индикаторов, из которрых 139 исполнено, 4 - частично исполнено, 1 неисполнен.                                    А также 181 мероприятия, из них  170 исполнено, частично исполненны - 5, и не исполненных - 6</t>
  </si>
  <si>
    <t>мб</t>
  </si>
  <si>
    <t>рб</t>
  </si>
  <si>
    <t>ди</t>
  </si>
  <si>
    <t>кап.ремонт 8 школы</t>
  </si>
  <si>
    <t>за счет округления</t>
  </si>
  <si>
    <t>Рб</t>
  </si>
  <si>
    <t>0,18/323</t>
  </si>
  <si>
    <t>0,18/324</t>
  </si>
  <si>
    <r>
      <t>Исполнено.</t>
    </r>
    <r>
      <rPr>
        <sz val="10"/>
        <color theme="1"/>
        <rFont val="Times New Roman"/>
        <family val="1"/>
        <charset val="204"/>
      </rPr>
      <t xml:space="preserve">    Данные за  2017 год согласно статистических данных</t>
    </r>
  </si>
  <si>
    <r>
      <t>Не исполнено.</t>
    </r>
    <r>
      <rPr>
        <sz val="10"/>
        <color theme="1"/>
        <rFont val="Times New Roman"/>
        <family val="1"/>
        <charset val="204"/>
      </rPr>
      <t xml:space="preserve">    Данные за  2017 год согласно статистических данных</t>
    </r>
  </si>
  <si>
    <r>
      <t>Не исполнено.</t>
    </r>
    <r>
      <rPr>
        <sz val="10"/>
        <color theme="1"/>
        <rFont val="Times New Roman"/>
        <family val="1"/>
        <charset val="204"/>
      </rPr>
      <t xml:space="preserve">    </t>
    </r>
  </si>
  <si>
    <r>
      <t>Исполнено.</t>
    </r>
    <r>
      <rPr>
        <sz val="10"/>
        <color theme="1"/>
        <rFont val="Times New Roman"/>
        <family val="1"/>
        <charset val="204"/>
      </rPr>
      <t xml:space="preserve">    </t>
    </r>
  </si>
  <si>
    <t>В связи с незаконченностью капитального ремонта по ШГ №8, Частичным неосовением по разработки ПСД на сети к ИЖС в г.Щучинске, и с.Зеленый бор, удержания пени по капитальному ремонту дроги Коммунистическая-Трудовая, а также за счет округлений.</t>
  </si>
  <si>
    <t>Неосовение по Строительству и реконструкции дорожной сети п.Бурабай в связи с поздним финансированием, а также по строительству сетей водоотведения (3 очередь) коллектора и канализационной насосной станции в п.Бурабай из-за отмены конкурсов, что повлекло необходимость корректировки проекта и поздним получением ГЭ, а также за счет округлений.</t>
  </si>
  <si>
    <t>Индекс реальной заработной платы</t>
  </si>
  <si>
    <t>Снижение людских потерь от паводков и наводнений, пожаров местного значения</t>
  </si>
  <si>
    <t>Департамент ЧС</t>
  </si>
  <si>
    <r>
      <rPr>
        <b/>
        <sz val="10"/>
        <color theme="1"/>
        <rFont val="Times New Roman"/>
        <family val="1"/>
        <charset val="204"/>
      </rPr>
      <t xml:space="preserve">Исполнено. </t>
    </r>
    <r>
      <rPr>
        <sz val="10"/>
        <color theme="1"/>
        <rFont val="Times New Roman"/>
        <family val="1"/>
        <charset val="204"/>
      </rPr>
      <t>Общее поголовье КРС составляет 29641 голова, из них племенных 2122 головы</t>
    </r>
  </si>
  <si>
    <r>
      <rPr>
        <b/>
        <sz val="10"/>
        <color theme="1"/>
        <rFont val="Times New Roman"/>
        <family val="1"/>
        <charset val="204"/>
      </rPr>
      <t xml:space="preserve">Исполнено.  </t>
    </r>
    <r>
      <rPr>
        <sz val="10"/>
        <color theme="1"/>
        <rFont val="Times New Roman"/>
        <family val="1"/>
        <charset val="204"/>
      </rPr>
      <t>Общее поголовье овец составляет 31476 головы, из них племенных 45 голов</t>
    </r>
  </si>
  <si>
    <r>
      <rPr>
        <b/>
        <sz val="10"/>
        <color theme="1"/>
        <rFont val="Times New Roman"/>
        <family val="1"/>
        <charset val="204"/>
      </rPr>
      <t xml:space="preserve">Исполнено. </t>
    </r>
    <r>
      <rPr>
        <sz val="10"/>
        <color theme="1"/>
        <rFont val="Times New Roman"/>
        <family val="1"/>
        <charset val="204"/>
      </rPr>
      <t>Плановые мощности по переработке составляют 7319,9 тонн, переработано 6983,7 тонн</t>
    </r>
  </si>
  <si>
    <t>Среднемесячная номинальная заработная плата по району составила 102841 тенге, что выше уровня прошлого года на 1,4%,  на протяженнии отчетного периода в районе действовала рабочая группа, по увеличению среднемесячной заработной платы по итогам работы данной группы 26 налогоплательщиков увеличили ФЗП на общую сумму 251,5 млн.тенге.</t>
  </si>
  <si>
    <t>Во всех наиболее опасных гидротехнических сооружениях (плотинах) имеются технические средства выброса воды, для предупреждения  возникновения ЧС, т.е. смыва плотин. Для противодействия лесных и степных пожаров район  обеспечен инфраструктурой: имеются 5 государственных  СПЧ (служб пожаротушения), организованы добровольные пожарные дружины в сельских населенных пунктах. За счет средств бюджета  приобретено 5 мотопомп, мешки для песка, дизельное топливо, организовывалось питание для лиц задействованных в ликвидации.</t>
  </si>
  <si>
    <r>
      <t xml:space="preserve">Иполнено.   </t>
    </r>
    <r>
      <rPr>
        <sz val="10"/>
        <color theme="1"/>
        <rFont val="Times New Roman"/>
        <family val="1"/>
        <charset val="204"/>
      </rPr>
      <t xml:space="preserve">Численность занимающихся физической культурой и спортом по итогам 2017 году составляет 19255  человек, что составляет 25,6%  от численности жителей района (75073 чел.) </t>
    </r>
  </si>
  <si>
    <r>
      <t xml:space="preserve">Частично исполнено.  </t>
    </r>
    <r>
      <rPr>
        <sz val="10"/>
        <rFont val="Times New Roman"/>
        <family val="1"/>
        <charset val="204"/>
      </rPr>
      <t xml:space="preserve">2033,4 тыс.тенге - 0,189тыс.тенге экономия по ГЗ, 867,0 тыс.тенге по условиям договора удержано 5% до завершения работ, 1166,185 тыс.тенге гос.экспертиза по водопроводным сетям, госэкспертиза на разработанный проект не проведена в связи с отсутствием актов на земельные участки, оформление которых не завершено. ПСД на стр-во водопроводных сетей и электроснабжение разработана в следующие  сроки  (водопровод - по доп.соглашение № 22/1 от 10.05.2017г. к договору № 22 от 15.12.2016г.- август 2017 г., электроснабжение  по договору № 89 от 20.11.2017 г.  - декабрь 2017 г. 
</t>
    </r>
  </si>
  <si>
    <r>
      <t xml:space="preserve">Частично исполнено.  </t>
    </r>
    <r>
      <rPr>
        <sz val="10"/>
        <rFont val="Times New Roman"/>
        <family val="1"/>
        <charset val="204"/>
      </rPr>
      <t xml:space="preserve">Не исполнено 1630,9 тыс.тенге, из которых 30,3тыс.тенге экономия по ГЗ, 215,7 тыс.тенге по условиям договора удержано 5% до завершения работ, 1384,9 тыс.тенге - госэкспертиза проекта  не проведена в связи с отсутствием актов на земельные участки, оформление которых не завершено. ПСД на стр-во водопроводных сетей и электроснабжение разработана в следующие  сроки  (водопровод - по доп.соглашение № 22/1 от 10.05.2017г. к договору № 22 от 15.12.2016г.- август 2017 г., электроснабжение  по договору № 89 от 20.11.2017 г.  - декабрь 2017 г. </t>
    </r>
  </si>
  <si>
    <r>
      <t xml:space="preserve">Исполнено.     </t>
    </r>
    <r>
      <rPr>
        <sz val="10"/>
        <rFont val="Times New Roman"/>
        <family val="1"/>
        <charset val="204"/>
      </rPr>
      <t>В 2017 году корректировка проекта"Строительство и реконструкция развития дорожной сети п.Бурабай" выполнена.Заключение экспертизы от 14.12.017 г. № 12-0515/17</t>
    </r>
  </si>
  <si>
    <r>
      <rPr>
        <b/>
        <sz val="10"/>
        <rFont val="Times New Roman"/>
        <family val="1"/>
        <charset val="204"/>
      </rPr>
      <t xml:space="preserve">Частично исполнено.     </t>
    </r>
    <r>
      <rPr>
        <sz val="10"/>
        <rFont val="Times New Roman"/>
        <family val="1"/>
        <charset val="204"/>
      </rPr>
      <t>Снос недвижимого имущества, выкупленного под государственные нужды. Неосвоение составило 55,3 млн .тенге в связи с судебными разбирательствами по сносу очужденного имущества зданий и сооружений</t>
    </r>
  </si>
  <si>
    <r>
      <rPr>
        <b/>
        <sz val="10"/>
        <rFont val="Times New Roman"/>
        <family val="1"/>
        <charset val="204"/>
      </rPr>
      <t>Исполнено</t>
    </r>
    <r>
      <rPr>
        <sz val="10"/>
        <rFont val="Times New Roman"/>
        <family val="1"/>
        <charset val="204"/>
      </rPr>
      <t xml:space="preserve">.  На 1 января 2017 года  состояло 156 детей находящихся под опекой и попечительством. Из 156 детей под опекой  выбыло по достижению совершеннолетия 16 детей, 3-е усыновлены, 1- возвращен в кровную семью, 1 – направлен в детский дом после смерти опекуна, 9 детей переехали в другой регион, что составило 126 детей. Из вновь выявленных 30-х детей только 20 детей переданы под опеку на территорию Бурабайского района. </t>
    </r>
  </si>
  <si>
    <t>Управление государственных доходов, Отдел предпринимательства, ОЗиСП</t>
  </si>
  <si>
    <r>
      <rPr>
        <b/>
        <sz val="10"/>
        <rFont val="Times New Roman"/>
        <family val="1"/>
        <charset val="204"/>
      </rPr>
      <t>Исполнено</t>
    </r>
    <r>
      <rPr>
        <sz val="10"/>
        <rFont val="Times New Roman"/>
        <family val="1"/>
        <charset val="204"/>
      </rPr>
      <t>.   Выполнен ремонт котельных № 1,2 и 20 ГКП на ПХВ "Термо-Транзит", приобретен уголь  и приобретено котельное оборудование ГКП на ПХВ "Бурабай тазалык"</t>
    </r>
  </si>
  <si>
    <r>
      <rPr>
        <b/>
        <sz val="10"/>
        <color theme="1"/>
        <rFont val="Times New Roman"/>
        <family val="1"/>
        <charset val="204"/>
      </rPr>
      <t>Исполнено.</t>
    </r>
    <r>
      <rPr>
        <sz val="10"/>
        <color theme="1"/>
        <rFont val="Times New Roman"/>
        <family val="1"/>
        <charset val="204"/>
      </rPr>
      <t xml:space="preserve"> Для служебного пользования</t>
    </r>
  </si>
  <si>
    <r>
      <rPr>
        <b/>
        <sz val="10"/>
        <rFont val="Times New Roman"/>
        <family val="1"/>
        <charset val="204"/>
      </rPr>
      <t>Исполнено.</t>
    </r>
    <r>
      <rPr>
        <sz val="10"/>
        <rFont val="Times New Roman"/>
        <family val="1"/>
        <charset val="204"/>
      </rPr>
      <t xml:space="preserve"> По плану ГЗ на приобретение учебников и УМК для гос. организаций было выделенно 87 106 800. Были заключены договора с одного источника. Экономия составила 0 тенге. По плану ГЗ на доставку учебников было выделено 2 074 107 тенге. По Итогам ГЗ был заключен договор с Поставщиком на сумму 444 000 тенге. Экономия составила 1 630 107 тенге. На данную экономию были закуплены дополнительные учебники. </t>
    </r>
  </si>
  <si>
    <t>Всего планом мероприятий предусмотрено исполнение 144 целевых индикаторов, из которрых 138 исполнено, 4 - частично исполнено, 2 - неисполнено.                                    А также 180 мероприятия, из них  169 исполнено, частично исполненны - 5, и не исполненных - 6</t>
  </si>
  <si>
    <r>
      <rPr>
        <b/>
        <sz val="11"/>
        <color theme="1"/>
        <rFont val="Times New Roman"/>
        <family val="1"/>
        <charset val="204"/>
      </rPr>
      <t xml:space="preserve">По направлению 2. «Социальная сфера» </t>
    </r>
    <r>
      <rPr>
        <sz val="11"/>
        <color theme="1"/>
        <rFont val="Times New Roman"/>
        <family val="1"/>
        <charset val="204"/>
      </rPr>
      <t xml:space="preserve">предусмотрено 55 целевых индикаторов, 95 мероприятия 
По итогам отчетного периода:
количество исполненных целевых индикаторов  — 53(96,4%), неисполненных – 2 (3,6%)
количество исполненных мероприятий — 94 (99%), частично исполненных - 1 (1%) . 
</t>
    </r>
  </si>
  <si>
    <r>
      <t xml:space="preserve">Исполнено.   </t>
    </r>
    <r>
      <rPr>
        <sz val="10"/>
        <color theme="1"/>
        <rFont val="Times New Roman"/>
        <family val="1"/>
        <charset val="204"/>
      </rPr>
      <t>За счет роста объемов производства  обрабатывающей промышленности - 116,2% , в том числе производство продуктов питания - 115,7%,  переработка и консервирования мяса и производство мясных изделий - 107,9%, производство растительных и животных масел и жиров - 182,4%  производство прочей не металлической минеральной продукции - 123,5%, машиностроение - 154,4%</t>
    </r>
  </si>
  <si>
    <t>1. Бағдарламаны іске асыру барысы туралы ақпарат</t>
  </si>
  <si>
    <t>Атауы</t>
  </si>
  <si>
    <t>Өлшем бірлігі</t>
  </si>
  <si>
    <t>Ақпарат көзі</t>
  </si>
  <si>
    <t>Жауапты орындаушылар</t>
  </si>
  <si>
    <t>2017 ж. орындалуы, млн. теңге</t>
  </si>
  <si>
    <t>Қаржыландыру көзі</t>
  </si>
  <si>
    <t>Бюджеттік бағдарламаның коды</t>
  </si>
  <si>
    <t>Базалық (бастапқы) мәні</t>
  </si>
  <si>
    <t>Жоспар</t>
  </si>
  <si>
    <t xml:space="preserve">Орындалуы туралы ақпарат
(міндетті түрде көрсетіледі: орындалған, орындалмаған, ішінара орындалды есептеу көрсеткіштің құраушыға ыдыраумен, жоспарлы және нақты мәндерінің сәйкессіз себептері)
</t>
  </si>
  <si>
    <t xml:space="preserve">
2016-2020 жылдарға арналған Ақмола облысы
Бурабай ауданының аумағын дамытудың бағдарламасын іске асыру туралы
 </t>
  </si>
  <si>
    <t>2 қосымша</t>
  </si>
  <si>
    <t>Есептік жылы</t>
  </si>
  <si>
    <t>Бекітілген</t>
  </si>
  <si>
    <t>Бурабай ауданының әкімдігі</t>
  </si>
  <si>
    <t>(есеп құру мен мониторинг өткізуге жауапты мемлекеттік органның атауы)</t>
  </si>
  <si>
    <t>Аудандық мәслихаттың 2015 жылғы 25 желтоқсандағы № 5С-50/2 сессиясының шешімі</t>
  </si>
  <si>
    <t>2017 жылы</t>
  </si>
  <si>
    <t>1 бағыт: Экономикалық даму</t>
  </si>
  <si>
    <t>1 мақсат. Өнеркәсіптің дамуы</t>
  </si>
  <si>
    <t xml:space="preserve">1 нысаналы индикатор
Өнеркәсіп өнімінің нақты көлем индексі
</t>
  </si>
  <si>
    <t>Статистика мәліметтері</t>
  </si>
  <si>
    <t>КБ</t>
  </si>
  <si>
    <r>
      <t xml:space="preserve">Орындалды  </t>
    </r>
    <r>
      <rPr>
        <sz val="10"/>
        <color theme="1"/>
        <rFont val="Times New Roman"/>
        <family val="1"/>
        <charset val="204"/>
      </rPr>
      <t>Өндіріс өңдеу өнеркәсібінің көлемінің артуы есебінен- 116,2 %, соның ішінде азық - түлік өндірісі -  115,7 %, ет өнімдерін өңдеу және етті қайта өңдеу мен консервілеу – 107,9 %, өсімдік, мал және тоң майын өңдеу  - 182,4 %, басқа да металдық емес минералды өнімдерді өңдеу – 123,5 %, машина жасау- 154,4 %</t>
    </r>
    <r>
      <rPr>
        <b/>
        <sz val="10"/>
        <color theme="1"/>
        <rFont val="Times New Roman"/>
        <family val="1"/>
        <charset val="204"/>
      </rPr>
      <t xml:space="preserve">
</t>
    </r>
  </si>
  <si>
    <t>КБ, АШБ</t>
  </si>
  <si>
    <r>
      <t xml:space="preserve">2 нысаналы индикатор
</t>
    </r>
    <r>
      <rPr>
        <b/>
        <sz val="10"/>
        <color indexed="8"/>
        <rFont val="Times New Roman"/>
        <family val="1"/>
        <charset val="204"/>
      </rPr>
      <t>Өнеркәсіп өнімі өндірісінің көлемі</t>
    </r>
    <r>
      <rPr>
        <b/>
        <i/>
        <sz val="10"/>
        <color indexed="8"/>
        <rFont val="Times New Roman"/>
        <family val="1"/>
        <charset val="204"/>
      </rPr>
      <t xml:space="preserve">
</t>
    </r>
  </si>
  <si>
    <r>
      <t xml:space="preserve">3 нысаналы индикатор
</t>
    </r>
    <r>
      <rPr>
        <b/>
        <sz val="10"/>
        <color indexed="8"/>
        <rFont val="Times New Roman"/>
        <family val="1"/>
        <charset val="204"/>
      </rPr>
      <t xml:space="preserve">Өнеркәсіп өндірісінің құрылымындағы өңдеу өнеркәсіптің үлесі </t>
    </r>
    <r>
      <rPr>
        <b/>
        <i/>
        <sz val="10"/>
        <color indexed="8"/>
        <rFont val="Times New Roman"/>
        <family val="1"/>
        <charset val="204"/>
      </rPr>
      <t xml:space="preserve">
</t>
    </r>
  </si>
  <si>
    <r>
      <t xml:space="preserve">4 нысаналы индикатор
</t>
    </r>
    <r>
      <rPr>
        <b/>
        <sz val="10"/>
        <color indexed="8"/>
        <rFont val="Times New Roman"/>
        <family val="1"/>
        <charset val="204"/>
      </rPr>
      <t>Өңдеуші өнеркәсіптің өнім шығарудың нақты көлем индексі</t>
    </r>
    <r>
      <rPr>
        <b/>
        <i/>
        <sz val="10"/>
        <color indexed="8"/>
        <rFont val="Times New Roman"/>
        <family val="1"/>
        <charset val="204"/>
      </rPr>
      <t xml:space="preserve">
</t>
    </r>
  </si>
  <si>
    <r>
      <t xml:space="preserve">5 нысаналы индикатор
</t>
    </r>
    <r>
      <rPr>
        <b/>
        <sz val="10"/>
        <color theme="1"/>
        <rFont val="Times New Roman"/>
        <family val="1"/>
        <charset val="204"/>
      </rPr>
      <t>Кен өндіру өнеркәсібі және карьерлерді әзірлеудің НКИ, өткен жылға қарағанда %</t>
    </r>
    <r>
      <rPr>
        <b/>
        <i/>
        <sz val="10"/>
        <color theme="1"/>
        <rFont val="Times New Roman"/>
        <family val="1"/>
        <charset val="204"/>
      </rPr>
      <t xml:space="preserve">
</t>
    </r>
  </si>
  <si>
    <r>
      <t xml:space="preserve">6 нысаналы индикатор
</t>
    </r>
    <r>
      <rPr>
        <b/>
        <sz val="10"/>
        <color theme="1"/>
        <rFont val="Times New Roman"/>
        <family val="1"/>
        <charset val="204"/>
      </rPr>
      <t>Темір кендерін өндірудің НКИ, өткен жылға қарағанда %</t>
    </r>
    <r>
      <rPr>
        <b/>
        <i/>
        <sz val="10"/>
        <color theme="1"/>
        <rFont val="Times New Roman"/>
        <family val="1"/>
        <charset val="204"/>
      </rPr>
      <t xml:space="preserve"> 
</t>
    </r>
  </si>
  <si>
    <r>
      <t xml:space="preserve">7 нысаналы индикатор
</t>
    </r>
    <r>
      <rPr>
        <b/>
        <sz val="10"/>
        <color theme="1"/>
        <rFont val="Times New Roman"/>
        <family val="1"/>
        <charset val="204"/>
      </rPr>
      <t>Түсті металдар өндірудің НКИ, өткен жылға қарағанда %</t>
    </r>
    <r>
      <rPr>
        <b/>
        <i/>
        <sz val="10"/>
        <color theme="1"/>
        <rFont val="Times New Roman"/>
        <family val="1"/>
        <charset val="204"/>
      </rPr>
      <t xml:space="preserve">
</t>
    </r>
  </si>
  <si>
    <r>
      <t xml:space="preserve">8 нысаналы индикатор
</t>
    </r>
    <r>
      <rPr>
        <b/>
        <sz val="10"/>
        <color theme="1"/>
        <rFont val="Times New Roman"/>
        <family val="1"/>
        <charset val="204"/>
      </rPr>
      <t>Тау-кен өнеркәсіптің өзге де салалар өнімінің НКИ, өткен жылға қарағанда %</t>
    </r>
    <r>
      <rPr>
        <b/>
        <i/>
        <sz val="10"/>
        <color theme="1"/>
        <rFont val="Times New Roman"/>
        <family val="1"/>
        <charset val="204"/>
      </rPr>
      <t xml:space="preserve"> 
</t>
    </r>
  </si>
  <si>
    <r>
      <t xml:space="preserve">9 нысаналы индикатор
</t>
    </r>
    <r>
      <rPr>
        <b/>
        <sz val="10"/>
        <color indexed="8"/>
        <rFont val="Times New Roman"/>
        <family val="1"/>
        <charset val="204"/>
      </rPr>
      <t xml:space="preserve">Металлургия өнеркәсібі өнімдерін өндірудің НКИ, өткен жылға қарағанда % 
</t>
    </r>
  </si>
  <si>
    <r>
      <t xml:space="preserve">10 нысаналы индикатор
</t>
    </r>
    <r>
      <rPr>
        <b/>
        <sz val="10"/>
        <color indexed="8"/>
        <rFont val="Times New Roman"/>
        <family val="1"/>
        <charset val="204"/>
      </rPr>
      <t>Қара металлургия өнімдерін өндірудің НКИ, өткен жылға қарағанда %</t>
    </r>
    <r>
      <rPr>
        <b/>
        <i/>
        <sz val="10"/>
        <color indexed="8"/>
        <rFont val="Times New Roman"/>
        <family val="1"/>
        <charset val="204"/>
      </rPr>
      <t xml:space="preserve">
</t>
    </r>
  </si>
  <si>
    <r>
      <t xml:space="preserve">11 нысаналы индикатор
</t>
    </r>
    <r>
      <rPr>
        <b/>
        <sz val="10"/>
        <color indexed="8"/>
        <rFont val="Times New Roman"/>
        <family val="1"/>
        <charset val="204"/>
      </rPr>
      <t>Негізгі бағалы және түсті металдарды өндірудің НКИ, өткен жылға қарағанда %</t>
    </r>
    <r>
      <rPr>
        <b/>
        <i/>
        <sz val="10"/>
        <color indexed="8"/>
        <rFont val="Times New Roman"/>
        <family val="1"/>
        <charset val="204"/>
      </rPr>
      <t xml:space="preserve">
</t>
    </r>
  </si>
  <si>
    <r>
      <t xml:space="preserve">12 нысаналы индикатор
</t>
    </r>
    <r>
      <rPr>
        <b/>
        <sz val="10"/>
        <rFont val="Times New Roman"/>
        <family val="1"/>
        <charset val="204"/>
      </rPr>
      <t>Азық-түлік өнімдерін өндірудің НКИ, өткен жылға қарағанда %</t>
    </r>
    <r>
      <rPr>
        <b/>
        <i/>
        <sz val="10"/>
        <rFont val="Times New Roman"/>
        <family val="1"/>
        <charset val="204"/>
      </rPr>
      <t xml:space="preserve">
</t>
    </r>
  </si>
  <si>
    <r>
      <t xml:space="preserve">13 нысаналы индикатор
</t>
    </r>
    <r>
      <rPr>
        <b/>
        <sz val="10"/>
        <rFont val="Times New Roman"/>
        <family val="1"/>
        <charset val="204"/>
      </rPr>
      <t>Сусындар өндірудің НКИ, өткен жылға қарағанда %</t>
    </r>
    <r>
      <rPr>
        <b/>
        <i/>
        <sz val="10"/>
        <rFont val="Times New Roman"/>
        <family val="1"/>
        <charset val="204"/>
      </rPr>
      <t xml:space="preserve">
</t>
    </r>
  </si>
  <si>
    <r>
      <t xml:space="preserve">14 нысаналы индикатор
</t>
    </r>
    <r>
      <rPr>
        <b/>
        <sz val="10"/>
        <rFont val="Times New Roman"/>
        <family val="1"/>
        <charset val="204"/>
      </rPr>
      <t xml:space="preserve">Ағаш және тоз бұйымдарын өндірудің НКИ, жиһаздан басқа; сабаннан және өруге арналған материалдардан өндіру бұйымдары, өткен жылға қарағанда %
</t>
    </r>
  </si>
  <si>
    <r>
      <t xml:space="preserve">15 нысаналы индикатор
</t>
    </r>
    <r>
      <rPr>
        <b/>
        <sz val="10"/>
        <rFont val="Times New Roman"/>
        <family val="1"/>
        <charset val="204"/>
      </rPr>
      <t>Қағаз және қағаз өнімдерін өндірудің НКИ, өткен жылға қарағанда %</t>
    </r>
    <r>
      <rPr>
        <b/>
        <i/>
        <sz val="10"/>
        <rFont val="Times New Roman"/>
        <family val="1"/>
        <charset val="204"/>
      </rPr>
      <t xml:space="preserve">
</t>
    </r>
  </si>
  <si>
    <r>
      <t xml:space="preserve">16 нысаналы индикатор
</t>
    </r>
    <r>
      <rPr>
        <b/>
        <sz val="10"/>
        <rFont val="Times New Roman"/>
        <family val="1"/>
        <charset val="204"/>
      </rPr>
      <t>Жиһаз өндірудің НКИ, өткен жылға қарағанда %</t>
    </r>
    <r>
      <rPr>
        <b/>
        <i/>
        <sz val="10"/>
        <rFont val="Times New Roman"/>
        <family val="1"/>
        <charset val="204"/>
      </rPr>
      <t xml:space="preserve">
</t>
    </r>
  </si>
  <si>
    <r>
      <t xml:space="preserve">17 нысаналы индикатор
</t>
    </r>
    <r>
      <rPr>
        <b/>
        <sz val="10"/>
        <color indexed="8"/>
        <rFont val="Times New Roman"/>
        <family val="1"/>
        <charset val="204"/>
      </rPr>
      <t xml:space="preserve">Машина жасау өнімдерін өндірудің НКИ, өткен жылға қарағанда %
</t>
    </r>
  </si>
  <si>
    <r>
      <t xml:space="preserve">18 нысаналы индикатор
</t>
    </r>
    <r>
      <rPr>
        <b/>
        <sz val="10"/>
        <color indexed="8"/>
        <rFont val="Times New Roman"/>
        <family val="1"/>
        <charset val="204"/>
      </rPr>
      <t xml:space="preserve">Автокөлік құралдарын, трейлерлер және жартылай тіркемелер өндірудің НКИ, өткен жылға қарағанда %
</t>
    </r>
  </si>
  <si>
    <r>
      <t xml:space="preserve">19 нысаналы индикатор
</t>
    </r>
    <r>
      <rPr>
        <b/>
        <sz val="10"/>
        <color indexed="8"/>
        <rFont val="Times New Roman"/>
        <family val="1"/>
        <charset val="204"/>
      </rPr>
      <t>Өзге де автокөлік құралдарын өндірудің НКИ, өткен жылға %</t>
    </r>
    <r>
      <rPr>
        <b/>
        <i/>
        <sz val="10"/>
        <color indexed="8"/>
        <rFont val="Times New Roman"/>
        <family val="1"/>
        <charset val="204"/>
      </rPr>
      <t xml:space="preserve">
</t>
    </r>
  </si>
  <si>
    <r>
      <t xml:space="preserve">20 нысаналы индикатор
</t>
    </r>
    <r>
      <rPr>
        <b/>
        <sz val="10"/>
        <color indexed="8"/>
        <rFont val="Times New Roman"/>
        <family val="1"/>
        <charset val="204"/>
      </rPr>
      <t>Химиялық өнеркәсіп өнімдерін өндірудің НКИ</t>
    </r>
    <r>
      <rPr>
        <b/>
        <i/>
        <sz val="10"/>
        <color indexed="8"/>
        <rFont val="Times New Roman"/>
        <family val="1"/>
        <charset val="204"/>
      </rPr>
      <t xml:space="preserve">
</t>
    </r>
  </si>
  <si>
    <r>
      <t>21 нысаналы индикатор</t>
    </r>
    <r>
      <rPr>
        <b/>
        <sz val="10"/>
        <color indexed="8"/>
        <rFont val="Times New Roman"/>
        <family val="1"/>
        <charset val="204"/>
      </rPr>
      <t xml:space="preserve">
Резеңке және пластмасса бұйымдарын өндірудің НКИ, өткен жылға қарағанда %
</t>
    </r>
  </si>
  <si>
    <r>
      <t>22 нысаналы индикатор</t>
    </r>
    <r>
      <rPr>
        <b/>
        <sz val="10"/>
        <color indexed="8"/>
        <rFont val="Times New Roman"/>
        <family val="1"/>
        <charset val="204"/>
      </rPr>
      <t xml:space="preserve">
Өзге де металл емес минералды өнеркәсіп өндірудің НКИ, өткен жылға қарағанда %</t>
    </r>
    <r>
      <rPr>
        <b/>
        <i/>
        <sz val="10"/>
        <color indexed="8"/>
        <rFont val="Times New Roman"/>
        <family val="1"/>
        <charset val="204"/>
      </rPr>
      <t xml:space="preserve">
</t>
    </r>
  </si>
  <si>
    <r>
      <t xml:space="preserve">23 нысаналы индикатор
</t>
    </r>
    <r>
      <rPr>
        <b/>
        <sz val="10"/>
        <color indexed="8"/>
        <rFont val="Times New Roman"/>
        <family val="1"/>
        <charset val="204"/>
      </rPr>
      <t xml:space="preserve">Машина және жабдықтардан басқа, дайын металл бұйымдар өндірісінің НКИ, өткен жылға қарағанда %
</t>
    </r>
  </si>
  <si>
    <r>
      <t>24 нысаналы индикатор</t>
    </r>
    <r>
      <rPr>
        <b/>
        <sz val="10"/>
        <color indexed="8"/>
        <rFont val="Times New Roman"/>
        <family val="1"/>
        <charset val="204"/>
      </rPr>
      <t xml:space="preserve">
Тоқыма бұйымдар өндірісінің НКИ, өткен жылға қарағанда %</t>
    </r>
    <r>
      <rPr>
        <b/>
        <i/>
        <sz val="10"/>
        <color indexed="8"/>
        <rFont val="Times New Roman"/>
        <family val="1"/>
        <charset val="204"/>
      </rPr>
      <t xml:space="preserve">
</t>
    </r>
  </si>
  <si>
    <r>
      <t>25 нысаналы индикатор</t>
    </r>
    <r>
      <rPr>
        <b/>
        <sz val="10"/>
        <color indexed="8"/>
        <rFont val="Times New Roman"/>
        <family val="1"/>
        <charset val="204"/>
      </rPr>
      <t xml:space="preserve">
Киім өндірісінің НКИ, өткен жылға қарағанда %</t>
    </r>
    <r>
      <rPr>
        <b/>
        <i/>
        <sz val="10"/>
        <color indexed="8"/>
        <rFont val="Times New Roman"/>
        <family val="1"/>
        <charset val="204"/>
      </rPr>
      <t xml:space="preserve">
</t>
    </r>
  </si>
  <si>
    <r>
      <t xml:space="preserve">26 нысаналы индикатор
</t>
    </r>
    <r>
      <rPr>
        <b/>
        <sz val="10"/>
        <color indexed="8"/>
        <rFont val="Times New Roman"/>
        <family val="1"/>
        <charset val="204"/>
      </rPr>
      <t>Былғары және соған жататын өнімдер өндірісінің НКИ, өткен жылға қарағанда %</t>
    </r>
    <r>
      <rPr>
        <b/>
        <i/>
        <sz val="10"/>
        <color indexed="8"/>
        <rFont val="Times New Roman"/>
        <family val="1"/>
        <charset val="204"/>
      </rPr>
      <t xml:space="preserve">
</t>
    </r>
  </si>
  <si>
    <r>
      <t xml:space="preserve">Орындалды     </t>
    </r>
    <r>
      <rPr>
        <sz val="10"/>
        <color theme="1"/>
        <rFont val="Times New Roman"/>
        <family val="1"/>
        <charset val="204"/>
      </rPr>
      <t xml:space="preserve">2016 жылы өнеркәсіп,машина жасау, тамақ  бойынша өндіріс көлемінің ұлғаюы
</t>
    </r>
  </si>
  <si>
    <r>
      <rPr>
        <b/>
        <sz val="10"/>
        <color theme="1"/>
        <rFont val="Times New Roman"/>
        <family val="1"/>
        <charset val="204"/>
      </rPr>
      <t>Орындалды</t>
    </r>
    <r>
      <rPr>
        <sz val="10"/>
        <color theme="1"/>
        <rFont val="Times New Roman"/>
        <family val="1"/>
        <charset val="204"/>
      </rPr>
      <t xml:space="preserve">       Статистикалық деректер негізінде 2017 жылға өнімнің өндіріс көлемі  30679,2 млн.теңгені құрайды, оның ішінде өңдеуші өнеркәсіптің көлемі – 26189,6 млн.теңге. Өнеркәсіп өндірісінің құрылымындағы өңдеу өнеркәсіптің үлесі - 85,4% (26189,6/30679,2*100=85,4)
</t>
    </r>
  </si>
  <si>
    <r>
      <rPr>
        <b/>
        <sz val="10"/>
        <color theme="1"/>
        <rFont val="Times New Roman"/>
        <family val="1"/>
        <charset val="204"/>
      </rPr>
      <t>Орындалды</t>
    </r>
    <r>
      <rPr>
        <sz val="10"/>
        <color theme="1"/>
        <rFont val="Times New Roman"/>
        <family val="1"/>
        <charset val="204"/>
      </rPr>
      <t xml:space="preserve">     2017 жылы тамақ   - 115,7%, металлургия – 100,8 %, машина құрылысы – 154,4 %  бойынша өндіріс көлемінің ұлғаюы
</t>
    </r>
  </si>
  <si>
    <r>
      <t xml:space="preserve">Орындалды      </t>
    </r>
    <r>
      <rPr>
        <sz val="10"/>
        <color theme="1"/>
        <rFont val="Times New Roman"/>
        <family val="1"/>
        <charset val="204"/>
      </rPr>
      <t>«RG Gold» ЖШС - Доре қорытпасында химиялық таза алтынның 1027 кг өндірген.</t>
    </r>
    <r>
      <rPr>
        <b/>
        <sz val="10"/>
        <color theme="1"/>
        <rFont val="Times New Roman"/>
        <family val="1"/>
        <charset val="204"/>
      </rPr>
      <t xml:space="preserve">
</t>
    </r>
  </si>
  <si>
    <t>көрсеткіш жоспарланған жоқ</t>
  </si>
  <si>
    <r>
      <t xml:space="preserve">Орындалды     </t>
    </r>
    <r>
      <rPr>
        <sz val="10"/>
        <color theme="1"/>
        <rFont val="Times New Roman"/>
        <family val="1"/>
        <charset val="204"/>
      </rPr>
      <t xml:space="preserve">«Қайсар-Б» ЖШС, «Bika» ЖШС, «Злат Неруд» ЖШС есебінен
</t>
    </r>
  </si>
  <si>
    <r>
      <t xml:space="preserve">Орындалды     </t>
    </r>
    <r>
      <rPr>
        <sz val="10"/>
        <color theme="1"/>
        <rFont val="Times New Roman"/>
        <family val="1"/>
        <charset val="204"/>
      </rPr>
      <t>«RG Gold» ЖШС – 13,713 млрд.теңге сомасына (2016 жылдың кезеңіне сәйкес 100,8 %) Доре қорытпасында химиялық таза алтынның 1027 кг өндірген</t>
    </r>
    <r>
      <rPr>
        <b/>
        <sz val="10"/>
        <color theme="1"/>
        <rFont val="Times New Roman"/>
        <family val="1"/>
        <charset val="204"/>
      </rPr>
      <t xml:space="preserve">
</t>
    </r>
  </si>
  <si>
    <r>
      <t xml:space="preserve">Орындалды  </t>
    </r>
    <r>
      <rPr>
        <sz val="10"/>
        <color theme="1"/>
        <rFont val="Times New Roman"/>
        <family val="1"/>
        <charset val="204"/>
      </rPr>
      <t xml:space="preserve">«RG Gold» ЖШС – 13,713 млрд.теңге сомасына (2016 жылдың кезеңіне сәйкес 100,8 %) Доре қорытпасында химиялық таза алтынның 1027 кг өндірген </t>
    </r>
    <r>
      <rPr>
        <b/>
        <sz val="10"/>
        <color theme="1"/>
        <rFont val="Times New Roman"/>
        <family val="1"/>
        <charset val="204"/>
      </rPr>
      <t xml:space="preserve">
</t>
    </r>
  </si>
  <si>
    <r>
      <t xml:space="preserve">Орындалды  </t>
    </r>
    <r>
      <rPr>
        <sz val="10"/>
        <color theme="1"/>
        <rFont val="Times New Roman"/>
        <family val="1"/>
        <charset val="204"/>
      </rPr>
      <t>Ет өнімдері өндірісінің НКИ 107,9 % өсуі есебінен, өсімдік, жануар және тоң майы НКИ – 182,4 % («Бота-2015» ЖШС, «Есиль агро» ЖШС, «Оско» ЖШС)</t>
    </r>
    <r>
      <rPr>
        <b/>
        <sz val="10"/>
        <color theme="1"/>
        <rFont val="Times New Roman"/>
        <family val="1"/>
        <charset val="204"/>
      </rPr>
      <t xml:space="preserve">
</t>
    </r>
  </si>
  <si>
    <r>
      <t xml:space="preserve">Орындалды  </t>
    </r>
    <r>
      <rPr>
        <sz val="10"/>
        <color theme="1"/>
        <rFont val="Times New Roman"/>
        <family val="1"/>
        <charset val="204"/>
      </rPr>
      <t xml:space="preserve">К.И. Кириякиди ЖК өндіріс көлемдерін ұлғайту және С.В.Теребилова ЖК - өндірісінің көбеюі есебінен
</t>
    </r>
  </si>
  <si>
    <r>
      <t xml:space="preserve">Орындалды  </t>
    </r>
    <r>
      <rPr>
        <sz val="10"/>
        <color theme="1"/>
        <rFont val="Times New Roman"/>
        <family val="1"/>
        <charset val="204"/>
      </rPr>
      <t xml:space="preserve">1. «Бурабай» вагон-жөндеу депосы» ЖШС – 2016 жылдың кезеңіне 149,1 %  немесе 2692 вагон   жасады (Барлығы 2016 жыл бойынша   1805 вагон жөндеулері).   </t>
    </r>
    <r>
      <rPr>
        <b/>
        <sz val="10"/>
        <color theme="1"/>
        <rFont val="Times New Roman"/>
        <family val="1"/>
        <charset val="204"/>
      </rPr>
      <t xml:space="preserve">
</t>
    </r>
  </si>
  <si>
    <r>
      <t xml:space="preserve">Орындалды      </t>
    </r>
    <r>
      <rPr>
        <sz val="10"/>
        <color theme="1"/>
        <rFont val="Times New Roman"/>
        <family val="1"/>
        <charset val="204"/>
      </rPr>
      <t>«Бурабай Евро Пласт» ЖШС өндірісінің көлемдерінің көбеюі есебінен</t>
    </r>
    <r>
      <rPr>
        <b/>
        <sz val="10"/>
        <color theme="1"/>
        <rFont val="Times New Roman"/>
        <family val="1"/>
        <charset val="204"/>
      </rPr>
      <t xml:space="preserve">
</t>
    </r>
  </si>
  <si>
    <r>
      <t xml:space="preserve">Орындалды  </t>
    </r>
    <r>
      <rPr>
        <sz val="10"/>
        <color theme="1"/>
        <rFont val="Times New Roman"/>
        <family val="1"/>
        <charset val="204"/>
      </rPr>
      <t xml:space="preserve">«Пром Энерго Наладка» ЖШС, «Азия Құрылыс» ЖШС ауданның құрылыс кәсіпорындарына ( Б. Сәкенов ЖК сауда үйінің құрылысына арналған ЖБИ сатып алуға келісім), «Гефест» ЖШС өнімінің өндірісі есебінен
</t>
    </r>
  </si>
  <si>
    <r>
      <t xml:space="preserve">Орындалды  </t>
    </r>
    <r>
      <rPr>
        <sz val="10"/>
        <color theme="1"/>
        <rFont val="Times New Roman"/>
        <family val="1"/>
        <charset val="204"/>
      </rPr>
      <t>«Щучинск қазандық-механикалық зауыт» ЖШС- 256,3 млн. теңге сомасына 116 қазандық, 1829,5 млн.теңге сомасына монтаж жабдықтарын және 331,5 млн теңге сомасына немесе 2016 жылға қарағанда 125 % кқмекші қазандық жабдықтар жасаған</t>
    </r>
    <r>
      <rPr>
        <b/>
        <sz val="10"/>
        <color theme="1"/>
        <rFont val="Times New Roman"/>
        <family val="1"/>
        <charset val="204"/>
      </rPr>
      <t xml:space="preserve">
</t>
    </r>
  </si>
  <si>
    <r>
      <t xml:space="preserve">Орындалды     </t>
    </r>
    <r>
      <rPr>
        <sz val="10"/>
        <color theme="1"/>
        <rFont val="Times New Roman"/>
        <family val="1"/>
        <charset val="204"/>
      </rPr>
      <t xml:space="preserve">ОӨК ҚБ «СҚҚ» өндірісі көлемінің артуы есебінен 2017 жылы 120,0 млн. теңгеге өнім өндірілген 
</t>
    </r>
  </si>
  <si>
    <r>
      <t xml:space="preserve">Орындалды    </t>
    </r>
    <r>
      <rPr>
        <sz val="10"/>
        <color theme="1"/>
        <rFont val="Times New Roman"/>
        <family val="1"/>
        <charset val="204"/>
      </rPr>
      <t xml:space="preserve">ОӨК ҚБ «СҚҚ» өндірісі көлемінің артуы есебінен  2017 жылы 120,0 мың теңгеге өнім өндірілген
</t>
    </r>
  </si>
  <si>
    <r>
      <t xml:space="preserve">Орындалды   </t>
    </r>
    <r>
      <rPr>
        <sz val="10"/>
        <rFont val="Times New Roman"/>
        <family val="1"/>
        <charset val="204"/>
      </rPr>
      <t xml:space="preserve">Астана қ. Халықарадық мамандандырылған «Экспо» көрмесі аясында «Қазақстанда жасалған» ұлттық көрмесінде, Ақмола облысы әкімінің есептік кездесуінде көрмеге қатысқандар «Оско» ЖШС, «Есиль Агро» ЖШС, «Б.Х.Аушев» ЖК, «Ф.К.Проценко» ЖК, «Жасыл ел Group» ЖШС, «Агро Инвест 2015» ЖШС. Сондай-ақ, ауданның тауар өндірушілері Көкшетау және Астана қаласының жәрмеңкелеріне қатысады.
</t>
    </r>
  </si>
  <si>
    <r>
      <t xml:space="preserve">1 іс-шара
</t>
    </r>
    <r>
      <rPr>
        <sz val="10"/>
        <rFont val="Times New Roman"/>
        <family val="1"/>
        <charset val="204"/>
      </rPr>
      <t xml:space="preserve">Жергілікті тауар өндірушілер өнімдерінің көрмесі, тұсаукесері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</si>
</sst>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1"/>
      <color theme="1"/>
      <name val="Times New Roman"/>
      <family val="1"/>
      <charset val="204"/>
    </font>
    <font>
      <i/>
      <sz val="10"/>
      <color theme="1"/>
      <name val="Times New Roman"/>
      <family val="1"/>
      <charset val="204"/>
    </font>
    <font>
      <b/>
      <i/>
      <sz val="10"/>
      <color theme="1"/>
      <name val="Times New Roman"/>
      <family val="1"/>
      <charset val="204"/>
    </font>
    <font>
      <i/>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b/>
      <i/>
      <sz val="11"/>
      <color theme="1"/>
      <name val="Calibri"/>
      <family val="2"/>
      <charset val="204"/>
      <scheme val="minor"/>
    </font>
    <font>
      <b/>
      <sz val="10"/>
      <color indexed="8"/>
      <name val="Times New Roman"/>
      <family val="1"/>
      <charset val="204"/>
    </font>
    <font>
      <b/>
      <i/>
      <sz val="10"/>
      <color indexed="8"/>
      <name val="Times New Roman"/>
      <family val="1"/>
      <charset val="204"/>
    </font>
    <font>
      <b/>
      <sz val="10"/>
      <color theme="1"/>
      <name val="Times New Roman"/>
      <family val="1"/>
      <charset val="204"/>
    </font>
    <font>
      <b/>
      <sz val="10"/>
      <name val="Times New Roman"/>
      <family val="1"/>
      <charset val="204"/>
    </font>
    <font>
      <b/>
      <i/>
      <sz val="10"/>
      <name val="Times New Roman"/>
      <family val="1"/>
      <charset val="204"/>
    </font>
    <font>
      <sz val="10"/>
      <name val="Times New Roman"/>
      <family val="1"/>
      <charset val="204"/>
    </font>
    <font>
      <i/>
      <sz val="10"/>
      <name val="Times New Roman"/>
      <family val="1"/>
      <charset val="204"/>
    </font>
    <font>
      <sz val="10"/>
      <color indexed="8"/>
      <name val="Times New Roman"/>
      <family val="1"/>
      <charset val="204"/>
    </font>
    <font>
      <b/>
      <sz val="10"/>
      <color rgb="FF000000"/>
      <name val="Times New Roman"/>
      <family val="1"/>
      <charset val="204"/>
    </font>
    <font>
      <b/>
      <i/>
      <sz val="10"/>
      <color rgb="FF000000"/>
      <name val="Times New Roman"/>
      <family val="1"/>
      <charset val="204"/>
    </font>
    <font>
      <i/>
      <sz val="11"/>
      <color theme="1"/>
      <name val="Calibri"/>
      <family val="2"/>
      <charset val="204"/>
      <scheme val="minor"/>
    </font>
    <font>
      <sz val="11"/>
      <name val="Times New Roman"/>
      <family val="1"/>
      <charset val="204"/>
    </font>
    <font>
      <sz val="10"/>
      <color theme="1"/>
      <name val="Calibri"/>
      <family val="2"/>
      <charset val="204"/>
      <scheme val="minor"/>
    </font>
    <font>
      <b/>
      <sz val="10"/>
      <color theme="1"/>
      <name val="Calibri"/>
      <family val="2"/>
      <charset val="204"/>
      <scheme val="minor"/>
    </font>
    <font>
      <sz val="10"/>
      <color rgb="FFFFFF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cellStyleXfs>
  <cellXfs count="374">
    <xf numFmtId="0" fontId="0" fillId="0" borderId="0" xfId="0"/>
    <xf numFmtId="0" fontId="3" fillId="0" borderId="0" xfId="0" applyFont="1"/>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11" fillId="0" borderId="2" xfId="0" applyFont="1" applyFill="1" applyBorder="1" applyAlignment="1" applyProtection="1">
      <alignment horizontal="left" vertical="top" wrapText="1"/>
      <protection locked="0"/>
    </xf>
    <xf numFmtId="0" fontId="13" fillId="0" borderId="2" xfId="0" applyFont="1" applyBorder="1" applyAlignment="1">
      <alignment wrapText="1"/>
    </xf>
    <xf numFmtId="0" fontId="14" fillId="2" borderId="2" xfId="0" applyFont="1" applyFill="1" applyBorder="1" applyAlignment="1" applyProtection="1">
      <alignment horizontal="left" vertical="top" wrapText="1"/>
      <protection locked="0"/>
    </xf>
    <xf numFmtId="0" fontId="16" fillId="3"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2" fillId="0" borderId="2" xfId="0" applyFont="1" applyFill="1" applyBorder="1" applyAlignment="1">
      <alignment vertical="top" wrapText="1"/>
    </xf>
    <xf numFmtId="0" fontId="16" fillId="3" borderId="5" xfId="0" applyFont="1" applyFill="1" applyBorder="1" applyAlignment="1" applyProtection="1">
      <alignment horizontal="left" vertical="top" wrapText="1"/>
      <protection locked="0"/>
    </xf>
    <xf numFmtId="0" fontId="13" fillId="0" borderId="5" xfId="0" applyFont="1" applyFill="1" applyBorder="1" applyAlignment="1">
      <alignment horizontal="left" vertical="top" wrapText="1"/>
    </xf>
    <xf numFmtId="3" fontId="16" fillId="3" borderId="5" xfId="0" applyNumberFormat="1" applyFont="1" applyFill="1" applyBorder="1" applyAlignment="1">
      <alignment horizontal="center" vertical="top" wrapText="1"/>
    </xf>
    <xf numFmtId="3" fontId="14" fillId="2" borderId="2" xfId="0" applyNumberFormat="1" applyFont="1" applyFill="1" applyBorder="1" applyAlignment="1">
      <alignment horizontal="left" vertical="top" wrapText="1"/>
    </xf>
    <xf numFmtId="3" fontId="16" fillId="3" borderId="2" xfId="0" applyNumberFormat="1" applyFont="1" applyFill="1" applyBorder="1" applyAlignment="1">
      <alignment horizontal="center" vertical="top" wrapText="1"/>
    </xf>
    <xf numFmtId="0" fontId="16" fillId="3" borderId="2" xfId="0" applyFont="1" applyFill="1" applyBorder="1" applyAlignment="1" applyProtection="1">
      <alignment horizontal="center" vertical="top" wrapText="1"/>
      <protection locked="0"/>
    </xf>
    <xf numFmtId="0" fontId="11" fillId="2" borderId="2" xfId="0" applyFont="1" applyFill="1" applyBorder="1" applyAlignment="1" applyProtection="1">
      <alignment horizontal="left" vertical="top" wrapText="1"/>
      <protection locked="0"/>
    </xf>
    <xf numFmtId="0" fontId="18" fillId="2" borderId="2"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0" fontId="16" fillId="3" borderId="2" xfId="0" applyFont="1" applyFill="1" applyBorder="1" applyAlignment="1" applyProtection="1">
      <alignment vertical="top" wrapText="1"/>
      <protection locked="0"/>
    </xf>
    <xf numFmtId="0" fontId="17" fillId="3" borderId="2" xfId="0" applyFont="1" applyFill="1" applyBorder="1" applyAlignment="1" applyProtection="1">
      <alignment horizontal="left" vertical="top" wrapText="1"/>
      <protection locked="0"/>
    </xf>
    <xf numFmtId="0" fontId="16" fillId="3" borderId="3" xfId="0" applyFont="1" applyFill="1" applyBorder="1" applyAlignment="1" applyProtection="1">
      <alignment horizontal="center" vertical="top" wrapText="1"/>
      <protection locked="0"/>
    </xf>
    <xf numFmtId="0" fontId="19" fillId="0" borderId="0" xfId="0" applyFont="1" applyAlignment="1">
      <alignment vertical="top" wrapText="1"/>
    </xf>
    <xf numFmtId="0" fontId="14"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1" fillId="2" borderId="2" xfId="0" applyFont="1" applyFill="1" applyBorder="1" applyAlignment="1">
      <alignment horizontal="left" vertical="top" wrapText="1"/>
    </xf>
    <xf numFmtId="0" fontId="11" fillId="2" borderId="2" xfId="0" applyFont="1" applyFill="1" applyBorder="1" applyAlignment="1">
      <alignment vertical="top" wrapText="1"/>
    </xf>
    <xf numFmtId="0" fontId="11" fillId="0" borderId="2" xfId="0" applyFont="1" applyFill="1" applyBorder="1" applyAlignment="1">
      <alignment vertical="top" wrapText="1"/>
    </xf>
    <xf numFmtId="3" fontId="16" fillId="3" borderId="2" xfId="0" applyNumberFormat="1" applyFont="1" applyFill="1" applyBorder="1" applyAlignment="1">
      <alignment horizontal="left" vertical="top" wrapText="1"/>
    </xf>
    <xf numFmtId="3" fontId="17" fillId="3" borderId="6" xfId="0" applyNumberFormat="1" applyFont="1" applyFill="1" applyBorder="1" applyAlignment="1">
      <alignment horizontal="left" vertical="top" wrapText="1"/>
    </xf>
    <xf numFmtId="0" fontId="17" fillId="3" borderId="4" xfId="0" applyFont="1" applyFill="1" applyBorder="1" applyAlignment="1" applyProtection="1">
      <alignment horizontal="left" vertical="top" wrapText="1"/>
      <protection locked="0"/>
    </xf>
    <xf numFmtId="0" fontId="16" fillId="3" borderId="4" xfId="0" applyFont="1" applyFill="1" applyBorder="1" applyAlignment="1" applyProtection="1">
      <alignment horizontal="left" vertical="top" wrapText="1"/>
      <protection locked="0"/>
    </xf>
    <xf numFmtId="0" fontId="16" fillId="3" borderId="4"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3" fontId="16" fillId="3" borderId="4" xfId="0" applyNumberFormat="1" applyFont="1" applyFill="1" applyBorder="1" applyAlignment="1">
      <alignment horizontal="center" vertical="top" wrapText="1"/>
    </xf>
    <xf numFmtId="0" fontId="2" fillId="0" borderId="2" xfId="0" applyFont="1" applyBorder="1" applyAlignment="1">
      <alignment horizontal="center" vertical="top" wrapText="1"/>
    </xf>
    <xf numFmtId="0" fontId="1" fillId="0" borderId="0" xfId="0" applyFont="1" applyAlignment="1">
      <alignment horizontal="center"/>
    </xf>
    <xf numFmtId="0" fontId="1" fillId="0" borderId="0" xfId="0" applyFont="1" applyAlignment="1">
      <alignment horizontal="center" wrapText="1"/>
    </xf>
    <xf numFmtId="0" fontId="6"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top" wrapText="1"/>
    </xf>
    <xf numFmtId="0" fontId="3" fillId="0" borderId="7" xfId="0" applyFont="1" applyBorder="1" applyAlignment="1">
      <alignment horizontal="center" vertical="top"/>
    </xf>
    <xf numFmtId="0" fontId="3" fillId="0" borderId="2" xfId="0" applyFont="1" applyBorder="1" applyAlignment="1">
      <alignment horizontal="center" vertical="top"/>
    </xf>
    <xf numFmtId="0" fontId="16" fillId="3" borderId="6" xfId="0" applyFont="1" applyFill="1" applyBorder="1" applyAlignment="1" applyProtection="1">
      <alignment horizontal="center" vertical="top" wrapText="1"/>
      <protection locked="0"/>
    </xf>
    <xf numFmtId="0" fontId="16" fillId="3" borderId="7" xfId="0" applyFont="1" applyFill="1" applyBorder="1" applyAlignment="1" applyProtection="1">
      <alignment horizontal="center" vertical="top" wrapText="1"/>
      <protection locked="0"/>
    </xf>
    <xf numFmtId="0" fontId="16" fillId="4" borderId="7" xfId="0" applyFont="1" applyFill="1" applyBorder="1" applyAlignment="1" applyProtection="1">
      <alignment horizontal="center" vertical="top" wrapText="1"/>
      <protection locked="0"/>
    </xf>
    <xf numFmtId="0" fontId="3" fillId="4" borderId="2" xfId="0" applyFont="1" applyFill="1" applyBorder="1" applyAlignment="1">
      <alignment horizontal="center" vertical="top"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top"/>
    </xf>
    <xf numFmtId="0" fontId="3" fillId="4" borderId="7" xfId="0" applyFont="1" applyFill="1" applyBorder="1" applyAlignment="1">
      <alignment horizontal="center"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top"/>
    </xf>
    <xf numFmtId="0" fontId="3" fillId="0" borderId="2" xfId="0" applyFont="1" applyBorder="1" applyAlignment="1">
      <alignment horizontal="center" vertical="top" wrapText="1"/>
    </xf>
    <xf numFmtId="0" fontId="16" fillId="0" borderId="2" xfId="0" applyFont="1" applyFill="1" applyBorder="1" applyAlignment="1" applyProtection="1">
      <alignment horizontal="center" vertical="top" wrapText="1"/>
      <protection locked="0"/>
    </xf>
    <xf numFmtId="0" fontId="18" fillId="2" borderId="4" xfId="0" applyFont="1" applyFill="1" applyBorder="1" applyAlignment="1" applyProtection="1">
      <alignment horizontal="center" vertical="top" wrapText="1"/>
      <protection locked="0"/>
    </xf>
    <xf numFmtId="0" fontId="2" fillId="0" borderId="2" xfId="0" applyFont="1" applyFill="1" applyBorder="1" applyAlignment="1">
      <alignment horizontal="center" vertical="top" wrapText="1"/>
    </xf>
    <xf numFmtId="0" fontId="2" fillId="0" borderId="5" xfId="0" applyFont="1" applyFill="1" applyBorder="1" applyAlignment="1">
      <alignment horizontal="center" vertical="top" wrapText="1"/>
    </xf>
    <xf numFmtId="3" fontId="16" fillId="2" borderId="2" xfId="0" applyNumberFormat="1" applyFont="1" applyFill="1" applyBorder="1" applyAlignment="1">
      <alignment horizontal="center" vertical="top" wrapText="1"/>
    </xf>
    <xf numFmtId="0" fontId="7" fillId="0" borderId="0" xfId="0" applyFont="1" applyAlignment="1">
      <alignment vertical="top"/>
    </xf>
    <xf numFmtId="0" fontId="16" fillId="3" borderId="9" xfId="0" applyFont="1" applyFill="1" applyBorder="1" applyAlignment="1" applyProtection="1">
      <alignment horizontal="left" vertical="top" wrapText="1"/>
      <protection locked="0"/>
    </xf>
    <xf numFmtId="3" fontId="16" fillId="4" borderId="2" xfId="0" applyNumberFormat="1" applyFont="1" applyFill="1" applyBorder="1" applyAlignment="1">
      <alignment horizontal="center" vertical="top" wrapText="1"/>
    </xf>
    <xf numFmtId="3" fontId="16" fillId="3" borderId="2" xfId="0" applyNumberFormat="1" applyFont="1" applyFill="1" applyBorder="1" applyAlignment="1" applyProtection="1">
      <alignment horizontal="center" vertical="top" wrapText="1"/>
      <protection locked="0"/>
    </xf>
    <xf numFmtId="0" fontId="2" fillId="0" borderId="2" xfId="0" applyFont="1" applyBorder="1" applyAlignment="1">
      <alignment horizontal="center" vertical="top"/>
    </xf>
    <xf numFmtId="0" fontId="16" fillId="3" borderId="4" xfId="0" applyFont="1" applyFill="1" applyBorder="1" applyAlignment="1" applyProtection="1">
      <alignment horizontal="center" vertical="top" wrapText="1"/>
      <protection locked="0"/>
    </xf>
    <xf numFmtId="0" fontId="16" fillId="3" borderId="4" xfId="0" applyFont="1" applyFill="1" applyBorder="1" applyAlignment="1" applyProtection="1">
      <alignment horizontal="center" vertical="center" wrapText="1"/>
      <protection locked="0"/>
    </xf>
    <xf numFmtId="0" fontId="3" fillId="0" borderId="2" xfId="0" applyFont="1" applyBorder="1" applyAlignment="1">
      <alignment horizontal="center" vertical="top" wrapText="1"/>
    </xf>
    <xf numFmtId="0" fontId="7" fillId="0" borderId="0" xfId="0" applyFont="1" applyAlignment="1">
      <alignment horizontal="left"/>
    </xf>
    <xf numFmtId="0" fontId="3" fillId="0" borderId="6" xfId="0" applyFont="1" applyBorder="1" applyAlignment="1">
      <alignment horizontal="left"/>
    </xf>
    <xf numFmtId="0" fontId="16" fillId="3"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3" fontId="16" fillId="3" borderId="2" xfId="0" applyNumberFormat="1" applyFont="1" applyFill="1" applyBorder="1" applyAlignment="1">
      <alignment horizontal="center" vertical="top" wrapText="1"/>
    </xf>
    <xf numFmtId="0" fontId="16" fillId="2" borderId="2"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18" fillId="2" borderId="2" xfId="0" applyFont="1" applyFill="1" applyBorder="1" applyAlignment="1">
      <alignment horizontal="left" vertical="top" wrapText="1"/>
    </xf>
    <xf numFmtId="0" fontId="16" fillId="4" borderId="2"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center" vertical="top" wrapText="1"/>
      <protection locked="0"/>
    </xf>
    <xf numFmtId="0" fontId="14" fillId="3" borderId="2" xfId="0" applyFont="1" applyFill="1" applyBorder="1" applyAlignment="1" applyProtection="1">
      <alignment horizontal="left" vertical="top" wrapText="1"/>
      <protection locked="0"/>
    </xf>
    <xf numFmtId="0" fontId="16" fillId="3" borderId="2" xfId="0" applyFont="1" applyFill="1" applyBorder="1" applyAlignment="1" applyProtection="1">
      <alignment horizontal="center" vertical="top" wrapText="1"/>
      <protection locked="0"/>
    </xf>
    <xf numFmtId="0" fontId="3" fillId="0" borderId="2" xfId="0" applyFont="1" applyBorder="1" applyAlignment="1">
      <alignment horizontal="center" vertical="top" wrapText="1"/>
    </xf>
    <xf numFmtId="0" fontId="16" fillId="2" borderId="2"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center" vertical="top" wrapText="1"/>
      <protection locked="0"/>
    </xf>
    <xf numFmtId="0" fontId="13" fillId="0" borderId="2" xfId="0" applyFont="1" applyBorder="1" applyAlignment="1">
      <alignment vertical="top" wrapText="1"/>
    </xf>
    <xf numFmtId="0" fontId="18" fillId="0" borderId="2" xfId="0" applyFont="1" applyFill="1" applyBorder="1" applyAlignment="1" applyProtection="1">
      <alignment horizontal="center" vertical="top" wrapText="1"/>
      <protection locked="0"/>
    </xf>
    <xf numFmtId="0" fontId="2" fillId="0" borderId="2" xfId="0" applyFont="1" applyBorder="1" applyAlignment="1">
      <alignment horizontal="left" vertical="top" wrapText="1"/>
    </xf>
    <xf numFmtId="0" fontId="22" fillId="2" borderId="2" xfId="0" applyFont="1" applyFill="1" applyBorder="1" applyAlignment="1">
      <alignment horizontal="center" vertical="center"/>
    </xf>
    <xf numFmtId="0" fontId="22" fillId="2" borderId="2" xfId="0" applyFont="1" applyFill="1" applyBorder="1" applyAlignment="1">
      <alignment horizontal="center" vertical="top" wrapText="1"/>
    </xf>
    <xf numFmtId="0" fontId="22" fillId="2" borderId="7" xfId="0" applyFont="1" applyFill="1" applyBorder="1" applyAlignment="1">
      <alignment horizontal="center" vertical="top"/>
    </xf>
    <xf numFmtId="0" fontId="22" fillId="2" borderId="2" xfId="0" applyFont="1" applyFill="1" applyBorder="1" applyAlignment="1">
      <alignment horizontal="center" vertical="top"/>
    </xf>
    <xf numFmtId="0" fontId="16" fillId="3" borderId="2"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7" fillId="0" borderId="0" xfId="0" applyFont="1" applyAlignment="1">
      <alignment horizontal="left" vertical="top"/>
    </xf>
    <xf numFmtId="0" fontId="13" fillId="0" borderId="2" xfId="0" applyFont="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14" fillId="2"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24" fillId="0" borderId="0" xfId="0" applyFont="1" applyAlignment="1">
      <alignment horizontal="left" vertical="top" wrapText="1"/>
    </xf>
    <xf numFmtId="0" fontId="16" fillId="4" borderId="2" xfId="0" applyFont="1" applyFill="1" applyBorder="1" applyAlignment="1" applyProtection="1">
      <alignment horizontal="left" vertical="top" wrapText="1"/>
      <protection locked="0"/>
    </xf>
    <xf numFmtId="0" fontId="16" fillId="3" borderId="2" xfId="0" applyFont="1" applyFill="1" applyBorder="1" applyAlignment="1" applyProtection="1">
      <alignment horizontal="center" vertical="top" wrapText="1"/>
      <protection locked="0"/>
    </xf>
    <xf numFmtId="0" fontId="16" fillId="3" borderId="4" xfId="0" applyFont="1" applyFill="1" applyBorder="1" applyAlignment="1" applyProtection="1">
      <alignment horizontal="center" vertical="top" wrapText="1"/>
      <protection locked="0"/>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2"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13" fillId="4" borderId="2" xfId="0" applyFont="1" applyFill="1" applyBorder="1" applyAlignment="1">
      <alignment horizontal="left" vertical="top" wrapText="1"/>
    </xf>
    <xf numFmtId="0" fontId="16" fillId="3" borderId="2" xfId="0" applyFont="1" applyFill="1" applyBorder="1" applyAlignment="1" applyProtection="1">
      <alignment horizontal="center" vertical="top" wrapText="1"/>
      <protection locked="0"/>
    </xf>
    <xf numFmtId="3" fontId="16" fillId="3" borderId="2" xfId="0" applyNumberFormat="1" applyFont="1" applyFill="1" applyBorder="1" applyAlignment="1">
      <alignment horizontal="center" vertical="top" wrapText="1"/>
    </xf>
    <xf numFmtId="0" fontId="16" fillId="3"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0" fontId="16" fillId="5" borderId="2" xfId="0" applyFont="1" applyFill="1" applyBorder="1" applyAlignment="1" applyProtection="1">
      <alignment horizontal="center" vertical="top" wrapText="1"/>
      <protection locked="0"/>
    </xf>
    <xf numFmtId="0" fontId="16" fillId="3" borderId="4" xfId="0" applyFont="1" applyFill="1" applyBorder="1" applyAlignment="1" applyProtection="1">
      <alignment horizontal="left" vertical="top" wrapText="1"/>
      <protection locked="0"/>
    </xf>
    <xf numFmtId="0" fontId="16" fillId="3"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3" fontId="16" fillId="3" borderId="4" xfId="0" applyNumberFormat="1" applyFont="1" applyFill="1" applyBorder="1" applyAlignment="1">
      <alignment horizontal="center" vertical="top" wrapText="1"/>
    </xf>
    <xf numFmtId="0" fontId="16" fillId="3" borderId="2" xfId="0" applyFont="1" applyFill="1" applyBorder="1" applyAlignment="1" applyProtection="1">
      <alignment horizontal="left" vertical="top" wrapText="1"/>
      <protection locked="0"/>
    </xf>
    <xf numFmtId="3" fontId="17" fillId="3" borderId="4" xfId="0" applyNumberFormat="1" applyFont="1" applyFill="1" applyBorder="1" applyAlignment="1">
      <alignment horizontal="left" vertical="top" wrapText="1"/>
    </xf>
    <xf numFmtId="0" fontId="16" fillId="3" borderId="4" xfId="0" applyFont="1" applyFill="1" applyBorder="1" applyAlignment="1" applyProtection="1">
      <alignment horizontal="center" vertical="center" wrapText="1"/>
      <protection locked="0"/>
    </xf>
    <xf numFmtId="0" fontId="3" fillId="0" borderId="0" xfId="0" applyFont="1" applyAlignment="1">
      <alignment wrapText="1"/>
    </xf>
    <xf numFmtId="0" fontId="16" fillId="4" borderId="4" xfId="0" applyFont="1" applyFill="1" applyBorder="1" applyAlignment="1" applyProtection="1">
      <alignment horizontal="left" vertical="top" wrapText="1"/>
      <protection locked="0"/>
    </xf>
    <xf numFmtId="0" fontId="16" fillId="4" borderId="2" xfId="0" applyFont="1" applyFill="1" applyBorder="1" applyAlignment="1" applyProtection="1">
      <alignment horizontal="center" vertical="center" wrapText="1"/>
      <protection locked="0"/>
    </xf>
    <xf numFmtId="3" fontId="17" fillId="4" borderId="6" xfId="0" applyNumberFormat="1" applyFont="1" applyFill="1" applyBorder="1" applyAlignment="1">
      <alignment horizontal="left" vertical="top" wrapText="1"/>
    </xf>
    <xf numFmtId="0" fontId="13"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6" fillId="3" borderId="4" xfId="0" applyFont="1" applyFill="1" applyBorder="1" applyAlignment="1" applyProtection="1">
      <alignment horizontal="left" vertical="top" wrapText="1"/>
      <protection locked="0"/>
    </xf>
    <xf numFmtId="0" fontId="16" fillId="3"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3" fontId="16" fillId="3" borderId="2" xfId="0" applyNumberFormat="1" applyFont="1" applyFill="1" applyBorder="1" applyAlignment="1">
      <alignment horizontal="center" vertical="top" wrapText="1"/>
    </xf>
    <xf numFmtId="3" fontId="16" fillId="3" borderId="4" xfId="0" applyNumberFormat="1" applyFont="1" applyFill="1" applyBorder="1" applyAlignment="1">
      <alignment horizontal="left" vertical="top" wrapText="1"/>
    </xf>
    <xf numFmtId="0" fontId="3" fillId="0" borderId="2" xfId="0" applyFont="1" applyBorder="1" applyAlignment="1">
      <alignment horizontal="center" vertical="top" wrapText="1"/>
    </xf>
    <xf numFmtId="0" fontId="18" fillId="0" borderId="2"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0" fontId="7"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Border="1" applyAlignment="1">
      <alignment horizontal="center" vertical="center"/>
    </xf>
    <xf numFmtId="0" fontId="14" fillId="2" borderId="0" xfId="0" applyFont="1" applyFill="1" applyBorder="1" applyAlignment="1" applyProtection="1">
      <alignment horizontal="left" vertical="top" wrapText="1"/>
      <protection locked="0"/>
    </xf>
    <xf numFmtId="0" fontId="16" fillId="2" borderId="0" xfId="0" applyFont="1" applyFill="1" applyBorder="1" applyAlignment="1" applyProtection="1">
      <alignment horizontal="center" vertical="top" wrapText="1"/>
      <protection locked="0"/>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2" fillId="0" borderId="0" xfId="0" applyFont="1" applyBorder="1" applyAlignment="1">
      <alignment horizontal="left" vertical="top" wrapText="1"/>
    </xf>
    <xf numFmtId="0" fontId="14" fillId="4" borderId="2" xfId="0" applyFont="1" applyFill="1" applyBorder="1" applyAlignment="1" applyProtection="1">
      <alignment horizontal="left" vertical="top" wrapText="1"/>
      <protection locked="0"/>
    </xf>
    <xf numFmtId="0" fontId="2" fillId="4" borderId="2" xfId="0" applyFont="1" applyFill="1" applyBorder="1" applyAlignment="1">
      <alignment horizontal="center" vertical="center"/>
    </xf>
    <xf numFmtId="0" fontId="2" fillId="4" borderId="2" xfId="0" applyFont="1" applyFill="1" applyBorder="1" applyAlignment="1">
      <alignment horizontal="center" vertical="top" wrapText="1"/>
    </xf>
    <xf numFmtId="0" fontId="2" fillId="4" borderId="2" xfId="0" applyFont="1" applyFill="1" applyBorder="1" applyAlignment="1">
      <alignment horizontal="center" vertical="top"/>
    </xf>
    <xf numFmtId="0" fontId="3" fillId="0" borderId="0" xfId="0" applyFont="1" applyAlignment="1">
      <alignment horizontal="left" vertical="top" wrapText="1"/>
    </xf>
    <xf numFmtId="0" fontId="0" fillId="0" borderId="0" xfId="0" applyAlignment="1">
      <alignment horizontal="left" vertical="top" wrapText="1"/>
    </xf>
    <xf numFmtId="0" fontId="16" fillId="3" borderId="4" xfId="0" applyFont="1" applyFill="1" applyBorder="1" applyAlignment="1" applyProtection="1">
      <alignment horizontal="left" vertical="top" wrapText="1"/>
      <protection locked="0"/>
    </xf>
    <xf numFmtId="0" fontId="16" fillId="3" borderId="4"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0" fontId="16" fillId="4" borderId="4" xfId="0" applyFont="1" applyFill="1" applyBorder="1" applyAlignment="1" applyProtection="1">
      <alignment horizontal="left" vertical="top" wrapText="1"/>
      <protection locked="0"/>
    </xf>
    <xf numFmtId="0" fontId="16" fillId="3" borderId="6"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18" fillId="0" borderId="2" xfId="0" applyFont="1" applyFill="1" applyBorder="1" applyAlignment="1" applyProtection="1">
      <alignment horizontal="center" vertical="top" wrapText="1"/>
      <protection locked="0"/>
    </xf>
    <xf numFmtId="0" fontId="18" fillId="2" borderId="4" xfId="0" applyFont="1" applyFill="1" applyBorder="1" applyAlignment="1" applyProtection="1">
      <alignment horizontal="center" vertical="top" wrapText="1"/>
      <protection locked="0"/>
    </xf>
    <xf numFmtId="0" fontId="0" fillId="0" borderId="3" xfId="0" applyBorder="1" applyAlignment="1">
      <alignment horizontal="center"/>
    </xf>
    <xf numFmtId="0" fontId="0" fillId="0" borderId="7" xfId="0" applyBorder="1" applyAlignment="1">
      <alignment horizontal="center"/>
    </xf>
    <xf numFmtId="3" fontId="16" fillId="3" borderId="4" xfId="0" applyNumberFormat="1" applyFont="1" applyFill="1" applyBorder="1" applyAlignment="1">
      <alignment horizontal="center" vertical="top" wrapText="1"/>
    </xf>
    <xf numFmtId="3" fontId="16" fillId="3" borderId="4" xfId="0" applyNumberFormat="1" applyFont="1" applyFill="1" applyBorder="1" applyAlignment="1">
      <alignment horizontal="left" vertical="top" wrapText="1"/>
    </xf>
    <xf numFmtId="0" fontId="3" fillId="0" borderId="0" xfId="0" applyFont="1" applyAlignment="1">
      <alignment wrapText="1"/>
    </xf>
    <xf numFmtId="0" fontId="2" fillId="0" borderId="2" xfId="0" applyFont="1" applyBorder="1" applyAlignment="1">
      <alignment horizontal="center" vertical="top" wrapText="1"/>
    </xf>
    <xf numFmtId="0" fontId="16" fillId="2" borderId="2" xfId="0" applyFont="1" applyFill="1" applyBorder="1" applyAlignment="1" applyProtection="1">
      <alignment horizontal="center" vertical="top" wrapText="1"/>
      <protection locked="0"/>
    </xf>
    <xf numFmtId="0" fontId="3" fillId="0" borderId="2" xfId="0" applyFont="1" applyBorder="1" applyAlignment="1">
      <alignment horizontal="center"/>
    </xf>
    <xf numFmtId="0" fontId="0" fillId="0" borderId="2" xfId="0" applyBorder="1" applyAlignment="1">
      <alignment horizontal="center"/>
    </xf>
    <xf numFmtId="0" fontId="16" fillId="3" borderId="4" xfId="0" applyFont="1" applyFill="1" applyBorder="1" applyAlignment="1" applyProtection="1">
      <alignment horizontal="center" vertical="center" wrapText="1"/>
      <protection locked="0"/>
    </xf>
    <xf numFmtId="0" fontId="3" fillId="0" borderId="2" xfId="0" applyFont="1" applyBorder="1" applyAlignment="1">
      <alignment horizontal="center" vertical="top" wrapText="1"/>
    </xf>
    <xf numFmtId="3" fontId="16" fillId="3" borderId="2" xfId="0" applyNumberFormat="1" applyFont="1" applyFill="1" applyBorder="1" applyAlignment="1">
      <alignment horizontal="center" vertical="top" wrapText="1"/>
    </xf>
    <xf numFmtId="0" fontId="16" fillId="5" borderId="2" xfId="0" applyFont="1" applyFill="1" applyBorder="1" applyAlignment="1" applyProtection="1">
      <alignment horizontal="left" vertical="top" wrapText="1"/>
      <protection locked="0"/>
    </xf>
    <xf numFmtId="0" fontId="14" fillId="4" borderId="2"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3" fillId="5" borderId="2" xfId="0" applyFont="1" applyFill="1" applyBorder="1" applyAlignment="1">
      <alignment horizontal="center" vertical="top"/>
    </xf>
    <xf numFmtId="0" fontId="14" fillId="0" borderId="2" xfId="0" applyFont="1" applyBorder="1" applyAlignment="1">
      <alignment vertical="top" wrapText="1"/>
    </xf>
    <xf numFmtId="0" fontId="16" fillId="0" borderId="2" xfId="0" applyFont="1" applyBorder="1" applyAlignment="1">
      <alignment vertical="top" wrapText="1"/>
    </xf>
    <xf numFmtId="0" fontId="13" fillId="0" borderId="4" xfId="0" applyFont="1" applyBorder="1" applyAlignment="1">
      <alignment horizontal="left" vertical="top" wrapText="1"/>
    </xf>
    <xf numFmtId="0" fontId="16" fillId="4"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3" fillId="4" borderId="4" xfId="0" applyFont="1" applyFill="1" applyBorder="1" applyAlignment="1">
      <alignment horizontal="left" vertical="top" wrapText="1"/>
    </xf>
    <xf numFmtId="0" fontId="16" fillId="3" borderId="4" xfId="0" applyFont="1" applyFill="1" applyBorder="1" applyAlignment="1" applyProtection="1">
      <alignment horizontal="center" vertical="top" wrapText="1"/>
      <protection locked="0"/>
    </xf>
    <xf numFmtId="0" fontId="16" fillId="3" borderId="4" xfId="0" applyFont="1" applyFill="1" applyBorder="1" applyAlignment="1" applyProtection="1">
      <alignment horizontal="left" vertical="top" wrapText="1"/>
      <protection locked="0"/>
    </xf>
    <xf numFmtId="0" fontId="16" fillId="3" borderId="2" xfId="0" applyFont="1" applyFill="1" applyBorder="1" applyAlignment="1" applyProtection="1">
      <alignment horizontal="center" vertical="top" wrapText="1"/>
      <protection locked="0"/>
    </xf>
    <xf numFmtId="3" fontId="16" fillId="4" borderId="4" xfId="0" applyNumberFormat="1" applyFont="1" applyFill="1" applyBorder="1" applyAlignment="1">
      <alignment horizontal="center" vertical="top" wrapText="1"/>
    </xf>
    <xf numFmtId="0" fontId="25" fillId="3" borderId="2" xfId="0" applyFont="1" applyFill="1" applyBorder="1" applyAlignment="1" applyProtection="1">
      <alignment horizontal="center" vertical="top" wrapText="1"/>
      <protection locked="0"/>
    </xf>
    <xf numFmtId="0" fontId="16" fillId="5" borderId="2" xfId="0" applyFont="1" applyFill="1" applyBorder="1" applyAlignment="1" applyProtection="1">
      <alignment horizontal="center" vertical="center" wrapText="1"/>
      <protection locked="0"/>
    </xf>
    <xf numFmtId="0" fontId="16" fillId="6" borderId="2" xfId="0" applyFont="1" applyFill="1" applyBorder="1" applyAlignment="1" applyProtection="1">
      <alignment horizontal="center" vertical="top" wrapText="1"/>
      <protection locked="0"/>
    </xf>
    <xf numFmtId="0" fontId="16" fillId="7" borderId="2" xfId="0" applyFont="1" applyFill="1" applyBorder="1" applyAlignment="1" applyProtection="1">
      <alignment horizontal="center" vertical="top" wrapText="1"/>
      <protection locked="0"/>
    </xf>
    <xf numFmtId="3" fontId="16" fillId="5" borderId="2" xfId="0" applyNumberFormat="1" applyFont="1" applyFill="1" applyBorder="1" applyAlignment="1">
      <alignment horizontal="center" vertical="top" wrapText="1"/>
    </xf>
    <xf numFmtId="3" fontId="17" fillId="3" borderId="2" xfId="0" applyNumberFormat="1" applyFont="1" applyFill="1" applyBorder="1" applyAlignment="1">
      <alignment horizontal="left" vertical="top" wrapText="1"/>
    </xf>
    <xf numFmtId="3" fontId="16" fillId="6" borderId="2" xfId="0" applyNumberFormat="1" applyFont="1" applyFill="1" applyBorder="1" applyAlignment="1">
      <alignment horizontal="center" vertical="top" wrapText="1"/>
    </xf>
    <xf numFmtId="0" fontId="2" fillId="4" borderId="0" xfId="0" applyFont="1" applyFill="1" applyBorder="1" applyAlignment="1">
      <alignment horizontal="center" vertical="center"/>
    </xf>
    <xf numFmtId="0" fontId="14" fillId="4" borderId="0" xfId="0" applyFont="1" applyFill="1" applyBorder="1" applyAlignment="1" applyProtection="1">
      <alignment horizontal="left" vertical="top" wrapText="1"/>
      <protection locked="0"/>
    </xf>
    <xf numFmtId="0" fontId="16" fillId="4" borderId="0" xfId="0" applyFont="1" applyFill="1" applyBorder="1" applyAlignment="1" applyProtection="1">
      <alignment horizontal="center" vertical="top" wrapText="1"/>
      <protection locked="0"/>
    </xf>
    <xf numFmtId="0" fontId="2" fillId="4" borderId="0" xfId="0" applyFont="1" applyFill="1" applyBorder="1" applyAlignment="1">
      <alignment horizontal="center" vertical="top" wrapText="1"/>
    </xf>
    <xf numFmtId="0" fontId="2" fillId="4" borderId="0" xfId="0" applyFont="1" applyFill="1" applyBorder="1" applyAlignment="1">
      <alignment horizontal="center" vertical="top"/>
    </xf>
    <xf numFmtId="0" fontId="2" fillId="4" borderId="0" xfId="0" applyFont="1" applyFill="1" applyBorder="1" applyAlignment="1">
      <alignment horizontal="left" vertical="top" wrapText="1"/>
    </xf>
    <xf numFmtId="0" fontId="2" fillId="5" borderId="2" xfId="0" applyFont="1" applyFill="1" applyBorder="1" applyAlignment="1">
      <alignment horizontal="center" vertical="top"/>
    </xf>
    <xf numFmtId="0" fontId="2" fillId="6" borderId="2" xfId="0" applyFont="1" applyFill="1" applyBorder="1" applyAlignment="1">
      <alignment horizontal="center" vertical="top"/>
    </xf>
    <xf numFmtId="0" fontId="2" fillId="7" borderId="2" xfId="0" applyFont="1" applyFill="1" applyBorder="1" applyAlignment="1">
      <alignment horizontal="center" vertical="top"/>
    </xf>
    <xf numFmtId="0" fontId="16" fillId="3" borderId="2" xfId="0" applyFont="1" applyFill="1" applyBorder="1" applyAlignment="1" applyProtection="1">
      <alignment horizontal="center" vertical="top" wrapText="1"/>
      <protection locked="0"/>
    </xf>
    <xf numFmtId="0" fontId="16" fillId="3"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3" fillId="0" borderId="0" xfId="0" applyFont="1" applyAlignment="1">
      <alignment horizontal="left" vertical="top" wrapText="1"/>
    </xf>
    <xf numFmtId="0" fontId="0" fillId="0" borderId="0" xfId="0" applyAlignment="1">
      <alignment horizontal="left" vertical="top" wrapText="1"/>
    </xf>
    <xf numFmtId="0" fontId="3" fillId="0" borderId="2" xfId="0" applyFont="1" applyBorder="1" applyAlignment="1">
      <alignment horizontal="center" vertical="top" wrapText="1"/>
    </xf>
    <xf numFmtId="0" fontId="16" fillId="3" borderId="4"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0" fontId="16" fillId="3" borderId="4" xfId="0" applyFont="1" applyFill="1" applyBorder="1" applyAlignment="1" applyProtection="1">
      <alignment horizontal="left" vertical="top" wrapText="1"/>
      <protection locked="0"/>
    </xf>
    <xf numFmtId="3" fontId="16" fillId="3" borderId="4" xfId="0" applyNumberFormat="1" applyFont="1" applyFill="1" applyBorder="1" applyAlignment="1">
      <alignment horizontal="left" vertical="top" wrapText="1"/>
    </xf>
    <xf numFmtId="3" fontId="16" fillId="3" borderId="4" xfId="0" applyNumberFormat="1" applyFont="1" applyFill="1" applyBorder="1" applyAlignment="1">
      <alignment horizontal="center" vertical="top" wrapText="1"/>
    </xf>
    <xf numFmtId="0" fontId="18" fillId="0" borderId="2" xfId="0" applyFont="1" applyFill="1" applyBorder="1" applyAlignment="1" applyProtection="1">
      <alignment horizontal="center" vertical="top" wrapText="1"/>
      <protection locked="0"/>
    </xf>
    <xf numFmtId="0" fontId="18" fillId="2"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16" fillId="3" borderId="6"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3" fontId="16" fillId="3" borderId="2" xfId="0" applyNumberFormat="1" applyFont="1" applyFill="1" applyBorder="1" applyAlignment="1">
      <alignment horizontal="center" vertical="top" wrapText="1"/>
    </xf>
    <xf numFmtId="0" fontId="16" fillId="3" borderId="4"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left" vertical="top" wrapText="1"/>
      <protection locked="0"/>
    </xf>
    <xf numFmtId="0" fontId="2" fillId="0" borderId="2" xfId="0" applyFont="1" applyBorder="1" applyAlignment="1">
      <alignment horizontal="center" vertical="top" wrapText="1"/>
    </xf>
    <xf numFmtId="0" fontId="3" fillId="0" borderId="0" xfId="0" applyFont="1" applyAlignment="1">
      <alignment wrapText="1"/>
    </xf>
    <xf numFmtId="0" fontId="12" fillId="0" borderId="2" xfId="0" applyFont="1" applyFill="1" applyBorder="1" applyAlignment="1" applyProtection="1">
      <alignment horizontal="left" vertical="top" wrapText="1"/>
      <protection locked="0"/>
    </xf>
    <xf numFmtId="0" fontId="5" fillId="0" borderId="2" xfId="0" applyFont="1" applyBorder="1" applyAlignment="1">
      <alignment vertical="top" wrapText="1"/>
    </xf>
    <xf numFmtId="0" fontId="5" fillId="0" borderId="2" xfId="0" applyFont="1" applyBorder="1" applyAlignment="1">
      <alignment wrapText="1"/>
    </xf>
    <xf numFmtId="0" fontId="15" fillId="2" borderId="2"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top" wrapText="1"/>
    </xf>
    <xf numFmtId="0" fontId="0" fillId="0" borderId="0" xfId="0" applyAlignment="1">
      <alignmen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6" fillId="0" borderId="2" xfId="0" applyFont="1" applyBorder="1" applyAlignment="1">
      <alignment wrapText="1"/>
    </xf>
    <xf numFmtId="0" fontId="21" fillId="0" borderId="2" xfId="0" applyFont="1" applyBorder="1" applyAlignment="1">
      <alignment wrapText="1"/>
    </xf>
    <xf numFmtId="0" fontId="6" fillId="0" borderId="2" xfId="0" applyFont="1" applyBorder="1" applyAlignment="1">
      <alignment horizontal="center" wrapText="1"/>
    </xf>
    <xf numFmtId="0" fontId="21" fillId="0" borderId="2" xfId="0" applyFont="1" applyBorder="1" applyAlignment="1">
      <alignment horizontal="center" wrapText="1"/>
    </xf>
    <xf numFmtId="0" fontId="6" fillId="0" borderId="2" xfId="0" applyFont="1" applyBorder="1" applyAlignment="1">
      <alignment horizontal="center" vertical="top" wrapText="1"/>
    </xf>
    <xf numFmtId="0" fontId="21" fillId="0" borderId="2" xfId="0" applyFont="1" applyBorder="1" applyAlignment="1">
      <alignment horizontal="center" vertical="top" wrapText="1"/>
    </xf>
    <xf numFmtId="0" fontId="7" fillId="0" borderId="2" xfId="0" applyFont="1" applyBorder="1" applyAlignment="1">
      <alignment wrapText="1"/>
    </xf>
    <xf numFmtId="0" fontId="1" fillId="0" borderId="2" xfId="0" applyFont="1" applyBorder="1" applyAlignment="1">
      <alignment wrapText="1"/>
    </xf>
    <xf numFmtId="0" fontId="7"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2" xfId="0" applyFont="1" applyBorder="1" applyAlignment="1">
      <alignment horizontal="center" wrapText="1"/>
    </xf>
    <xf numFmtId="0" fontId="1" fillId="0" borderId="2" xfId="0" applyFont="1" applyBorder="1" applyAlignment="1">
      <alignment horizontal="center" wrapText="1"/>
    </xf>
    <xf numFmtId="0" fontId="3" fillId="0" borderId="2" xfId="0" applyFont="1" applyBorder="1" applyAlignment="1">
      <alignment wrapText="1"/>
    </xf>
    <xf numFmtId="0" fontId="0" fillId="0" borderId="2" xfId="0" applyBorder="1" applyAlignment="1">
      <alignment wrapText="1"/>
    </xf>
    <xf numFmtId="0" fontId="7" fillId="0" borderId="1" xfId="0" applyFont="1" applyBorder="1" applyAlignment="1">
      <alignment horizontal="left" wrapText="1"/>
    </xf>
    <xf numFmtId="0" fontId="0" fillId="0" borderId="1" xfId="0" applyBorder="1" applyAlignment="1">
      <alignment horizontal="left" wrapText="1"/>
    </xf>
    <xf numFmtId="0" fontId="3" fillId="0" borderId="2" xfId="0" applyFont="1" applyBorder="1" applyAlignment="1">
      <alignment horizontal="center" wrapText="1"/>
    </xf>
    <xf numFmtId="0" fontId="0" fillId="0" borderId="2" xfId="0" applyBorder="1" applyAlignment="1">
      <alignment horizontal="center" wrapText="1"/>
    </xf>
    <xf numFmtId="0" fontId="3" fillId="0" borderId="2" xfId="0" applyFont="1" applyBorder="1" applyAlignment="1">
      <alignment horizontal="center" vertical="top" wrapText="1"/>
    </xf>
    <xf numFmtId="0" fontId="0" fillId="0" borderId="2" xfId="0" applyBorder="1" applyAlignment="1">
      <alignment horizontal="center" vertical="top" wrapText="1"/>
    </xf>
    <xf numFmtId="0" fontId="3" fillId="0" borderId="2" xfId="0" applyFont="1" applyBorder="1" applyAlignment="1">
      <alignment vertical="top" wrapText="1"/>
    </xf>
    <xf numFmtId="0" fontId="0" fillId="0" borderId="2" xfId="0" applyBorder="1" applyAlignment="1">
      <alignment vertical="top" wrapText="1"/>
    </xf>
    <xf numFmtId="0" fontId="3" fillId="0" borderId="6"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0" fontId="3" fillId="0" borderId="6" xfId="0" applyFont="1" applyBorder="1" applyAlignment="1">
      <alignment horizontal="center" wrapText="1"/>
    </xf>
    <xf numFmtId="0" fontId="0" fillId="0" borderId="3" xfId="0" applyBorder="1" applyAlignment="1">
      <alignment horizontal="center" wrapText="1"/>
    </xf>
    <xf numFmtId="0" fontId="0" fillId="0" borderId="7" xfId="0" applyBorder="1" applyAlignment="1">
      <alignment horizontal="center" wrapText="1"/>
    </xf>
    <xf numFmtId="0" fontId="3"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3" fillId="0" borderId="2" xfId="0" applyFont="1" applyBorder="1" applyAlignment="1">
      <alignment horizontal="center"/>
    </xf>
    <xf numFmtId="0" fontId="0" fillId="0" borderId="2" xfId="0" applyBorder="1" applyAlignment="1">
      <alignment horizontal="center"/>
    </xf>
    <xf numFmtId="0" fontId="7" fillId="0" borderId="6" xfId="0" applyFont="1" applyBorder="1" applyAlignment="1">
      <alignment horizontal="center" wrapText="1"/>
    </xf>
    <xf numFmtId="0" fontId="9" fillId="0" borderId="6" xfId="0" applyFont="1" applyBorder="1" applyAlignment="1">
      <alignment horizontal="center" wrapText="1"/>
    </xf>
    <xf numFmtId="0" fontId="3" fillId="0" borderId="6"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9" fillId="0" borderId="6" xfId="0" applyFont="1" applyBorder="1" applyAlignment="1">
      <alignment horizontal="center" vertical="center" wrapText="1"/>
    </xf>
    <xf numFmtId="0" fontId="16" fillId="3" borderId="4" xfId="0" applyFont="1" applyFill="1" applyBorder="1" applyAlignment="1" applyProtection="1">
      <alignment horizontal="center" vertical="top" wrapText="1"/>
      <protection locked="0"/>
    </xf>
    <xf numFmtId="0" fontId="0" fillId="0" borderId="5" xfId="0" applyBorder="1" applyAlignment="1">
      <alignment horizontal="center" vertical="top" wrapText="1"/>
    </xf>
    <xf numFmtId="0" fontId="16" fillId="3" borderId="4" xfId="0" applyFont="1" applyFill="1" applyBorder="1" applyAlignment="1" applyProtection="1">
      <alignment horizontal="left" vertical="top" wrapText="1"/>
      <protection locked="0"/>
    </xf>
    <xf numFmtId="0" fontId="0" fillId="0" borderId="5" xfId="0" applyBorder="1" applyAlignment="1">
      <alignment horizontal="left" vertical="top" wrapText="1"/>
    </xf>
    <xf numFmtId="3" fontId="16" fillId="3" borderId="4" xfId="0" applyNumberFormat="1" applyFont="1" applyFill="1" applyBorder="1" applyAlignment="1">
      <alignment horizontal="left" vertical="top" wrapText="1"/>
    </xf>
    <xf numFmtId="3" fontId="16" fillId="3" borderId="4" xfId="0" applyNumberFormat="1" applyFont="1" applyFill="1" applyBorder="1" applyAlignment="1">
      <alignment horizontal="center" vertical="top" wrapText="1"/>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3" fillId="0" borderId="4" xfId="0" applyFont="1" applyBorder="1" applyAlignment="1">
      <alignment horizontal="center" vertical="top"/>
    </xf>
    <xf numFmtId="0" fontId="0" fillId="0" borderId="8" xfId="0" applyBorder="1" applyAlignment="1">
      <alignment horizontal="center" vertical="top"/>
    </xf>
    <xf numFmtId="0" fontId="0" fillId="0" borderId="5" xfId="0" applyBorder="1" applyAlignment="1">
      <alignment horizontal="center" vertical="top"/>
    </xf>
    <xf numFmtId="0" fontId="18" fillId="0" borderId="4" xfId="0" applyFont="1" applyFill="1" applyBorder="1" applyAlignment="1" applyProtection="1">
      <alignment horizontal="center" vertical="top" wrapText="1"/>
      <protection locked="0"/>
    </xf>
    <xf numFmtId="0" fontId="0" fillId="0" borderId="8" xfId="0" applyBorder="1" applyAlignment="1">
      <alignment horizontal="center" vertical="top" wrapText="1"/>
    </xf>
    <xf numFmtId="0" fontId="3" fillId="0" borderId="4" xfId="0" applyFont="1" applyBorder="1" applyAlignment="1">
      <alignment horizontal="center" vertical="top" wrapText="1"/>
    </xf>
    <xf numFmtId="0" fontId="18" fillId="0" borderId="2" xfId="0" applyFont="1" applyFill="1" applyBorder="1" applyAlignment="1" applyProtection="1">
      <alignment horizontal="center" vertical="top" wrapText="1"/>
      <protection locked="0"/>
    </xf>
    <xf numFmtId="0" fontId="18" fillId="2" borderId="4" xfId="0" applyFont="1" applyFill="1" applyBorder="1" applyAlignment="1" applyProtection="1">
      <alignment horizontal="center" vertical="top" wrapText="1"/>
      <protection locked="0"/>
    </xf>
    <xf numFmtId="0" fontId="16" fillId="3" borderId="2" xfId="0" applyFont="1" applyFill="1" applyBorder="1" applyAlignment="1" applyProtection="1">
      <alignment horizontal="center" vertical="top" wrapText="1"/>
      <protection locked="0"/>
    </xf>
    <xf numFmtId="0" fontId="9" fillId="0" borderId="6" xfId="0" applyFont="1" applyBorder="1" applyAlignment="1">
      <alignment horizontal="center" vertical="top" wrapText="1"/>
    </xf>
    <xf numFmtId="0" fontId="0" fillId="0" borderId="3" xfId="0" applyBorder="1" applyAlignment="1">
      <alignment horizontal="center" vertical="top" wrapText="1"/>
    </xf>
    <xf numFmtId="0" fontId="0" fillId="0" borderId="7" xfId="0" applyBorder="1" applyAlignment="1">
      <alignment horizontal="center" vertical="top" wrapText="1"/>
    </xf>
    <xf numFmtId="0" fontId="9" fillId="0" borderId="6" xfId="0" applyFont="1" applyBorder="1" applyAlignment="1">
      <alignment horizontal="center"/>
    </xf>
    <xf numFmtId="0" fontId="3" fillId="0" borderId="4"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3" fillId="4" borderId="6"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7" xfId="0" applyFont="1" applyFill="1" applyBorder="1" applyAlignment="1">
      <alignment horizontal="center" vertical="top" wrapText="1"/>
    </xf>
    <xf numFmtId="0" fontId="16" fillId="3" borderId="6"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3" fontId="16" fillId="3" borderId="2" xfId="0" applyNumberFormat="1" applyFont="1" applyFill="1" applyBorder="1" applyAlignment="1">
      <alignment horizontal="center" vertical="top" wrapText="1"/>
    </xf>
    <xf numFmtId="0" fontId="14" fillId="3" borderId="4" xfId="0" applyFont="1" applyFill="1" applyBorder="1" applyAlignment="1" applyProtection="1">
      <alignment horizontal="left" vertical="top" wrapText="1"/>
      <protection locked="0"/>
    </xf>
    <xf numFmtId="0" fontId="1" fillId="0" borderId="3" xfId="0" applyFont="1" applyBorder="1" applyAlignment="1">
      <alignment horizontal="center" wrapText="1"/>
    </xf>
    <xf numFmtId="0" fontId="1" fillId="0" borderId="7" xfId="0" applyFont="1" applyBorder="1" applyAlignment="1">
      <alignment horizontal="center" wrapText="1"/>
    </xf>
    <xf numFmtId="0" fontId="16" fillId="3"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6" fillId="3" borderId="5" xfId="0" applyFont="1" applyFill="1" applyBorder="1" applyAlignment="1" applyProtection="1">
      <alignment horizontal="center" vertical="top" wrapText="1"/>
      <protection locked="0"/>
    </xf>
    <xf numFmtId="0" fontId="10" fillId="0" borderId="3" xfId="0" applyFont="1" applyBorder="1" applyAlignment="1">
      <alignment horizontal="center"/>
    </xf>
    <xf numFmtId="0" fontId="10" fillId="0" borderId="7" xfId="0" applyFont="1" applyBorder="1" applyAlignment="1">
      <alignment horizontal="center"/>
    </xf>
    <xf numFmtId="0" fontId="16" fillId="4" borderId="4" xfId="0" applyFont="1" applyFill="1" applyBorder="1" applyAlignment="1" applyProtection="1">
      <alignment horizontal="left" vertical="top" wrapText="1"/>
      <protection locked="0"/>
    </xf>
    <xf numFmtId="0" fontId="2" fillId="0" borderId="4" xfId="0" applyFont="1" applyBorder="1" applyAlignment="1">
      <alignment horizontal="left" vertical="top" wrapText="1"/>
    </xf>
    <xf numFmtId="0" fontId="23" fillId="0" borderId="8" xfId="0" applyFont="1" applyBorder="1" applyAlignment="1">
      <alignment horizontal="left" vertical="top" wrapText="1"/>
    </xf>
    <xf numFmtId="0" fontId="23" fillId="0" borderId="5" xfId="0" applyFont="1" applyBorder="1" applyAlignment="1">
      <alignment horizontal="left" vertical="top" wrapText="1"/>
    </xf>
    <xf numFmtId="0" fontId="16" fillId="3" borderId="8" xfId="0" applyFont="1" applyFill="1" applyBorder="1" applyAlignment="1" applyProtection="1">
      <alignment horizontal="center" vertical="center" wrapText="1"/>
      <protection locked="0"/>
    </xf>
    <xf numFmtId="0" fontId="10" fillId="0" borderId="3" xfId="0" applyFont="1" applyBorder="1" applyAlignment="1">
      <alignment horizontal="center" wrapText="1"/>
    </xf>
    <xf numFmtId="0" fontId="10" fillId="0" borderId="7" xfId="0" applyFont="1" applyBorder="1" applyAlignment="1">
      <alignment horizontal="center" wrapText="1"/>
    </xf>
    <xf numFmtId="0" fontId="7" fillId="0" borderId="4" xfId="0" applyFont="1" applyFill="1" applyBorder="1" applyAlignment="1">
      <alignment horizontal="center" vertical="top" wrapText="1"/>
    </xf>
    <xf numFmtId="0" fontId="3" fillId="0" borderId="5" xfId="0" applyFont="1" applyBorder="1" applyAlignment="1">
      <alignment horizontal="center" vertical="top" wrapText="1"/>
    </xf>
    <xf numFmtId="0" fontId="9" fillId="0" borderId="2" xfId="0" applyFont="1" applyBorder="1" applyAlignment="1">
      <alignment horizontal="center" wrapText="1"/>
    </xf>
    <xf numFmtId="0" fontId="10" fillId="0" borderId="2" xfId="0" applyFont="1" applyBorder="1" applyAlignment="1">
      <alignment horizontal="center" wrapText="1"/>
    </xf>
    <xf numFmtId="0" fontId="9" fillId="0" borderId="6"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3" fillId="0" borderId="0" xfId="0" applyFont="1" applyBorder="1" applyAlignment="1">
      <alignment vertical="top" wrapText="1"/>
    </xf>
    <xf numFmtId="0" fontId="3" fillId="0" borderId="0" xfId="0" applyFont="1" applyAlignment="1"/>
    <xf numFmtId="0" fontId="7" fillId="0" borderId="1"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7" fillId="0" borderId="0" xfId="0" applyFont="1" applyAlignment="1">
      <alignment horizontal="center" wrapText="1"/>
    </xf>
    <xf numFmtId="0" fontId="3" fillId="0" borderId="0" xfId="0" applyFont="1" applyAlignment="1">
      <alignment wrapText="1"/>
    </xf>
    <xf numFmtId="0" fontId="3" fillId="0" borderId="1" xfId="0" applyFont="1" applyBorder="1" applyAlignment="1">
      <alignment wrapText="1"/>
    </xf>
    <xf numFmtId="0" fontId="3" fillId="0" borderId="1" xfId="0" applyFont="1" applyBorder="1" applyAlignment="1"/>
    <xf numFmtId="0" fontId="3" fillId="0" borderId="3" xfId="0" applyFont="1" applyBorder="1" applyAlignment="1">
      <alignment wrapText="1"/>
    </xf>
    <xf numFmtId="0" fontId="3" fillId="0" borderId="3" xfId="0" applyFont="1" applyBorder="1" applyAlignment="1"/>
    <xf numFmtId="0" fontId="2" fillId="0" borderId="4" xfId="0" applyFont="1" applyBorder="1" applyAlignment="1">
      <alignment horizontal="center" vertical="top" wrapText="1"/>
    </xf>
    <xf numFmtId="0" fontId="23" fillId="0" borderId="5" xfId="0" applyFont="1" applyBorder="1" applyAlignment="1">
      <alignment horizontal="center" vertical="top" wrapText="1"/>
    </xf>
    <xf numFmtId="0" fontId="7" fillId="0" borderId="2" xfId="0" applyFont="1" applyBorder="1" applyAlignment="1">
      <alignment horizontal="center"/>
    </xf>
    <xf numFmtId="0" fontId="1" fillId="0" borderId="2" xfId="0" applyFont="1" applyBorder="1" applyAlignment="1">
      <alignment horizontal="center"/>
    </xf>
    <xf numFmtId="0" fontId="9" fillId="0" borderId="2" xfId="0" applyFont="1" applyBorder="1" applyAlignment="1">
      <alignment horizontal="center"/>
    </xf>
    <xf numFmtId="0" fontId="10" fillId="0" borderId="2" xfId="0" applyFont="1" applyBorder="1" applyAlignment="1">
      <alignment horizontal="center"/>
    </xf>
    <xf numFmtId="0" fontId="6" fillId="0" borderId="2" xfId="0" applyFont="1" applyBorder="1" applyAlignment="1">
      <alignment vertical="top" wrapText="1"/>
    </xf>
    <xf numFmtId="0" fontId="21" fillId="0" borderId="2" xfId="0" applyFont="1" applyBorder="1" applyAlignment="1">
      <alignment vertical="top" wrapText="1"/>
    </xf>
    <xf numFmtId="0" fontId="6" fillId="0" borderId="6" xfId="0" applyFont="1" applyBorder="1" applyAlignment="1">
      <alignment vertical="top" wrapText="1"/>
    </xf>
    <xf numFmtId="0" fontId="21" fillId="0" borderId="3" xfId="0" applyFont="1" applyBorder="1" applyAlignment="1">
      <alignment vertical="top" wrapText="1"/>
    </xf>
    <xf numFmtId="0" fontId="21" fillId="0" borderId="7" xfId="0" applyFont="1" applyBorder="1" applyAlignment="1">
      <alignment vertical="top" wrapText="1"/>
    </xf>
    <xf numFmtId="0" fontId="6" fillId="0" borderId="6" xfId="0" applyFont="1" applyBorder="1" applyAlignment="1">
      <alignment horizontal="center" vertical="top" wrapText="1"/>
    </xf>
    <xf numFmtId="0" fontId="21" fillId="0" borderId="7" xfId="0" applyFont="1" applyBorder="1" applyAlignment="1">
      <alignment horizontal="center" vertical="top" wrapText="1"/>
    </xf>
    <xf numFmtId="0" fontId="3" fillId="0" borderId="6" xfId="0" applyFont="1"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3" fillId="0" borderId="2" xfId="0" applyFont="1" applyBorder="1" applyAlignment="1">
      <alignment horizontal="left" vertical="top" wrapText="1"/>
    </xf>
    <xf numFmtId="0" fontId="0" fillId="0" borderId="2" xfId="0"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2" fillId="0" borderId="7"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colors>
    <mruColors>
      <color rgb="FFCCFFFF"/>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6"/>
  <sheetViews>
    <sheetView topLeftCell="A13" zoomScale="66" zoomScaleNormal="66" workbookViewId="0">
      <pane ySplit="3" topLeftCell="A445" activePane="bottomLeft" state="frozen"/>
      <selection activeCell="A13" sqref="A13"/>
      <selection pane="bottomLeft" activeCell="G375" sqref="G375:H375"/>
    </sheetView>
  </sheetViews>
  <sheetFormatPr defaultColWidth="8.88671875" defaultRowHeight="13.8" x14ac:dyDescent="0.25"/>
  <cols>
    <col min="1" max="1" width="5" style="44" customWidth="1"/>
    <col min="2" max="2" width="30.5546875" style="175" customWidth="1"/>
    <col min="3" max="3" width="8.88671875" style="59" customWidth="1"/>
    <col min="4" max="4" width="12" style="58" customWidth="1"/>
    <col min="5" max="5" width="13.6640625" style="59" customWidth="1"/>
    <col min="6" max="6" width="10.109375" style="60" customWidth="1"/>
    <col min="7" max="7" width="9.88671875" style="60" customWidth="1"/>
    <col min="8" max="8" width="8.88671875" style="60"/>
    <col min="9" max="9" width="9.33203125" style="60" customWidth="1"/>
    <col min="10" max="10" width="12.33203125" style="60" customWidth="1"/>
    <col min="11" max="11" width="35.77734375" style="103" customWidth="1"/>
    <col min="12" max="16384" width="8.88671875" style="1"/>
  </cols>
  <sheetData>
    <row r="1" spans="1:11" x14ac:dyDescent="0.25">
      <c r="K1" s="102" t="s">
        <v>10</v>
      </c>
    </row>
    <row r="2" spans="1:11" x14ac:dyDescent="0.25">
      <c r="K2" s="102"/>
    </row>
    <row r="4" spans="1:11" x14ac:dyDescent="0.25">
      <c r="A4" s="346" t="s">
        <v>17</v>
      </c>
      <c r="B4" s="346"/>
      <c r="C4" s="346"/>
      <c r="D4" s="346"/>
      <c r="E4" s="346"/>
      <c r="F4" s="346"/>
      <c r="G4" s="346"/>
      <c r="H4" s="346"/>
      <c r="I4" s="346"/>
      <c r="J4" s="346"/>
      <c r="K4" s="346"/>
    </row>
    <row r="5" spans="1:11" x14ac:dyDescent="0.25">
      <c r="A5" s="346" t="s">
        <v>19</v>
      </c>
      <c r="B5" s="346"/>
      <c r="C5" s="346"/>
      <c r="D5" s="346"/>
      <c r="E5" s="346"/>
      <c r="F5" s="346"/>
      <c r="G5" s="346"/>
      <c r="H5" s="346"/>
      <c r="I5" s="346"/>
      <c r="J5" s="346"/>
      <c r="K5" s="346"/>
    </row>
    <row r="6" spans="1:11" x14ac:dyDescent="0.25">
      <c r="A6" s="347"/>
      <c r="B6" s="347"/>
      <c r="C6" s="347"/>
      <c r="D6" s="347"/>
      <c r="E6" s="347"/>
      <c r="F6" s="347"/>
      <c r="G6" s="347"/>
      <c r="H6" s="347"/>
      <c r="I6" s="347"/>
      <c r="J6" s="347"/>
      <c r="K6" s="347"/>
    </row>
    <row r="7" spans="1:11" x14ac:dyDescent="0.25">
      <c r="C7" s="57"/>
      <c r="E7" s="57"/>
      <c r="F7" s="58"/>
      <c r="G7" s="58"/>
      <c r="H7" s="58"/>
      <c r="I7" s="58"/>
      <c r="J7" s="58"/>
    </row>
    <row r="8" spans="1:11" ht="14.4" customHeight="1" x14ac:dyDescent="0.25">
      <c r="A8" s="45"/>
      <c r="B8" s="2" t="s">
        <v>11</v>
      </c>
      <c r="C8" s="348" t="s">
        <v>849</v>
      </c>
      <c r="D8" s="349"/>
      <c r="E8" s="349"/>
      <c r="F8" s="349"/>
      <c r="G8" s="349"/>
      <c r="H8" s="349"/>
      <c r="I8" s="349"/>
      <c r="J8" s="349"/>
      <c r="K8" s="349"/>
    </row>
    <row r="9" spans="1:11" ht="14.4" customHeight="1" x14ac:dyDescent="0.25">
      <c r="A9" s="45"/>
      <c r="B9" s="2" t="s">
        <v>12</v>
      </c>
      <c r="C9" s="350" t="s">
        <v>14</v>
      </c>
      <c r="D9" s="350"/>
      <c r="E9" s="350"/>
      <c r="F9" s="350"/>
      <c r="G9" s="350"/>
      <c r="H9" s="350"/>
      <c r="I9" s="350"/>
      <c r="J9" s="350"/>
      <c r="K9" s="350"/>
    </row>
    <row r="10" spans="1:11" x14ac:dyDescent="0.25">
      <c r="A10" s="45"/>
      <c r="B10" s="2" t="s">
        <v>13</v>
      </c>
      <c r="C10" s="350" t="s">
        <v>15</v>
      </c>
      <c r="D10" s="351"/>
      <c r="E10" s="351"/>
      <c r="F10" s="351"/>
      <c r="G10" s="351"/>
      <c r="H10" s="351"/>
      <c r="I10" s="351"/>
      <c r="J10" s="351"/>
      <c r="K10" s="351"/>
    </row>
    <row r="11" spans="1:11" ht="17.399999999999999" customHeight="1" x14ac:dyDescent="0.25">
      <c r="A11" s="45"/>
      <c r="C11" s="339" t="s">
        <v>16</v>
      </c>
      <c r="D11" s="340"/>
      <c r="E11" s="340"/>
      <c r="F11" s="340"/>
      <c r="G11" s="340"/>
      <c r="H11" s="340"/>
      <c r="I11" s="340"/>
      <c r="J11" s="340"/>
      <c r="K11" s="340"/>
    </row>
    <row r="12" spans="1:11" ht="21" customHeight="1" x14ac:dyDescent="0.25">
      <c r="A12" s="45"/>
    </row>
    <row r="13" spans="1:11" x14ac:dyDescent="0.25">
      <c r="A13" s="341" t="s">
        <v>18</v>
      </c>
      <c r="B13" s="341"/>
      <c r="C13" s="341"/>
      <c r="D13" s="341"/>
      <c r="E13" s="341"/>
      <c r="F13" s="341"/>
      <c r="G13" s="341"/>
      <c r="H13" s="341"/>
      <c r="I13" s="341"/>
      <c r="J13" s="341"/>
      <c r="K13" s="341"/>
    </row>
    <row r="14" spans="1:11" ht="13.95" customHeight="1" x14ac:dyDescent="0.25">
      <c r="A14" s="342" t="s">
        <v>0</v>
      </c>
      <c r="B14" s="343" t="s">
        <v>1</v>
      </c>
      <c r="C14" s="344" t="s">
        <v>2</v>
      </c>
      <c r="D14" s="343" t="s">
        <v>3</v>
      </c>
      <c r="E14" s="343" t="s">
        <v>4</v>
      </c>
      <c r="F14" s="343" t="s">
        <v>415</v>
      </c>
      <c r="G14" s="343"/>
      <c r="H14" s="343"/>
      <c r="I14" s="343" t="s">
        <v>5</v>
      </c>
      <c r="J14" s="343" t="s">
        <v>6</v>
      </c>
      <c r="K14" s="352" t="s">
        <v>20</v>
      </c>
    </row>
    <row r="15" spans="1:11" ht="64.2" customHeight="1" x14ac:dyDescent="0.25">
      <c r="A15" s="342"/>
      <c r="B15" s="343"/>
      <c r="C15" s="345"/>
      <c r="D15" s="343"/>
      <c r="E15" s="343"/>
      <c r="F15" s="176" t="s">
        <v>7</v>
      </c>
      <c r="G15" s="176" t="s">
        <v>8</v>
      </c>
      <c r="H15" s="176" t="s">
        <v>9</v>
      </c>
      <c r="I15" s="343"/>
      <c r="J15" s="343"/>
      <c r="K15" s="353"/>
    </row>
    <row r="16" spans="1:11" x14ac:dyDescent="0.25">
      <c r="A16" s="3">
        <v>1</v>
      </c>
      <c r="B16" s="3">
        <v>2</v>
      </c>
      <c r="C16" s="176">
        <v>3</v>
      </c>
      <c r="D16" s="176">
        <v>4</v>
      </c>
      <c r="E16" s="181">
        <v>5</v>
      </c>
      <c r="F16" s="176">
        <v>6</v>
      </c>
      <c r="G16" s="176">
        <v>7</v>
      </c>
      <c r="H16" s="176">
        <v>8</v>
      </c>
      <c r="I16" s="176">
        <v>9</v>
      </c>
      <c r="J16" s="176">
        <v>10</v>
      </c>
      <c r="K16" s="92">
        <v>11</v>
      </c>
    </row>
    <row r="17" spans="1:11" ht="14.4" x14ac:dyDescent="0.3">
      <c r="A17" s="354" t="s">
        <v>21</v>
      </c>
      <c r="B17" s="355"/>
      <c r="C17" s="355"/>
      <c r="D17" s="355"/>
      <c r="E17" s="355"/>
      <c r="F17" s="355"/>
      <c r="G17" s="355"/>
      <c r="H17" s="355"/>
      <c r="I17" s="355"/>
      <c r="J17" s="355"/>
      <c r="K17" s="355"/>
    </row>
    <row r="18" spans="1:11" ht="14.4" x14ac:dyDescent="0.3">
      <c r="A18" s="356" t="s">
        <v>22</v>
      </c>
      <c r="B18" s="357"/>
      <c r="C18" s="357"/>
      <c r="D18" s="357"/>
      <c r="E18" s="357"/>
      <c r="F18" s="357"/>
      <c r="G18" s="357"/>
      <c r="H18" s="357"/>
      <c r="I18" s="357"/>
      <c r="J18" s="357"/>
      <c r="K18" s="357"/>
    </row>
    <row r="19" spans="1:11" ht="153" customHeight="1" x14ac:dyDescent="0.25">
      <c r="A19" s="46">
        <v>1</v>
      </c>
      <c r="B19" s="4" t="s">
        <v>23</v>
      </c>
      <c r="C19" s="169" t="s">
        <v>59</v>
      </c>
      <c r="D19" s="181" t="s">
        <v>417</v>
      </c>
      <c r="E19" s="169" t="s">
        <v>62</v>
      </c>
      <c r="F19" s="48">
        <v>104</v>
      </c>
      <c r="G19" s="49">
        <v>104</v>
      </c>
      <c r="H19" s="49">
        <v>109.1</v>
      </c>
      <c r="I19" s="49" t="s">
        <v>137</v>
      </c>
      <c r="J19" s="49" t="s">
        <v>137</v>
      </c>
      <c r="K19" s="101" t="s">
        <v>772</v>
      </c>
    </row>
    <row r="20" spans="1:11" ht="55.2" customHeight="1" x14ac:dyDescent="0.25">
      <c r="A20" s="46">
        <v>2</v>
      </c>
      <c r="B20" s="4" t="s">
        <v>24</v>
      </c>
      <c r="C20" s="169" t="s">
        <v>60</v>
      </c>
      <c r="D20" s="181" t="s">
        <v>417</v>
      </c>
      <c r="E20" s="169" t="s">
        <v>62</v>
      </c>
      <c r="F20" s="48">
        <v>21661.200000000001</v>
      </c>
      <c r="G20" s="49">
        <v>21661.200000000001</v>
      </c>
      <c r="H20" s="49">
        <v>30679.200000000001</v>
      </c>
      <c r="I20" s="49" t="s">
        <v>137</v>
      </c>
      <c r="J20" s="49" t="s">
        <v>137</v>
      </c>
      <c r="K20" s="92" t="s">
        <v>503</v>
      </c>
    </row>
    <row r="21" spans="1:11" ht="120.6" customHeight="1" x14ac:dyDescent="0.25">
      <c r="A21" s="46">
        <v>3</v>
      </c>
      <c r="B21" s="4" t="s">
        <v>25</v>
      </c>
      <c r="C21" s="169" t="s">
        <v>59</v>
      </c>
      <c r="D21" s="181" t="s">
        <v>417</v>
      </c>
      <c r="E21" s="169" t="s">
        <v>62</v>
      </c>
      <c r="F21" s="48">
        <v>85</v>
      </c>
      <c r="G21" s="49">
        <v>85</v>
      </c>
      <c r="H21" s="49">
        <v>85.4</v>
      </c>
      <c r="I21" s="49" t="s">
        <v>137</v>
      </c>
      <c r="J21" s="49" t="s">
        <v>137</v>
      </c>
      <c r="K21" s="92" t="s">
        <v>504</v>
      </c>
    </row>
    <row r="22" spans="1:11" ht="54" customHeight="1" x14ac:dyDescent="0.25">
      <c r="A22" s="46">
        <v>4</v>
      </c>
      <c r="B22" s="4" t="s">
        <v>26</v>
      </c>
      <c r="C22" s="169" t="s">
        <v>59</v>
      </c>
      <c r="D22" s="181" t="s">
        <v>417</v>
      </c>
      <c r="E22" s="169" t="s">
        <v>62</v>
      </c>
      <c r="F22" s="48">
        <v>101.5</v>
      </c>
      <c r="G22" s="49">
        <v>101.5</v>
      </c>
      <c r="H22" s="49">
        <v>116.2</v>
      </c>
      <c r="I22" s="49" t="s">
        <v>137</v>
      </c>
      <c r="J22" s="49" t="s">
        <v>137</v>
      </c>
      <c r="K22" s="92" t="s">
        <v>505</v>
      </c>
    </row>
    <row r="23" spans="1:11" ht="66.599999999999994" x14ac:dyDescent="0.25">
      <c r="A23" s="46">
        <v>5</v>
      </c>
      <c r="B23" s="5" t="s">
        <v>27</v>
      </c>
      <c r="C23" s="169" t="s">
        <v>59</v>
      </c>
      <c r="D23" s="181" t="s">
        <v>417</v>
      </c>
      <c r="E23" s="169" t="s">
        <v>62</v>
      </c>
      <c r="F23" s="48">
        <v>105</v>
      </c>
      <c r="G23" s="49">
        <v>66</v>
      </c>
      <c r="H23" s="49">
        <v>68.8</v>
      </c>
      <c r="I23" s="49" t="s">
        <v>137</v>
      </c>
      <c r="J23" s="49" t="s">
        <v>137</v>
      </c>
      <c r="K23" s="101" t="s">
        <v>679</v>
      </c>
    </row>
    <row r="24" spans="1:11" ht="40.200000000000003" x14ac:dyDescent="0.25">
      <c r="A24" s="46">
        <v>6</v>
      </c>
      <c r="B24" s="90" t="s">
        <v>28</v>
      </c>
      <c r="C24" s="169" t="s">
        <v>59</v>
      </c>
      <c r="D24" s="181" t="s">
        <v>417</v>
      </c>
      <c r="E24" s="169" t="s">
        <v>62</v>
      </c>
      <c r="F24" s="48">
        <v>0</v>
      </c>
      <c r="G24" s="49">
        <v>0</v>
      </c>
      <c r="H24" s="49">
        <v>0</v>
      </c>
      <c r="I24" s="49" t="s">
        <v>137</v>
      </c>
      <c r="J24" s="49" t="s">
        <v>137</v>
      </c>
      <c r="K24" s="92" t="s">
        <v>435</v>
      </c>
    </row>
    <row r="25" spans="1:11" ht="43.8" customHeight="1" x14ac:dyDescent="0.25">
      <c r="A25" s="46">
        <v>7</v>
      </c>
      <c r="B25" s="90" t="s">
        <v>29</v>
      </c>
      <c r="C25" s="169" t="s">
        <v>59</v>
      </c>
      <c r="D25" s="181" t="s">
        <v>417</v>
      </c>
      <c r="E25" s="169" t="s">
        <v>62</v>
      </c>
      <c r="F25" s="48">
        <v>0</v>
      </c>
      <c r="G25" s="49">
        <v>0</v>
      </c>
      <c r="H25" s="49">
        <v>0</v>
      </c>
      <c r="I25" s="49" t="s">
        <v>137</v>
      </c>
      <c r="J25" s="49" t="s">
        <v>137</v>
      </c>
      <c r="K25" s="92" t="s">
        <v>435</v>
      </c>
    </row>
    <row r="26" spans="1:11" ht="66.599999999999994" x14ac:dyDescent="0.25">
      <c r="A26" s="46">
        <v>8</v>
      </c>
      <c r="B26" s="90" t="s">
        <v>30</v>
      </c>
      <c r="C26" s="169" t="s">
        <v>59</v>
      </c>
      <c r="D26" s="181" t="s">
        <v>417</v>
      </c>
      <c r="E26" s="169" t="s">
        <v>62</v>
      </c>
      <c r="F26" s="48">
        <v>106</v>
      </c>
      <c r="G26" s="49">
        <v>70</v>
      </c>
      <c r="H26" s="49">
        <v>81.8</v>
      </c>
      <c r="I26" s="49" t="s">
        <v>137</v>
      </c>
      <c r="J26" s="49" t="s">
        <v>137</v>
      </c>
      <c r="K26" s="101" t="s">
        <v>680</v>
      </c>
    </row>
    <row r="27" spans="1:11" ht="66.599999999999994" x14ac:dyDescent="0.25">
      <c r="A27" s="46">
        <v>9</v>
      </c>
      <c r="B27" s="4" t="s">
        <v>31</v>
      </c>
      <c r="C27" s="169" t="s">
        <v>59</v>
      </c>
      <c r="D27" s="181" t="s">
        <v>417</v>
      </c>
      <c r="E27" s="169" t="s">
        <v>62</v>
      </c>
      <c r="F27" s="48">
        <v>103</v>
      </c>
      <c r="G27" s="49">
        <v>100.5</v>
      </c>
      <c r="H27" s="49">
        <v>100.8</v>
      </c>
      <c r="I27" s="49" t="s">
        <v>137</v>
      </c>
      <c r="J27" s="49" t="s">
        <v>137</v>
      </c>
      <c r="K27" s="101" t="s">
        <v>681</v>
      </c>
    </row>
    <row r="28" spans="1:11" ht="53.4" x14ac:dyDescent="0.25">
      <c r="A28" s="46">
        <v>10</v>
      </c>
      <c r="B28" s="4" t="s">
        <v>32</v>
      </c>
      <c r="C28" s="169" t="s">
        <v>59</v>
      </c>
      <c r="D28" s="181" t="s">
        <v>417</v>
      </c>
      <c r="E28" s="169" t="s">
        <v>62</v>
      </c>
      <c r="F28" s="48">
        <v>0</v>
      </c>
      <c r="G28" s="48">
        <v>0</v>
      </c>
      <c r="H28" s="48">
        <v>0</v>
      </c>
      <c r="I28" s="49" t="s">
        <v>137</v>
      </c>
      <c r="J28" s="49" t="s">
        <v>137</v>
      </c>
      <c r="K28" s="92" t="s">
        <v>435</v>
      </c>
    </row>
    <row r="29" spans="1:11" ht="66.599999999999994" x14ac:dyDescent="0.25">
      <c r="A29" s="46">
        <v>11</v>
      </c>
      <c r="B29" s="4" t="s">
        <v>33</v>
      </c>
      <c r="C29" s="169" t="s">
        <v>59</v>
      </c>
      <c r="D29" s="181" t="s">
        <v>417</v>
      </c>
      <c r="E29" s="169" t="s">
        <v>62</v>
      </c>
      <c r="F29" s="48">
        <v>103</v>
      </c>
      <c r="G29" s="49">
        <v>100.5</v>
      </c>
      <c r="H29" s="49">
        <v>100.8</v>
      </c>
      <c r="I29" s="49" t="s">
        <v>137</v>
      </c>
      <c r="J29" s="49" t="s">
        <v>137</v>
      </c>
      <c r="K29" s="101" t="s">
        <v>682</v>
      </c>
    </row>
    <row r="30" spans="1:11" ht="66" x14ac:dyDescent="0.25">
      <c r="A30" s="46">
        <v>12</v>
      </c>
      <c r="B30" s="6" t="s">
        <v>34</v>
      </c>
      <c r="C30" s="169" t="s">
        <v>59</v>
      </c>
      <c r="D30" s="181" t="s">
        <v>417</v>
      </c>
      <c r="E30" s="169" t="s">
        <v>63</v>
      </c>
      <c r="F30" s="48">
        <v>110</v>
      </c>
      <c r="G30" s="49">
        <v>110</v>
      </c>
      <c r="H30" s="49">
        <v>115.7</v>
      </c>
      <c r="I30" s="49" t="s">
        <v>137</v>
      </c>
      <c r="J30" s="49" t="s">
        <v>137</v>
      </c>
      <c r="K30" s="101" t="s">
        <v>683</v>
      </c>
    </row>
    <row r="31" spans="1:11" ht="40.200000000000003" x14ac:dyDescent="0.25">
      <c r="A31" s="46">
        <v>13</v>
      </c>
      <c r="B31" s="6" t="s">
        <v>35</v>
      </c>
      <c r="C31" s="169" t="s">
        <v>59</v>
      </c>
      <c r="D31" s="181" t="s">
        <v>417</v>
      </c>
      <c r="E31" s="169" t="s">
        <v>62</v>
      </c>
      <c r="F31" s="48">
        <v>0</v>
      </c>
      <c r="G31" s="48">
        <v>0</v>
      </c>
      <c r="H31" s="48">
        <v>0</v>
      </c>
      <c r="I31" s="49" t="s">
        <v>137</v>
      </c>
      <c r="J31" s="49" t="s">
        <v>137</v>
      </c>
      <c r="K31" s="92" t="s">
        <v>435</v>
      </c>
    </row>
    <row r="32" spans="1:11" ht="93.6" customHeight="1" x14ac:dyDescent="0.25">
      <c r="A32" s="46">
        <v>14</v>
      </c>
      <c r="B32" s="6" t="s">
        <v>36</v>
      </c>
      <c r="C32" s="169" t="s">
        <v>59</v>
      </c>
      <c r="D32" s="181" t="s">
        <v>417</v>
      </c>
      <c r="E32" s="169" t="s">
        <v>62</v>
      </c>
      <c r="F32" s="48">
        <v>0</v>
      </c>
      <c r="G32" s="48">
        <v>0</v>
      </c>
      <c r="H32" s="48">
        <v>0</v>
      </c>
      <c r="I32" s="49" t="s">
        <v>137</v>
      </c>
      <c r="J32" s="49" t="s">
        <v>137</v>
      </c>
      <c r="K32" s="92" t="s">
        <v>435</v>
      </c>
    </row>
    <row r="33" spans="1:11" ht="53.4" x14ac:dyDescent="0.25">
      <c r="A33" s="46">
        <v>15</v>
      </c>
      <c r="B33" s="6" t="s">
        <v>37</v>
      </c>
      <c r="C33" s="169" t="s">
        <v>59</v>
      </c>
      <c r="D33" s="181" t="s">
        <v>417</v>
      </c>
      <c r="E33" s="169" t="s">
        <v>62</v>
      </c>
      <c r="F33" s="48">
        <v>0</v>
      </c>
      <c r="G33" s="48">
        <v>0</v>
      </c>
      <c r="H33" s="48">
        <v>0</v>
      </c>
      <c r="I33" s="49" t="s">
        <v>137</v>
      </c>
      <c r="J33" s="49" t="s">
        <v>137</v>
      </c>
      <c r="K33" s="92" t="s">
        <v>435</v>
      </c>
    </row>
    <row r="34" spans="1:11" ht="52.8" x14ac:dyDescent="0.25">
      <c r="A34" s="46">
        <v>16</v>
      </c>
      <c r="B34" s="6" t="s">
        <v>38</v>
      </c>
      <c r="C34" s="169" t="s">
        <v>59</v>
      </c>
      <c r="D34" s="181" t="s">
        <v>417</v>
      </c>
      <c r="E34" s="169" t="s">
        <v>62</v>
      </c>
      <c r="F34" s="48">
        <v>100.5</v>
      </c>
      <c r="G34" s="49">
        <v>78</v>
      </c>
      <c r="H34" s="49">
        <v>79.5</v>
      </c>
      <c r="I34" s="49" t="s">
        <v>137</v>
      </c>
      <c r="J34" s="49" t="s">
        <v>137</v>
      </c>
      <c r="K34" s="101" t="s">
        <v>684</v>
      </c>
    </row>
    <row r="35" spans="1:11" ht="66" x14ac:dyDescent="0.25">
      <c r="A35" s="46">
        <v>17</v>
      </c>
      <c r="B35" s="4" t="s">
        <v>39</v>
      </c>
      <c r="C35" s="169" t="s">
        <v>59</v>
      </c>
      <c r="D35" s="181" t="s">
        <v>417</v>
      </c>
      <c r="E35" s="169" t="s">
        <v>62</v>
      </c>
      <c r="F35" s="48">
        <v>101</v>
      </c>
      <c r="G35" s="49">
        <v>100</v>
      </c>
      <c r="H35" s="49">
        <v>154.4</v>
      </c>
      <c r="I35" s="49" t="s">
        <v>137</v>
      </c>
      <c r="J35" s="49" t="s">
        <v>137</v>
      </c>
      <c r="K35" s="101" t="s">
        <v>685</v>
      </c>
    </row>
    <row r="36" spans="1:11" ht="66.599999999999994" x14ac:dyDescent="0.25">
      <c r="A36" s="46">
        <v>18</v>
      </c>
      <c r="B36" s="4" t="s">
        <v>40</v>
      </c>
      <c r="C36" s="169" t="s">
        <v>59</v>
      </c>
      <c r="D36" s="181" t="s">
        <v>417</v>
      </c>
      <c r="E36" s="169" t="s">
        <v>62</v>
      </c>
      <c r="F36" s="48">
        <v>0</v>
      </c>
      <c r="G36" s="48">
        <v>0</v>
      </c>
      <c r="H36" s="48">
        <v>0</v>
      </c>
      <c r="I36" s="49" t="s">
        <v>137</v>
      </c>
      <c r="J36" s="49" t="s">
        <v>137</v>
      </c>
      <c r="K36" s="92" t="s">
        <v>435</v>
      </c>
    </row>
    <row r="37" spans="1:11" ht="53.4" x14ac:dyDescent="0.25">
      <c r="A37" s="46">
        <v>19</v>
      </c>
      <c r="B37" s="4" t="s">
        <v>41</v>
      </c>
      <c r="C37" s="169" t="s">
        <v>59</v>
      </c>
      <c r="D37" s="181" t="s">
        <v>417</v>
      </c>
      <c r="E37" s="169" t="s">
        <v>62</v>
      </c>
      <c r="F37" s="48">
        <v>0</v>
      </c>
      <c r="G37" s="48">
        <v>0</v>
      </c>
      <c r="H37" s="48">
        <v>0</v>
      </c>
      <c r="I37" s="49" t="s">
        <v>137</v>
      </c>
      <c r="J37" s="49" t="s">
        <v>137</v>
      </c>
      <c r="K37" s="92" t="s">
        <v>435</v>
      </c>
    </row>
    <row r="38" spans="1:11" ht="40.200000000000003" x14ac:dyDescent="0.25">
      <c r="A38" s="46">
        <v>20</v>
      </c>
      <c r="B38" s="4" t="s">
        <v>42</v>
      </c>
      <c r="C38" s="169" t="s">
        <v>59</v>
      </c>
      <c r="D38" s="181" t="s">
        <v>417</v>
      </c>
      <c r="E38" s="169" t="s">
        <v>62</v>
      </c>
      <c r="F38" s="48">
        <v>0</v>
      </c>
      <c r="G38" s="48">
        <v>0</v>
      </c>
      <c r="H38" s="48">
        <v>0</v>
      </c>
      <c r="I38" s="49" t="s">
        <v>137</v>
      </c>
      <c r="J38" s="49" t="s">
        <v>137</v>
      </c>
      <c r="K38" s="92" t="s">
        <v>435</v>
      </c>
    </row>
    <row r="39" spans="1:11" ht="53.4" x14ac:dyDescent="0.25">
      <c r="A39" s="46">
        <v>21</v>
      </c>
      <c r="B39" s="4" t="s">
        <v>43</v>
      </c>
      <c r="C39" s="169" t="s">
        <v>59</v>
      </c>
      <c r="D39" s="181" t="s">
        <v>417</v>
      </c>
      <c r="E39" s="169" t="s">
        <v>62</v>
      </c>
      <c r="F39" s="48">
        <v>103</v>
      </c>
      <c r="G39" s="49">
        <v>82</v>
      </c>
      <c r="H39" s="49">
        <v>82</v>
      </c>
      <c r="I39" s="49" t="s">
        <v>137</v>
      </c>
      <c r="J39" s="49" t="s">
        <v>137</v>
      </c>
      <c r="K39" s="101" t="s">
        <v>686</v>
      </c>
    </row>
    <row r="40" spans="1:11" ht="92.4" x14ac:dyDescent="0.25">
      <c r="A40" s="46">
        <v>22</v>
      </c>
      <c r="B40" s="4" t="s">
        <v>44</v>
      </c>
      <c r="C40" s="169" t="s">
        <v>59</v>
      </c>
      <c r="D40" s="181" t="s">
        <v>417</v>
      </c>
      <c r="E40" s="169" t="s">
        <v>62</v>
      </c>
      <c r="F40" s="48">
        <v>103</v>
      </c>
      <c r="G40" s="49">
        <v>100</v>
      </c>
      <c r="H40" s="49">
        <v>123.6</v>
      </c>
      <c r="I40" s="49" t="s">
        <v>137</v>
      </c>
      <c r="J40" s="49" t="s">
        <v>137</v>
      </c>
      <c r="K40" s="101" t="s">
        <v>687</v>
      </c>
    </row>
    <row r="41" spans="1:11" ht="92.4" x14ac:dyDescent="0.25">
      <c r="A41" s="46">
        <v>23</v>
      </c>
      <c r="B41" s="4" t="s">
        <v>45</v>
      </c>
      <c r="C41" s="169" t="s">
        <v>59</v>
      </c>
      <c r="D41" s="181" t="s">
        <v>417</v>
      </c>
      <c r="E41" s="169" t="s">
        <v>62</v>
      </c>
      <c r="F41" s="48">
        <v>103</v>
      </c>
      <c r="G41" s="49">
        <v>88</v>
      </c>
      <c r="H41" s="49">
        <v>95.4</v>
      </c>
      <c r="I41" s="49" t="s">
        <v>137</v>
      </c>
      <c r="J41" s="49" t="s">
        <v>137</v>
      </c>
      <c r="K41" s="101" t="s">
        <v>688</v>
      </c>
    </row>
    <row r="42" spans="1:11" ht="53.4" x14ac:dyDescent="0.25">
      <c r="A42" s="46">
        <v>24</v>
      </c>
      <c r="B42" s="4" t="s">
        <v>46</v>
      </c>
      <c r="C42" s="169" t="s">
        <v>59</v>
      </c>
      <c r="D42" s="181" t="s">
        <v>417</v>
      </c>
      <c r="E42" s="169" t="s">
        <v>62</v>
      </c>
      <c r="F42" s="48">
        <v>102</v>
      </c>
      <c r="G42" s="49">
        <v>52.5</v>
      </c>
      <c r="H42" s="49">
        <v>53</v>
      </c>
      <c r="I42" s="49" t="s">
        <v>137</v>
      </c>
      <c r="J42" s="49" t="s">
        <v>137</v>
      </c>
      <c r="K42" s="101" t="s">
        <v>689</v>
      </c>
    </row>
    <row r="43" spans="1:11" ht="52.8" x14ac:dyDescent="0.25">
      <c r="A43" s="46">
        <v>25</v>
      </c>
      <c r="B43" s="4" t="s">
        <v>47</v>
      </c>
      <c r="C43" s="169" t="s">
        <v>59</v>
      </c>
      <c r="D43" s="181" t="s">
        <v>417</v>
      </c>
      <c r="E43" s="169" t="s">
        <v>62</v>
      </c>
      <c r="F43" s="48">
        <v>102</v>
      </c>
      <c r="G43" s="49">
        <v>23.4</v>
      </c>
      <c r="H43" s="49">
        <v>27.5</v>
      </c>
      <c r="I43" s="49" t="s">
        <v>137</v>
      </c>
      <c r="J43" s="49" t="s">
        <v>137</v>
      </c>
      <c r="K43" s="101" t="s">
        <v>690</v>
      </c>
    </row>
    <row r="44" spans="1:11" ht="60.6" customHeight="1" x14ac:dyDescent="0.25">
      <c r="A44" s="46">
        <v>26</v>
      </c>
      <c r="B44" s="4" t="s">
        <v>48</v>
      </c>
      <c r="C44" s="169" t="s">
        <v>59</v>
      </c>
      <c r="D44" s="181" t="s">
        <v>417</v>
      </c>
      <c r="E44" s="169" t="s">
        <v>62</v>
      </c>
      <c r="F44" s="48">
        <v>0</v>
      </c>
      <c r="G44" s="48">
        <v>0</v>
      </c>
      <c r="H44" s="48">
        <v>0</v>
      </c>
      <c r="I44" s="49" t="s">
        <v>137</v>
      </c>
      <c r="J44" s="49" t="s">
        <v>137</v>
      </c>
      <c r="K44" s="92" t="s">
        <v>435</v>
      </c>
    </row>
    <row r="45" spans="1:11" ht="158.4" x14ac:dyDescent="0.25">
      <c r="A45" s="9">
        <v>1</v>
      </c>
      <c r="B45" s="128" t="s">
        <v>49</v>
      </c>
      <c r="C45" s="168" t="s">
        <v>61</v>
      </c>
      <c r="D45" s="168" t="s">
        <v>137</v>
      </c>
      <c r="E45" s="168" t="s">
        <v>62</v>
      </c>
      <c r="F45" s="52">
        <v>2</v>
      </c>
      <c r="G45" s="168">
        <v>2</v>
      </c>
      <c r="H45" s="168">
        <v>2</v>
      </c>
      <c r="I45" s="168" t="s">
        <v>137</v>
      </c>
      <c r="J45" s="168" t="s">
        <v>137</v>
      </c>
      <c r="K45" s="128" t="s">
        <v>691</v>
      </c>
    </row>
    <row r="46" spans="1:11" ht="52.8" x14ac:dyDescent="0.25">
      <c r="A46" s="9">
        <f>A45+1</f>
        <v>2</v>
      </c>
      <c r="B46" s="128" t="s">
        <v>50</v>
      </c>
      <c r="C46" s="168" t="s">
        <v>61</v>
      </c>
      <c r="D46" s="168" t="s">
        <v>137</v>
      </c>
      <c r="E46" s="168" t="s">
        <v>62</v>
      </c>
      <c r="F46" s="51">
        <v>5</v>
      </c>
      <c r="G46" s="168">
        <v>5</v>
      </c>
      <c r="H46" s="168">
        <v>5</v>
      </c>
      <c r="I46" s="168" t="s">
        <v>137</v>
      </c>
      <c r="J46" s="168" t="s">
        <v>137</v>
      </c>
      <c r="K46" s="128" t="s">
        <v>692</v>
      </c>
    </row>
    <row r="47" spans="1:11" ht="120" customHeight="1" x14ac:dyDescent="0.25">
      <c r="A47" s="9">
        <f>A46+1</f>
        <v>3</v>
      </c>
      <c r="B47" s="128" t="s">
        <v>51</v>
      </c>
      <c r="C47" s="168" t="s">
        <v>61</v>
      </c>
      <c r="D47" s="168" t="s">
        <v>137</v>
      </c>
      <c r="E47" s="168" t="s">
        <v>62</v>
      </c>
      <c r="F47" s="51">
        <v>5</v>
      </c>
      <c r="G47" s="168">
        <v>5</v>
      </c>
      <c r="H47" s="168">
        <v>18</v>
      </c>
      <c r="I47" s="168" t="s">
        <v>137</v>
      </c>
      <c r="J47" s="168" t="s">
        <v>137</v>
      </c>
      <c r="K47" s="128" t="s">
        <v>693</v>
      </c>
    </row>
    <row r="48" spans="1:11" ht="132" x14ac:dyDescent="0.25">
      <c r="A48" s="9">
        <f t="shared" ref="A48:A55" si="0">A47+1</f>
        <v>4</v>
      </c>
      <c r="B48" s="128" t="s">
        <v>52</v>
      </c>
      <c r="C48" s="168" t="s">
        <v>61</v>
      </c>
      <c r="D48" s="168" t="s">
        <v>137</v>
      </c>
      <c r="E48" s="168" t="s">
        <v>62</v>
      </c>
      <c r="F48" s="51">
        <v>1</v>
      </c>
      <c r="G48" s="168">
        <v>1</v>
      </c>
      <c r="H48" s="168">
        <v>1</v>
      </c>
      <c r="I48" s="168" t="s">
        <v>137</v>
      </c>
      <c r="J48" s="168" t="s">
        <v>137</v>
      </c>
      <c r="K48" s="128" t="s">
        <v>694</v>
      </c>
    </row>
    <row r="49" spans="1:11" ht="81.599999999999994" customHeight="1" x14ac:dyDescent="0.25">
      <c r="A49" s="9">
        <f t="shared" si="0"/>
        <v>5</v>
      </c>
      <c r="B49" s="128" t="s">
        <v>53</v>
      </c>
      <c r="C49" s="168" t="s">
        <v>61</v>
      </c>
      <c r="D49" s="168" t="s">
        <v>137</v>
      </c>
      <c r="E49" s="168" t="s">
        <v>62</v>
      </c>
      <c r="F49" s="51">
        <v>1</v>
      </c>
      <c r="G49" s="168">
        <v>1</v>
      </c>
      <c r="H49" s="168">
        <v>1</v>
      </c>
      <c r="I49" s="168" t="s">
        <v>137</v>
      </c>
      <c r="J49" s="168" t="s">
        <v>137</v>
      </c>
      <c r="K49" s="128" t="s">
        <v>695</v>
      </c>
    </row>
    <row r="50" spans="1:11" ht="78" customHeight="1" x14ac:dyDescent="0.25">
      <c r="A50" s="9">
        <f t="shared" si="0"/>
        <v>6</v>
      </c>
      <c r="B50" s="128" t="s">
        <v>54</v>
      </c>
      <c r="C50" s="168" t="s">
        <v>61</v>
      </c>
      <c r="D50" s="168" t="s">
        <v>137</v>
      </c>
      <c r="E50" s="168" t="s">
        <v>62</v>
      </c>
      <c r="F50" s="51">
        <v>2</v>
      </c>
      <c r="G50" s="168">
        <v>2</v>
      </c>
      <c r="H50" s="168">
        <v>2</v>
      </c>
      <c r="I50" s="168" t="s">
        <v>137</v>
      </c>
      <c r="J50" s="168" t="s">
        <v>137</v>
      </c>
      <c r="K50" s="128" t="s">
        <v>696</v>
      </c>
    </row>
    <row r="51" spans="1:11" ht="70.2" customHeight="1" x14ac:dyDescent="0.25">
      <c r="A51" s="9">
        <f t="shared" si="0"/>
        <v>7</v>
      </c>
      <c r="B51" s="7" t="s">
        <v>55</v>
      </c>
      <c r="C51" s="168" t="s">
        <v>61</v>
      </c>
      <c r="D51" s="168" t="s">
        <v>137</v>
      </c>
      <c r="E51" s="168" t="s">
        <v>62</v>
      </c>
      <c r="F51" s="51">
        <v>1</v>
      </c>
      <c r="G51" s="168">
        <v>1</v>
      </c>
      <c r="H51" s="168">
        <v>1</v>
      </c>
      <c r="I51" s="168" t="s">
        <v>137</v>
      </c>
      <c r="J51" s="168" t="s">
        <v>137</v>
      </c>
      <c r="K51" s="128" t="s">
        <v>697</v>
      </c>
    </row>
    <row r="52" spans="1:11" ht="66" x14ac:dyDescent="0.25">
      <c r="A52" s="9" t="e">
        <f>#REF!+1</f>
        <v>#REF!</v>
      </c>
      <c r="B52" s="128" t="s">
        <v>56</v>
      </c>
      <c r="C52" s="168" t="s">
        <v>61</v>
      </c>
      <c r="D52" s="168" t="s">
        <v>137</v>
      </c>
      <c r="E52" s="168" t="s">
        <v>62</v>
      </c>
      <c r="F52" s="51">
        <v>1</v>
      </c>
      <c r="G52" s="168">
        <v>1</v>
      </c>
      <c r="H52" s="168">
        <v>1</v>
      </c>
      <c r="I52" s="168" t="s">
        <v>137</v>
      </c>
      <c r="J52" s="168" t="s">
        <v>137</v>
      </c>
      <c r="K52" s="128" t="s">
        <v>698</v>
      </c>
    </row>
    <row r="53" spans="1:11" ht="93.6" customHeight="1" x14ac:dyDescent="0.25">
      <c r="A53" s="9" t="e">
        <f>#REF!+1</f>
        <v>#REF!</v>
      </c>
      <c r="B53" s="128" t="s">
        <v>416</v>
      </c>
      <c r="C53" s="168" t="s">
        <v>61</v>
      </c>
      <c r="D53" s="168" t="s">
        <v>137</v>
      </c>
      <c r="E53" s="168"/>
      <c r="F53" s="51" t="s">
        <v>418</v>
      </c>
      <c r="G53" s="51">
        <v>1</v>
      </c>
      <c r="H53" s="51">
        <v>1</v>
      </c>
      <c r="I53" s="168" t="s">
        <v>137</v>
      </c>
      <c r="J53" s="168" t="s">
        <v>137</v>
      </c>
      <c r="K53" s="128" t="s">
        <v>702</v>
      </c>
    </row>
    <row r="54" spans="1:11" ht="50.4" customHeight="1" x14ac:dyDescent="0.25">
      <c r="A54" s="9" t="e">
        <f t="shared" si="0"/>
        <v>#REF!</v>
      </c>
      <c r="B54" s="128" t="s">
        <v>57</v>
      </c>
      <c r="C54" s="168" t="s">
        <v>61</v>
      </c>
      <c r="D54" s="168" t="s">
        <v>137</v>
      </c>
      <c r="E54" s="168" t="s">
        <v>62</v>
      </c>
      <c r="F54" s="51">
        <v>1</v>
      </c>
      <c r="G54" s="168">
        <v>1</v>
      </c>
      <c r="H54" s="168">
        <v>1</v>
      </c>
      <c r="I54" s="168" t="s">
        <v>137</v>
      </c>
      <c r="J54" s="168" t="s">
        <v>137</v>
      </c>
      <c r="K54" s="128" t="s">
        <v>699</v>
      </c>
    </row>
    <row r="55" spans="1:11" ht="91.2" customHeight="1" x14ac:dyDescent="0.25">
      <c r="A55" s="9" t="e">
        <f t="shared" si="0"/>
        <v>#REF!</v>
      </c>
      <c r="B55" s="128" t="s">
        <v>58</v>
      </c>
      <c r="C55" s="168" t="s">
        <v>61</v>
      </c>
      <c r="D55" s="168" t="s">
        <v>137</v>
      </c>
      <c r="E55" s="168" t="s">
        <v>62</v>
      </c>
      <c r="F55" s="51">
        <v>1</v>
      </c>
      <c r="G55" s="168">
        <v>1</v>
      </c>
      <c r="H55" s="168">
        <v>1</v>
      </c>
      <c r="I55" s="168" t="s">
        <v>137</v>
      </c>
      <c r="J55" s="168" t="s">
        <v>137</v>
      </c>
      <c r="K55" s="128" t="s">
        <v>700</v>
      </c>
    </row>
    <row r="56" spans="1:11" ht="22.2" customHeight="1" x14ac:dyDescent="0.25">
      <c r="A56" s="9"/>
      <c r="B56" s="128"/>
      <c r="C56" s="168"/>
      <c r="D56" s="168"/>
      <c r="E56" s="198" t="s">
        <v>858</v>
      </c>
      <c r="F56" s="123"/>
      <c r="G56" s="123"/>
      <c r="H56" s="123"/>
      <c r="I56" s="123"/>
      <c r="J56" s="197"/>
      <c r="K56" s="128"/>
    </row>
    <row r="57" spans="1:11" ht="22.2" customHeight="1" x14ac:dyDescent="0.25">
      <c r="A57" s="9"/>
      <c r="B57" s="128"/>
      <c r="C57" s="168"/>
      <c r="D57" s="168"/>
      <c r="E57" s="199" t="s">
        <v>859</v>
      </c>
      <c r="F57" s="199"/>
      <c r="G57" s="199"/>
      <c r="H57" s="199"/>
      <c r="I57" s="199"/>
      <c r="J57" s="168"/>
      <c r="K57" s="128"/>
    </row>
    <row r="58" spans="1:11" ht="22.2" customHeight="1" x14ac:dyDescent="0.25">
      <c r="A58" s="9"/>
      <c r="B58" s="128"/>
      <c r="C58" s="168"/>
      <c r="D58" s="168"/>
      <c r="E58" s="200" t="s">
        <v>860</v>
      </c>
      <c r="F58" s="200"/>
      <c r="G58" s="200"/>
      <c r="H58" s="200"/>
      <c r="I58" s="168"/>
      <c r="J58" s="168"/>
      <c r="K58" s="128"/>
    </row>
    <row r="59" spans="1:11" ht="14.4" x14ac:dyDescent="0.25">
      <c r="A59" s="336" t="s">
        <v>64</v>
      </c>
      <c r="B59" s="337"/>
      <c r="C59" s="337"/>
      <c r="D59" s="337"/>
      <c r="E59" s="337"/>
      <c r="F59" s="337"/>
      <c r="G59" s="337"/>
      <c r="H59" s="337"/>
      <c r="I59" s="337"/>
      <c r="J59" s="337"/>
      <c r="K59" s="338"/>
    </row>
    <row r="60" spans="1:11" ht="53.4" x14ac:dyDescent="0.25">
      <c r="A60" s="46">
        <v>27</v>
      </c>
      <c r="B60" s="4" t="s">
        <v>65</v>
      </c>
      <c r="C60" s="169" t="s">
        <v>59</v>
      </c>
      <c r="D60" s="181" t="s">
        <v>417</v>
      </c>
      <c r="E60" s="169" t="s">
        <v>66</v>
      </c>
      <c r="F60" s="169">
        <v>0</v>
      </c>
      <c r="G60" s="169">
        <v>0</v>
      </c>
      <c r="H60" s="169">
        <v>0</v>
      </c>
      <c r="I60" s="49" t="s">
        <v>137</v>
      </c>
      <c r="J60" s="49" t="s">
        <v>137</v>
      </c>
      <c r="K60" s="92" t="s">
        <v>435</v>
      </c>
    </row>
    <row r="61" spans="1:11" ht="14.4" x14ac:dyDescent="0.3">
      <c r="A61" s="307" t="s">
        <v>67</v>
      </c>
      <c r="B61" s="323"/>
      <c r="C61" s="323"/>
      <c r="D61" s="323"/>
      <c r="E61" s="323"/>
      <c r="F61" s="323"/>
      <c r="G61" s="323"/>
      <c r="H61" s="323"/>
      <c r="I61" s="323"/>
      <c r="J61" s="323"/>
      <c r="K61" s="324"/>
    </row>
    <row r="62" spans="1:11" ht="40.200000000000003" x14ac:dyDescent="0.25">
      <c r="A62" s="46">
        <v>28</v>
      </c>
      <c r="B62" s="4" t="s">
        <v>68</v>
      </c>
      <c r="C62" s="169" t="s">
        <v>60</v>
      </c>
      <c r="D62" s="181" t="s">
        <v>417</v>
      </c>
      <c r="E62" s="169" t="s">
        <v>88</v>
      </c>
      <c r="F62" s="48">
        <v>17274.5</v>
      </c>
      <c r="G62" s="49">
        <v>25700</v>
      </c>
      <c r="H62" s="49">
        <v>27073.1</v>
      </c>
      <c r="I62" s="49" t="s">
        <v>137</v>
      </c>
      <c r="J62" s="49" t="s">
        <v>137</v>
      </c>
      <c r="K62" s="101" t="s">
        <v>506</v>
      </c>
    </row>
    <row r="63" spans="1:11" ht="53.4" x14ac:dyDescent="0.25">
      <c r="A63" s="46">
        <v>29</v>
      </c>
      <c r="B63" s="4" t="s">
        <v>69</v>
      </c>
      <c r="C63" s="169" t="s">
        <v>59</v>
      </c>
      <c r="D63" s="181" t="s">
        <v>417</v>
      </c>
      <c r="E63" s="169" t="s">
        <v>88</v>
      </c>
      <c r="F63" s="48">
        <v>106</v>
      </c>
      <c r="G63" s="49">
        <v>100</v>
      </c>
      <c r="H63" s="49">
        <v>100.8</v>
      </c>
      <c r="I63" s="49" t="s">
        <v>137</v>
      </c>
      <c r="J63" s="49" t="s">
        <v>137</v>
      </c>
      <c r="K63" s="101" t="s">
        <v>507</v>
      </c>
    </row>
    <row r="64" spans="1:11" ht="42" customHeight="1" x14ac:dyDescent="0.25">
      <c r="A64" s="93">
        <v>30</v>
      </c>
      <c r="B64" s="6" t="s">
        <v>481</v>
      </c>
      <c r="C64" s="177" t="s">
        <v>60</v>
      </c>
      <c r="D64" s="94" t="s">
        <v>417</v>
      </c>
      <c r="E64" s="177" t="s">
        <v>88</v>
      </c>
      <c r="F64" s="95">
        <v>10802.2</v>
      </c>
      <c r="G64" s="96">
        <v>17202</v>
      </c>
      <c r="H64" s="96">
        <v>17824.400000000001</v>
      </c>
      <c r="I64" s="96" t="s">
        <v>137</v>
      </c>
      <c r="J64" s="96" t="s">
        <v>137</v>
      </c>
      <c r="K64" s="104" t="s">
        <v>508</v>
      </c>
    </row>
    <row r="65" spans="1:11" ht="40.200000000000003" x14ac:dyDescent="0.25">
      <c r="A65" s="46">
        <v>31</v>
      </c>
      <c r="B65" s="4" t="s">
        <v>70</v>
      </c>
      <c r="C65" s="169" t="s">
        <v>60</v>
      </c>
      <c r="D65" s="181" t="s">
        <v>417</v>
      </c>
      <c r="E65" s="169" t="s">
        <v>88</v>
      </c>
      <c r="F65" s="48">
        <v>6472</v>
      </c>
      <c r="G65" s="49">
        <v>8500</v>
      </c>
      <c r="H65" s="49">
        <v>9230.9</v>
      </c>
      <c r="I65" s="49" t="s">
        <v>137</v>
      </c>
      <c r="J65" s="49" t="s">
        <v>137</v>
      </c>
      <c r="K65" s="101" t="s">
        <v>509</v>
      </c>
    </row>
    <row r="66" spans="1:11" ht="40.799999999999997" customHeight="1" x14ac:dyDescent="0.25">
      <c r="A66" s="46">
        <v>32</v>
      </c>
      <c r="B66" s="4" t="s">
        <v>71</v>
      </c>
      <c r="C66" s="169" t="s">
        <v>59</v>
      </c>
      <c r="D66" s="181" t="s">
        <v>417</v>
      </c>
      <c r="E66" s="169" t="s">
        <v>88</v>
      </c>
      <c r="F66" s="48">
        <v>106.1</v>
      </c>
      <c r="G66" s="49">
        <v>104.1</v>
      </c>
      <c r="H66" s="49">
        <v>104.1</v>
      </c>
      <c r="I66" s="49" t="s">
        <v>137</v>
      </c>
      <c r="J66" s="49" t="s">
        <v>137</v>
      </c>
      <c r="K66" s="104" t="s">
        <v>510</v>
      </c>
    </row>
    <row r="67" spans="1:11" ht="54.6" customHeight="1" x14ac:dyDescent="0.25">
      <c r="A67" s="308">
        <v>33</v>
      </c>
      <c r="B67" s="4" t="s">
        <v>72</v>
      </c>
      <c r="C67" s="169" t="s">
        <v>73</v>
      </c>
      <c r="D67" s="300" t="s">
        <v>419</v>
      </c>
      <c r="E67" s="169" t="s">
        <v>88</v>
      </c>
      <c r="F67" s="48">
        <v>159.1</v>
      </c>
      <c r="G67" s="49">
        <v>159.1</v>
      </c>
      <c r="H67" s="49">
        <v>161.69999999999999</v>
      </c>
      <c r="I67" s="49" t="s">
        <v>137</v>
      </c>
      <c r="J67" s="49" t="s">
        <v>137</v>
      </c>
      <c r="K67" s="104" t="s">
        <v>511</v>
      </c>
    </row>
    <row r="68" spans="1:11" x14ac:dyDescent="0.25">
      <c r="A68" s="310"/>
      <c r="B68" s="4" t="s">
        <v>74</v>
      </c>
      <c r="C68" s="169" t="s">
        <v>73</v>
      </c>
      <c r="D68" s="288"/>
      <c r="E68" s="169" t="s">
        <v>88</v>
      </c>
      <c r="F68" s="48">
        <v>101.6</v>
      </c>
      <c r="G68" s="49">
        <v>76.5</v>
      </c>
      <c r="H68" s="49">
        <v>76.5</v>
      </c>
      <c r="I68" s="49" t="s">
        <v>137</v>
      </c>
      <c r="J68" s="49" t="s">
        <v>137</v>
      </c>
      <c r="K68" s="101" t="s">
        <v>436</v>
      </c>
    </row>
    <row r="69" spans="1:11" ht="42" customHeight="1" x14ac:dyDescent="0.25">
      <c r="A69" s="46">
        <v>34</v>
      </c>
      <c r="B69" s="4" t="s">
        <v>75</v>
      </c>
      <c r="C69" s="169" t="s">
        <v>59</v>
      </c>
      <c r="D69" s="181" t="s">
        <v>420</v>
      </c>
      <c r="E69" s="169" t="s">
        <v>88</v>
      </c>
      <c r="F69" s="48">
        <v>58</v>
      </c>
      <c r="G69" s="49">
        <v>56.8</v>
      </c>
      <c r="H69" s="49">
        <v>56.6</v>
      </c>
      <c r="I69" s="49" t="s">
        <v>137</v>
      </c>
      <c r="J69" s="49" t="s">
        <v>137</v>
      </c>
      <c r="K69" s="101" t="s">
        <v>590</v>
      </c>
    </row>
    <row r="70" spans="1:11" ht="40.200000000000003" x14ac:dyDescent="0.25">
      <c r="A70" s="46">
        <v>35</v>
      </c>
      <c r="B70" s="4" t="s">
        <v>76</v>
      </c>
      <c r="C70" s="169" t="s">
        <v>59</v>
      </c>
      <c r="D70" s="181" t="s">
        <v>417</v>
      </c>
      <c r="E70" s="169" t="s">
        <v>88</v>
      </c>
      <c r="F70" s="48">
        <v>104.6</v>
      </c>
      <c r="G70" s="49">
        <v>95.4</v>
      </c>
      <c r="H70" s="49">
        <v>95.4</v>
      </c>
      <c r="I70" s="49" t="s">
        <v>137</v>
      </c>
      <c r="J70" s="49" t="s">
        <v>137</v>
      </c>
      <c r="K70" s="101" t="s">
        <v>509</v>
      </c>
    </row>
    <row r="71" spans="1:11" ht="66.599999999999994" x14ac:dyDescent="0.25">
      <c r="A71" s="308">
        <v>36</v>
      </c>
      <c r="B71" s="4" t="s">
        <v>77</v>
      </c>
      <c r="C71" s="298" t="s">
        <v>59</v>
      </c>
      <c r="D71" s="300" t="s">
        <v>420</v>
      </c>
      <c r="E71" s="301" t="s">
        <v>88</v>
      </c>
      <c r="F71" s="48">
        <v>7.1</v>
      </c>
      <c r="G71" s="49">
        <v>7.1</v>
      </c>
      <c r="H71" s="49">
        <v>7.1</v>
      </c>
      <c r="I71" s="49" t="s">
        <v>137</v>
      </c>
      <c r="J71" s="49" t="s">
        <v>137</v>
      </c>
      <c r="K71" s="92" t="s">
        <v>591</v>
      </c>
    </row>
    <row r="72" spans="1:11" ht="26.4" x14ac:dyDescent="0.25">
      <c r="A72" s="310"/>
      <c r="B72" s="4" t="s">
        <v>78</v>
      </c>
      <c r="C72" s="288"/>
      <c r="D72" s="288"/>
      <c r="E72" s="265"/>
      <c r="F72" s="48">
        <v>0.1</v>
      </c>
      <c r="G72" s="49">
        <v>0.1</v>
      </c>
      <c r="H72" s="49">
        <v>0.1</v>
      </c>
      <c r="I72" s="49" t="s">
        <v>137</v>
      </c>
      <c r="J72" s="49" t="s">
        <v>137</v>
      </c>
      <c r="K72" s="92" t="s">
        <v>592</v>
      </c>
    </row>
    <row r="73" spans="1:11" ht="51" customHeight="1" x14ac:dyDescent="0.25">
      <c r="A73" s="46">
        <v>37</v>
      </c>
      <c r="B73" s="4" t="s">
        <v>79</v>
      </c>
      <c r="C73" s="169" t="s">
        <v>59</v>
      </c>
      <c r="D73" s="181" t="s">
        <v>420</v>
      </c>
      <c r="E73" s="169" t="s">
        <v>88</v>
      </c>
      <c r="F73" s="48">
        <v>80.400000000000006</v>
      </c>
      <c r="G73" s="49">
        <v>80.400000000000006</v>
      </c>
      <c r="H73" s="49">
        <v>80.5</v>
      </c>
      <c r="I73" s="49" t="s">
        <v>137</v>
      </c>
      <c r="J73" s="49" t="s">
        <v>137</v>
      </c>
      <c r="K73" s="92" t="s">
        <v>593</v>
      </c>
    </row>
    <row r="74" spans="1:11" ht="27" x14ac:dyDescent="0.25">
      <c r="A74" s="308">
        <v>38</v>
      </c>
      <c r="B74" s="110" t="s">
        <v>583</v>
      </c>
      <c r="C74" s="169" t="s">
        <v>59</v>
      </c>
      <c r="D74" s="300" t="s">
        <v>420</v>
      </c>
      <c r="E74" s="169" t="s">
        <v>88</v>
      </c>
      <c r="F74" s="48"/>
      <c r="G74" s="49"/>
      <c r="H74" s="49"/>
      <c r="I74" s="49" t="s">
        <v>137</v>
      </c>
      <c r="J74" s="49" t="s">
        <v>137</v>
      </c>
      <c r="K74" s="92"/>
    </row>
    <row r="75" spans="1:11" ht="42.6" customHeight="1" x14ac:dyDescent="0.25">
      <c r="A75" s="309"/>
      <c r="B75" s="110" t="s">
        <v>80</v>
      </c>
      <c r="C75" s="169"/>
      <c r="D75" s="299"/>
      <c r="E75" s="169" t="s">
        <v>88</v>
      </c>
      <c r="F75" s="48">
        <v>18.2</v>
      </c>
      <c r="G75" s="48">
        <v>18.2</v>
      </c>
      <c r="H75" s="49">
        <v>33</v>
      </c>
      <c r="I75" s="49" t="s">
        <v>137</v>
      </c>
      <c r="J75" s="49" t="s">
        <v>137</v>
      </c>
      <c r="K75" s="92" t="s">
        <v>594</v>
      </c>
    </row>
    <row r="76" spans="1:11" x14ac:dyDescent="0.25">
      <c r="A76" s="309"/>
      <c r="B76" s="110" t="s">
        <v>81</v>
      </c>
      <c r="C76" s="169"/>
      <c r="D76" s="299"/>
      <c r="E76" s="169" t="s">
        <v>88</v>
      </c>
      <c r="F76" s="48">
        <v>14</v>
      </c>
      <c r="G76" s="48">
        <v>14</v>
      </c>
      <c r="H76" s="49">
        <v>14</v>
      </c>
      <c r="I76" s="49" t="s">
        <v>137</v>
      </c>
      <c r="J76" s="49" t="s">
        <v>137</v>
      </c>
      <c r="K76" s="101" t="s">
        <v>436</v>
      </c>
    </row>
    <row r="77" spans="1:11" ht="39.6" x14ac:dyDescent="0.25">
      <c r="A77" s="310"/>
      <c r="B77" s="110" t="s">
        <v>82</v>
      </c>
      <c r="C77" s="169"/>
      <c r="D77" s="288"/>
      <c r="E77" s="169" t="s">
        <v>88</v>
      </c>
      <c r="F77" s="48">
        <v>11.7</v>
      </c>
      <c r="G77" s="48">
        <v>11.7</v>
      </c>
      <c r="H77" s="49">
        <v>11.7</v>
      </c>
      <c r="I77" s="49" t="s">
        <v>137</v>
      </c>
      <c r="J77" s="49" t="s">
        <v>137</v>
      </c>
      <c r="K77" s="101" t="s">
        <v>595</v>
      </c>
    </row>
    <row r="78" spans="1:11" ht="58.8" customHeight="1" x14ac:dyDescent="0.25">
      <c r="A78" s="46">
        <v>39</v>
      </c>
      <c r="B78" s="111" t="s">
        <v>584</v>
      </c>
      <c r="C78" s="169" t="s">
        <v>59</v>
      </c>
      <c r="D78" s="181" t="s">
        <v>420</v>
      </c>
      <c r="E78" s="169" t="s">
        <v>88</v>
      </c>
      <c r="F78" s="48">
        <v>92</v>
      </c>
      <c r="G78" s="49">
        <v>91</v>
      </c>
      <c r="H78" s="49">
        <v>91</v>
      </c>
      <c r="I78" s="49" t="s">
        <v>137</v>
      </c>
      <c r="J78" s="49" t="s">
        <v>137</v>
      </c>
      <c r="K78" s="101" t="s">
        <v>598</v>
      </c>
    </row>
    <row r="79" spans="1:11" ht="37.799999999999997" customHeight="1" x14ac:dyDescent="0.25">
      <c r="A79" s="54" t="e">
        <f>#REF!+1</f>
        <v>#REF!</v>
      </c>
      <c r="B79" s="128" t="s">
        <v>83</v>
      </c>
      <c r="C79" s="168" t="s">
        <v>60</v>
      </c>
      <c r="D79" s="53" t="s">
        <v>137</v>
      </c>
      <c r="E79" s="168" t="s">
        <v>89</v>
      </c>
      <c r="F79" s="56" t="s">
        <v>418</v>
      </c>
      <c r="G79" s="55">
        <v>150</v>
      </c>
      <c r="H79" s="55">
        <v>150</v>
      </c>
      <c r="I79" s="168" t="s">
        <v>459</v>
      </c>
      <c r="J79" s="168"/>
      <c r="K79" s="128" t="s">
        <v>596</v>
      </c>
    </row>
    <row r="80" spans="1:11" ht="66" x14ac:dyDescent="0.25">
      <c r="A80" s="54" t="e">
        <f>#REF!+1</f>
        <v>#REF!</v>
      </c>
      <c r="B80" s="128" t="s">
        <v>84</v>
      </c>
      <c r="C80" s="168" t="s">
        <v>60</v>
      </c>
      <c r="D80" s="53" t="s">
        <v>137</v>
      </c>
      <c r="E80" s="168" t="s">
        <v>90</v>
      </c>
      <c r="F80" s="51">
        <v>2</v>
      </c>
      <c r="G80" s="168">
        <v>0.55200000000000005</v>
      </c>
      <c r="H80" s="168">
        <v>0.55200000000000005</v>
      </c>
      <c r="I80" s="168" t="s">
        <v>438</v>
      </c>
      <c r="J80" s="168">
        <v>473008</v>
      </c>
      <c r="K80" s="85" t="s">
        <v>483</v>
      </c>
    </row>
    <row r="81" spans="1:11" ht="129" customHeight="1" x14ac:dyDescent="0.25">
      <c r="A81" s="54" t="e">
        <f>A80+1</f>
        <v>#REF!</v>
      </c>
      <c r="B81" s="128" t="s">
        <v>85</v>
      </c>
      <c r="C81" s="168" t="s">
        <v>60</v>
      </c>
      <c r="D81" s="53" t="s">
        <v>137</v>
      </c>
      <c r="E81" s="168" t="s">
        <v>90</v>
      </c>
      <c r="F81" s="51">
        <v>49.643000000000001</v>
      </c>
      <c r="G81" s="168">
        <v>51.795999999999999</v>
      </c>
      <c r="H81" s="168">
        <v>51.795999999999999</v>
      </c>
      <c r="I81" s="168" t="s">
        <v>438</v>
      </c>
      <c r="J81" s="168">
        <v>473011</v>
      </c>
      <c r="K81" s="128" t="s">
        <v>847</v>
      </c>
    </row>
    <row r="82" spans="1:11" ht="57.6" customHeight="1" x14ac:dyDescent="0.25">
      <c r="A82" s="54" t="e">
        <f>#REF!+1</f>
        <v>#REF!</v>
      </c>
      <c r="B82" s="163" t="s">
        <v>86</v>
      </c>
      <c r="C82" s="164" t="s">
        <v>60</v>
      </c>
      <c r="D82" s="53" t="s">
        <v>137</v>
      </c>
      <c r="E82" s="164" t="s">
        <v>90</v>
      </c>
      <c r="F82" s="168" t="s">
        <v>418</v>
      </c>
      <c r="G82" s="168">
        <v>0.54</v>
      </c>
      <c r="H82" s="168">
        <v>0.54</v>
      </c>
      <c r="I82" s="168" t="s">
        <v>438</v>
      </c>
      <c r="J82" s="168">
        <v>473005</v>
      </c>
      <c r="K82" s="85" t="s">
        <v>484</v>
      </c>
    </row>
    <row r="83" spans="1:11" ht="79.2" x14ac:dyDescent="0.25">
      <c r="A83" s="54" t="e">
        <f t="shared" ref="A83" si="1">A82+1</f>
        <v>#REF!</v>
      </c>
      <c r="B83" s="163" t="s">
        <v>87</v>
      </c>
      <c r="C83" s="168" t="s">
        <v>60</v>
      </c>
      <c r="D83" s="53" t="s">
        <v>137</v>
      </c>
      <c r="E83" s="168" t="s">
        <v>91</v>
      </c>
      <c r="F83" s="168" t="s">
        <v>418</v>
      </c>
      <c r="G83" s="168">
        <v>350.2</v>
      </c>
      <c r="H83" s="168">
        <v>350.2</v>
      </c>
      <c r="I83" s="168" t="s">
        <v>459</v>
      </c>
      <c r="J83" s="168" t="s">
        <v>137</v>
      </c>
      <c r="K83" s="85" t="s">
        <v>597</v>
      </c>
    </row>
    <row r="84" spans="1:11" x14ac:dyDescent="0.25">
      <c r="A84" s="54"/>
      <c r="B84" s="128"/>
      <c r="C84" s="168"/>
      <c r="D84" s="53"/>
      <c r="E84" s="198" t="s">
        <v>858</v>
      </c>
      <c r="F84" s="123">
        <f>SUM(F81,F80,F79)</f>
        <v>51.643000000000001</v>
      </c>
      <c r="G84" s="123">
        <f>SUM(G80:G81,G82)</f>
        <v>52.887999999999998</v>
      </c>
      <c r="H84" s="123">
        <f>SUM(H80:H81,H82)</f>
        <v>52.887999999999998</v>
      </c>
      <c r="I84" s="123"/>
      <c r="J84" s="168"/>
      <c r="K84" s="85"/>
    </row>
    <row r="85" spans="1:11" x14ac:dyDescent="0.25">
      <c r="A85" s="54"/>
      <c r="B85" s="128"/>
      <c r="C85" s="168"/>
      <c r="D85" s="53"/>
      <c r="E85" s="199" t="s">
        <v>859</v>
      </c>
      <c r="F85" s="199"/>
      <c r="G85" s="199"/>
      <c r="H85" s="199"/>
      <c r="I85" s="199"/>
      <c r="J85" s="168"/>
      <c r="K85" s="85"/>
    </row>
    <row r="86" spans="1:11" x14ac:dyDescent="0.25">
      <c r="A86" s="54"/>
      <c r="B86" s="128"/>
      <c r="C86" s="168"/>
      <c r="D86" s="53"/>
      <c r="E86" s="200" t="s">
        <v>860</v>
      </c>
      <c r="F86" s="200">
        <f>SUM(F83,F79)</f>
        <v>0</v>
      </c>
      <c r="G86" s="200">
        <f t="shared" ref="G86:H86" si="2">SUM(G83,G79)</f>
        <v>500.2</v>
      </c>
      <c r="H86" s="200">
        <f t="shared" si="2"/>
        <v>500.2</v>
      </c>
      <c r="I86" s="168"/>
      <c r="J86" s="168"/>
      <c r="K86" s="85"/>
    </row>
    <row r="87" spans="1:11" ht="19.2" customHeight="1" x14ac:dyDescent="0.3">
      <c r="A87" s="282" t="s">
        <v>92</v>
      </c>
      <c r="B87" s="330"/>
      <c r="C87" s="330"/>
      <c r="D87" s="330"/>
      <c r="E87" s="330"/>
      <c r="F87" s="330"/>
      <c r="G87" s="330"/>
      <c r="H87" s="330"/>
      <c r="I87" s="330"/>
      <c r="J87" s="330"/>
      <c r="K87" s="331"/>
    </row>
    <row r="88" spans="1:11" ht="66" x14ac:dyDescent="0.25">
      <c r="A88" s="46">
        <v>40</v>
      </c>
      <c r="B88" s="10" t="s">
        <v>93</v>
      </c>
      <c r="C88" s="62" t="s">
        <v>59</v>
      </c>
      <c r="D88" s="181" t="s">
        <v>417</v>
      </c>
      <c r="E88" s="169" t="s">
        <v>62</v>
      </c>
      <c r="F88" s="48">
        <v>102</v>
      </c>
      <c r="G88" s="49">
        <v>100</v>
      </c>
      <c r="H88" s="49">
        <v>109</v>
      </c>
      <c r="I88" s="49" t="s">
        <v>137</v>
      </c>
      <c r="J88" s="49" t="s">
        <v>137</v>
      </c>
      <c r="K88" s="101" t="s">
        <v>512</v>
      </c>
    </row>
    <row r="89" spans="1:11" ht="66" x14ac:dyDescent="0.25">
      <c r="A89" s="46">
        <v>41</v>
      </c>
      <c r="B89" s="11" t="s">
        <v>410</v>
      </c>
      <c r="C89" s="12" t="s">
        <v>60</v>
      </c>
      <c r="D89" s="181" t="s">
        <v>417</v>
      </c>
      <c r="E89" s="169" t="s">
        <v>62</v>
      </c>
      <c r="F89" s="48">
        <v>23258</v>
      </c>
      <c r="G89" s="49">
        <v>23258</v>
      </c>
      <c r="H89" s="49">
        <v>29738.7</v>
      </c>
      <c r="I89" s="49" t="s">
        <v>137</v>
      </c>
      <c r="J89" s="49" t="s">
        <v>137</v>
      </c>
      <c r="K89" s="101" t="s">
        <v>512</v>
      </c>
    </row>
    <row r="90" spans="1:11" ht="92.4" x14ac:dyDescent="0.25">
      <c r="A90" s="46">
        <v>42</v>
      </c>
      <c r="B90" s="11" t="s">
        <v>94</v>
      </c>
      <c r="C90" s="64" t="s">
        <v>61</v>
      </c>
      <c r="D90" s="181" t="s">
        <v>421</v>
      </c>
      <c r="E90" s="169" t="s">
        <v>62</v>
      </c>
      <c r="F90" s="48">
        <v>814</v>
      </c>
      <c r="G90" s="49">
        <v>814</v>
      </c>
      <c r="H90" s="49">
        <v>883</v>
      </c>
      <c r="I90" s="49" t="s">
        <v>137</v>
      </c>
      <c r="J90" s="49" t="s">
        <v>137</v>
      </c>
      <c r="K90" s="101" t="s">
        <v>701</v>
      </c>
    </row>
    <row r="91" spans="1:11" ht="87.6" customHeight="1" x14ac:dyDescent="0.25">
      <c r="A91" s="308">
        <v>43</v>
      </c>
      <c r="B91" s="11" t="s">
        <v>95</v>
      </c>
      <c r="C91" s="332" t="s">
        <v>59</v>
      </c>
      <c r="D91" s="181" t="s">
        <v>417</v>
      </c>
      <c r="E91" s="169" t="s">
        <v>62</v>
      </c>
      <c r="F91" s="48">
        <v>64.3</v>
      </c>
      <c r="G91" s="49">
        <v>64.3</v>
      </c>
      <c r="H91" s="49">
        <v>68.3</v>
      </c>
      <c r="I91" s="49" t="s">
        <v>137</v>
      </c>
      <c r="J91" s="49" t="s">
        <v>137</v>
      </c>
      <c r="K91" s="101" t="s">
        <v>513</v>
      </c>
    </row>
    <row r="92" spans="1:11" ht="106.8" customHeight="1" x14ac:dyDescent="0.25">
      <c r="A92" s="310"/>
      <c r="B92" s="11" t="s">
        <v>96</v>
      </c>
      <c r="C92" s="333"/>
      <c r="D92" s="165" t="s">
        <v>420</v>
      </c>
      <c r="E92" s="169" t="s">
        <v>62</v>
      </c>
      <c r="F92" s="48">
        <v>82</v>
      </c>
      <c r="G92" s="49">
        <v>77</v>
      </c>
      <c r="H92" s="49">
        <v>77</v>
      </c>
      <c r="I92" s="49" t="s">
        <v>137</v>
      </c>
      <c r="J92" s="49" t="s">
        <v>137</v>
      </c>
      <c r="K92" s="92" t="s">
        <v>514</v>
      </c>
    </row>
    <row r="93" spans="1:11" ht="79.2" customHeight="1" x14ac:dyDescent="0.25">
      <c r="A93" s="46">
        <v>44</v>
      </c>
      <c r="B93" s="10" t="s">
        <v>97</v>
      </c>
      <c r="C93" s="64" t="s">
        <v>61</v>
      </c>
      <c r="D93" s="181" t="s">
        <v>417</v>
      </c>
      <c r="E93" s="169" t="s">
        <v>62</v>
      </c>
      <c r="F93" s="48">
        <v>6433</v>
      </c>
      <c r="G93" s="49">
        <v>4782</v>
      </c>
      <c r="H93" s="49">
        <v>4793</v>
      </c>
      <c r="I93" s="49" t="s">
        <v>137</v>
      </c>
      <c r="J93" s="49" t="s">
        <v>137</v>
      </c>
      <c r="K93" s="101" t="s">
        <v>848</v>
      </c>
    </row>
    <row r="94" spans="1:11" ht="145.19999999999999" customHeight="1" x14ac:dyDescent="0.25">
      <c r="A94" s="9" t="e">
        <f>A83+1</f>
        <v>#REF!</v>
      </c>
      <c r="B94" s="128" t="s">
        <v>98</v>
      </c>
      <c r="C94" s="168" t="s">
        <v>61</v>
      </c>
      <c r="D94" s="168" t="s">
        <v>137</v>
      </c>
      <c r="E94" s="164" t="s">
        <v>62</v>
      </c>
      <c r="F94" s="168" t="s">
        <v>418</v>
      </c>
      <c r="G94" s="168">
        <v>21</v>
      </c>
      <c r="H94" s="168">
        <v>29</v>
      </c>
      <c r="I94" s="168" t="s">
        <v>137</v>
      </c>
      <c r="J94" s="168" t="s">
        <v>137</v>
      </c>
      <c r="K94" s="85" t="s">
        <v>703</v>
      </c>
    </row>
    <row r="95" spans="1:11" ht="142.80000000000001" customHeight="1" x14ac:dyDescent="0.25">
      <c r="A95" s="9" t="e">
        <f>A94+1</f>
        <v>#REF!</v>
      </c>
      <c r="B95" s="13" t="s">
        <v>99</v>
      </c>
      <c r="C95" s="168" t="s">
        <v>61</v>
      </c>
      <c r="D95" s="168" t="s">
        <v>137</v>
      </c>
      <c r="E95" s="164" t="s">
        <v>62</v>
      </c>
      <c r="F95" s="168"/>
      <c r="G95" s="168">
        <v>3</v>
      </c>
      <c r="H95" s="168">
        <v>3</v>
      </c>
      <c r="I95" s="168" t="s">
        <v>137</v>
      </c>
      <c r="J95" s="168" t="s">
        <v>137</v>
      </c>
      <c r="K95" s="128" t="s">
        <v>704</v>
      </c>
    </row>
    <row r="96" spans="1:11" ht="14.4" x14ac:dyDescent="0.3">
      <c r="A96" s="282" t="s">
        <v>100</v>
      </c>
      <c r="B96" s="330"/>
      <c r="C96" s="330"/>
      <c r="D96" s="330"/>
      <c r="E96" s="330"/>
      <c r="F96" s="330"/>
      <c r="G96" s="330"/>
      <c r="H96" s="330"/>
      <c r="I96" s="330"/>
      <c r="J96" s="330"/>
      <c r="K96" s="331"/>
    </row>
    <row r="97" spans="1:11" ht="42.6" customHeight="1" x14ac:dyDescent="0.25">
      <c r="A97" s="46">
        <v>45</v>
      </c>
      <c r="B97" s="10" t="s">
        <v>101</v>
      </c>
      <c r="C97" s="62" t="s">
        <v>59</v>
      </c>
      <c r="D97" s="181" t="s">
        <v>417</v>
      </c>
      <c r="E97" s="62" t="s">
        <v>63</v>
      </c>
      <c r="F97" s="48">
        <v>100</v>
      </c>
      <c r="G97" s="49">
        <v>175</v>
      </c>
      <c r="H97" s="49">
        <v>192.7</v>
      </c>
      <c r="I97" s="49" t="s">
        <v>137</v>
      </c>
      <c r="J97" s="49" t="s">
        <v>137</v>
      </c>
      <c r="K97" s="101" t="s">
        <v>515</v>
      </c>
    </row>
    <row r="98" spans="1:11" ht="52.8" x14ac:dyDescent="0.25">
      <c r="A98" s="46">
        <v>46</v>
      </c>
      <c r="B98" s="10" t="s">
        <v>102</v>
      </c>
      <c r="C98" s="62" t="s">
        <v>60</v>
      </c>
      <c r="D98" s="181" t="s">
        <v>417</v>
      </c>
      <c r="E98" s="62" t="s">
        <v>63</v>
      </c>
      <c r="F98" s="48">
        <v>11608.5</v>
      </c>
      <c r="G98" s="49">
        <v>33000</v>
      </c>
      <c r="H98" s="49">
        <v>37620.1</v>
      </c>
      <c r="I98" s="49" t="s">
        <v>137</v>
      </c>
      <c r="J98" s="49" t="s">
        <v>137</v>
      </c>
      <c r="K98" s="101" t="s">
        <v>516</v>
      </c>
    </row>
    <row r="99" spans="1:11" ht="66.599999999999994" x14ac:dyDescent="0.25">
      <c r="A99" s="46">
        <v>47</v>
      </c>
      <c r="B99" s="4" t="s">
        <v>103</v>
      </c>
      <c r="C99" s="62" t="s">
        <v>59</v>
      </c>
      <c r="D99" s="181" t="s">
        <v>417</v>
      </c>
      <c r="E99" s="62" t="s">
        <v>62</v>
      </c>
      <c r="F99" s="48">
        <v>2.1</v>
      </c>
      <c r="G99" s="49">
        <v>0.7</v>
      </c>
      <c r="H99" s="49">
        <v>0.9</v>
      </c>
      <c r="I99" s="49" t="s">
        <v>137</v>
      </c>
      <c r="J99" s="49" t="s">
        <v>137</v>
      </c>
      <c r="K99" s="92" t="s">
        <v>517</v>
      </c>
    </row>
    <row r="100" spans="1:11" ht="70.2" customHeight="1" x14ac:dyDescent="0.25">
      <c r="A100" s="116">
        <v>48</v>
      </c>
      <c r="B100" s="19" t="s">
        <v>104</v>
      </c>
      <c r="C100" s="177" t="s">
        <v>59</v>
      </c>
      <c r="D100" s="136" t="s">
        <v>417</v>
      </c>
      <c r="E100" s="177" t="s">
        <v>62</v>
      </c>
      <c r="F100" s="137">
        <v>0.6</v>
      </c>
      <c r="G100" s="138">
        <v>0.6</v>
      </c>
      <c r="H100" s="138">
        <v>1.7</v>
      </c>
      <c r="I100" s="138" t="s">
        <v>137</v>
      </c>
      <c r="J100" s="138" t="s">
        <v>137</v>
      </c>
      <c r="K100" s="135" t="s">
        <v>742</v>
      </c>
    </row>
    <row r="101" spans="1:11" ht="52.8" x14ac:dyDescent="0.25">
      <c r="A101" s="116">
        <v>49</v>
      </c>
      <c r="B101" s="19" t="s">
        <v>105</v>
      </c>
      <c r="C101" s="62" t="s">
        <v>60</v>
      </c>
      <c r="D101" s="181" t="s">
        <v>417</v>
      </c>
      <c r="E101" s="62" t="s">
        <v>62</v>
      </c>
      <c r="F101" s="48">
        <v>0.8</v>
      </c>
      <c r="G101" s="49">
        <v>0.8</v>
      </c>
      <c r="H101" s="49">
        <v>250</v>
      </c>
      <c r="I101" s="49" t="s">
        <v>137</v>
      </c>
      <c r="J101" s="49" t="s">
        <v>137</v>
      </c>
      <c r="K101" s="135" t="s">
        <v>741</v>
      </c>
    </row>
    <row r="102" spans="1:11" ht="53.4" x14ac:dyDescent="0.25">
      <c r="A102" s="46">
        <v>50</v>
      </c>
      <c r="B102" s="4" t="s">
        <v>106</v>
      </c>
      <c r="C102" s="62" t="s">
        <v>59</v>
      </c>
      <c r="D102" s="181" t="s">
        <v>419</v>
      </c>
      <c r="E102" s="62" t="s">
        <v>116</v>
      </c>
      <c r="F102" s="48">
        <v>89.9</v>
      </c>
      <c r="G102" s="49">
        <v>89.9</v>
      </c>
      <c r="H102" s="49">
        <v>94.9</v>
      </c>
      <c r="I102" s="49" t="s">
        <v>137</v>
      </c>
      <c r="J102" s="49" t="s">
        <v>137</v>
      </c>
      <c r="K102" s="101" t="s">
        <v>623</v>
      </c>
    </row>
    <row r="103" spans="1:11" ht="66.599999999999994" x14ac:dyDescent="0.25">
      <c r="A103" s="46">
        <v>51</v>
      </c>
      <c r="B103" s="4" t="s">
        <v>107</v>
      </c>
      <c r="C103" s="62" t="s">
        <v>59</v>
      </c>
      <c r="D103" s="181" t="s">
        <v>419</v>
      </c>
      <c r="E103" s="62" t="s">
        <v>116</v>
      </c>
      <c r="F103" s="49">
        <v>77.8</v>
      </c>
      <c r="G103" s="49">
        <v>77</v>
      </c>
      <c r="H103" s="49">
        <v>77.099999999999994</v>
      </c>
      <c r="I103" s="49" t="s">
        <v>137</v>
      </c>
      <c r="J103" s="49" t="s">
        <v>137</v>
      </c>
      <c r="K103" s="101" t="s">
        <v>624</v>
      </c>
    </row>
    <row r="104" spans="1:11" ht="66.599999999999994" x14ac:dyDescent="0.25">
      <c r="A104" s="46">
        <v>52</v>
      </c>
      <c r="B104" s="4" t="s">
        <v>108</v>
      </c>
      <c r="C104" s="62" t="s">
        <v>59</v>
      </c>
      <c r="D104" s="181" t="s">
        <v>419</v>
      </c>
      <c r="E104" s="62" t="s">
        <v>116</v>
      </c>
      <c r="F104" s="49">
        <v>93.5</v>
      </c>
      <c r="G104" s="49">
        <v>93.5</v>
      </c>
      <c r="H104" s="49">
        <v>99.6</v>
      </c>
      <c r="I104" s="49" t="s">
        <v>137</v>
      </c>
      <c r="J104" s="49" t="s">
        <v>137</v>
      </c>
      <c r="K104" s="101" t="s">
        <v>625</v>
      </c>
    </row>
    <row r="105" spans="1:11" ht="39.6" x14ac:dyDescent="0.25">
      <c r="A105" s="9" t="e">
        <f>A95+1</f>
        <v>#REF!</v>
      </c>
      <c r="B105" s="128" t="s">
        <v>109</v>
      </c>
      <c r="C105" s="168" t="s">
        <v>61</v>
      </c>
      <c r="D105" s="168" t="s">
        <v>137</v>
      </c>
      <c r="E105" s="168" t="s">
        <v>62</v>
      </c>
      <c r="F105" s="168">
        <v>1</v>
      </c>
      <c r="G105" s="168">
        <v>1</v>
      </c>
      <c r="H105" s="168">
        <v>1</v>
      </c>
      <c r="I105" s="168" t="s">
        <v>137</v>
      </c>
      <c r="J105" s="168" t="s">
        <v>137</v>
      </c>
      <c r="K105" s="85" t="s">
        <v>705</v>
      </c>
    </row>
    <row r="106" spans="1:11" ht="92.4" customHeight="1" x14ac:dyDescent="0.25">
      <c r="A106" s="9" t="e">
        <f>A105+1</f>
        <v>#REF!</v>
      </c>
      <c r="B106" s="128" t="s">
        <v>110</v>
      </c>
      <c r="C106" s="168" t="s">
        <v>61</v>
      </c>
      <c r="D106" s="168" t="s">
        <v>137</v>
      </c>
      <c r="E106" s="168" t="s">
        <v>62</v>
      </c>
      <c r="F106" s="168">
        <v>1</v>
      </c>
      <c r="G106" s="168">
        <v>1</v>
      </c>
      <c r="H106" s="168">
        <v>2</v>
      </c>
      <c r="I106" s="168" t="s">
        <v>137</v>
      </c>
      <c r="J106" s="168" t="s">
        <v>137</v>
      </c>
      <c r="K106" s="128" t="s">
        <v>706</v>
      </c>
    </row>
    <row r="107" spans="1:11" ht="94.8" customHeight="1" x14ac:dyDescent="0.25">
      <c r="A107" s="9" t="e">
        <f t="shared" ref="A107:A111" si="3">A106+1</f>
        <v>#REF!</v>
      </c>
      <c r="B107" s="128" t="s">
        <v>111</v>
      </c>
      <c r="C107" s="168" t="s">
        <v>61</v>
      </c>
      <c r="D107" s="168" t="s">
        <v>137</v>
      </c>
      <c r="E107" s="168" t="s">
        <v>62</v>
      </c>
      <c r="F107" s="168">
        <v>1</v>
      </c>
      <c r="G107" s="168">
        <v>1</v>
      </c>
      <c r="H107" s="168">
        <v>2</v>
      </c>
      <c r="I107" s="168" t="s">
        <v>137</v>
      </c>
      <c r="J107" s="168" t="s">
        <v>137</v>
      </c>
      <c r="K107" s="128" t="s">
        <v>707</v>
      </c>
    </row>
    <row r="108" spans="1:11" ht="54" customHeight="1" x14ac:dyDescent="0.25">
      <c r="A108" s="9" t="e">
        <f t="shared" si="3"/>
        <v>#REF!</v>
      </c>
      <c r="B108" s="128" t="s">
        <v>112</v>
      </c>
      <c r="C108" s="168" t="s">
        <v>59</v>
      </c>
      <c r="D108" s="168" t="s">
        <v>137</v>
      </c>
      <c r="E108" s="168" t="s">
        <v>62</v>
      </c>
      <c r="F108" s="168">
        <v>60</v>
      </c>
      <c r="G108" s="168">
        <v>60</v>
      </c>
      <c r="H108" s="168">
        <v>94.7</v>
      </c>
      <c r="I108" s="168" t="s">
        <v>137</v>
      </c>
      <c r="J108" s="168" t="s">
        <v>137</v>
      </c>
      <c r="K108" s="117" t="s">
        <v>623</v>
      </c>
    </row>
    <row r="109" spans="1:11" ht="78" customHeight="1" x14ac:dyDescent="0.25">
      <c r="A109" s="9" t="e">
        <f t="shared" si="3"/>
        <v>#REF!</v>
      </c>
      <c r="B109" s="128" t="s">
        <v>113</v>
      </c>
      <c r="C109" s="168" t="s">
        <v>61</v>
      </c>
      <c r="D109" s="168" t="s">
        <v>137</v>
      </c>
      <c r="E109" s="168" t="s">
        <v>62</v>
      </c>
      <c r="F109" s="168">
        <v>3</v>
      </c>
      <c r="G109" s="168">
        <v>3</v>
      </c>
      <c r="H109" s="168">
        <v>3</v>
      </c>
      <c r="I109" s="168" t="s">
        <v>137</v>
      </c>
      <c r="J109" s="168" t="s">
        <v>137</v>
      </c>
      <c r="K109" s="128" t="s">
        <v>708</v>
      </c>
    </row>
    <row r="110" spans="1:11" ht="105.6" customHeight="1" x14ac:dyDescent="0.25">
      <c r="A110" s="9" t="e">
        <f t="shared" si="3"/>
        <v>#REF!</v>
      </c>
      <c r="B110" s="128" t="s">
        <v>114</v>
      </c>
      <c r="C110" s="168" t="s">
        <v>61</v>
      </c>
      <c r="D110" s="168" t="s">
        <v>137</v>
      </c>
      <c r="E110" s="168" t="s">
        <v>62</v>
      </c>
      <c r="F110" s="168">
        <v>1</v>
      </c>
      <c r="G110" s="168">
        <v>1</v>
      </c>
      <c r="H110" s="168">
        <v>1</v>
      </c>
      <c r="I110" s="168" t="s">
        <v>137</v>
      </c>
      <c r="J110" s="168" t="s">
        <v>137</v>
      </c>
      <c r="K110" s="128" t="s">
        <v>709</v>
      </c>
    </row>
    <row r="111" spans="1:11" ht="52.8" x14ac:dyDescent="0.25">
      <c r="A111" s="9" t="e">
        <f t="shared" si="3"/>
        <v>#REF!</v>
      </c>
      <c r="B111" s="128" t="s">
        <v>115</v>
      </c>
      <c r="C111" s="168" t="s">
        <v>61</v>
      </c>
      <c r="D111" s="168" t="s">
        <v>137</v>
      </c>
      <c r="E111" s="83" t="s">
        <v>116</v>
      </c>
      <c r="F111" s="168">
        <v>27</v>
      </c>
      <c r="G111" s="168">
        <v>27</v>
      </c>
      <c r="H111" s="168">
        <v>61</v>
      </c>
      <c r="I111" s="168" t="s">
        <v>137</v>
      </c>
      <c r="J111" s="168" t="s">
        <v>137</v>
      </c>
      <c r="K111" s="85" t="s">
        <v>436</v>
      </c>
    </row>
    <row r="112" spans="1:11" x14ac:dyDescent="0.25">
      <c r="A112" s="9"/>
      <c r="B112" s="128"/>
      <c r="C112" s="168"/>
      <c r="D112" s="168"/>
      <c r="E112" s="198" t="s">
        <v>858</v>
      </c>
      <c r="F112" s="123"/>
      <c r="G112" s="123"/>
      <c r="H112" s="123"/>
      <c r="I112" s="123"/>
      <c r="J112" s="168"/>
      <c r="K112" s="85"/>
    </row>
    <row r="113" spans="1:11" x14ac:dyDescent="0.25">
      <c r="A113" s="9"/>
      <c r="B113" s="128"/>
      <c r="C113" s="168"/>
      <c r="D113" s="168"/>
      <c r="E113" s="199" t="s">
        <v>859</v>
      </c>
      <c r="F113" s="199"/>
      <c r="G113" s="199"/>
      <c r="H113" s="199"/>
      <c r="I113" s="199"/>
      <c r="J113" s="168"/>
      <c r="K113" s="85"/>
    </row>
    <row r="114" spans="1:11" x14ac:dyDescent="0.25">
      <c r="A114" s="9"/>
      <c r="B114" s="128"/>
      <c r="C114" s="168"/>
      <c r="D114" s="168"/>
      <c r="E114" s="200" t="s">
        <v>860</v>
      </c>
      <c r="F114" s="200"/>
      <c r="G114" s="200"/>
      <c r="H114" s="200"/>
      <c r="I114" s="168"/>
      <c r="J114" s="168"/>
      <c r="K114" s="85"/>
    </row>
    <row r="115" spans="1:11" ht="14.4" x14ac:dyDescent="0.3">
      <c r="A115" s="256" t="s">
        <v>117</v>
      </c>
      <c r="B115" s="257"/>
      <c r="C115" s="257"/>
      <c r="D115" s="257"/>
      <c r="E115" s="257"/>
      <c r="F115" s="257"/>
      <c r="G115" s="257"/>
      <c r="H115" s="257"/>
      <c r="I115" s="257"/>
      <c r="J115" s="257"/>
      <c r="K115" s="257"/>
    </row>
    <row r="116" spans="1:11" ht="16.2" customHeight="1" x14ac:dyDescent="0.3">
      <c r="A116" s="334" t="s">
        <v>411</v>
      </c>
      <c r="B116" s="335"/>
      <c r="C116" s="335"/>
      <c r="D116" s="335"/>
      <c r="E116" s="335"/>
      <c r="F116" s="335"/>
      <c r="G116" s="335"/>
      <c r="H116" s="335"/>
      <c r="I116" s="335"/>
      <c r="J116" s="335"/>
      <c r="K116" s="335"/>
    </row>
    <row r="117" spans="1:11" ht="58.2" customHeight="1" x14ac:dyDescent="0.25">
      <c r="A117" s="46">
        <v>53</v>
      </c>
      <c r="B117" s="4" t="s">
        <v>118</v>
      </c>
      <c r="C117" s="169" t="s">
        <v>59</v>
      </c>
      <c r="D117" s="181" t="s">
        <v>421</v>
      </c>
      <c r="E117" s="169" t="s">
        <v>138</v>
      </c>
      <c r="F117" s="181">
        <v>0</v>
      </c>
      <c r="G117" s="181">
        <v>0</v>
      </c>
      <c r="H117" s="181">
        <v>0</v>
      </c>
      <c r="I117" s="49" t="s">
        <v>137</v>
      </c>
      <c r="J117" s="49" t="s">
        <v>137</v>
      </c>
      <c r="K117" s="92" t="s">
        <v>435</v>
      </c>
    </row>
    <row r="118" spans="1:11" ht="57" customHeight="1" x14ac:dyDescent="0.25">
      <c r="A118" s="46">
        <v>54</v>
      </c>
      <c r="B118" s="10" t="s">
        <v>119</v>
      </c>
      <c r="C118" s="62" t="s">
        <v>61</v>
      </c>
      <c r="D118" s="181"/>
      <c r="E118" s="169" t="s">
        <v>138</v>
      </c>
      <c r="F118" s="181">
        <v>0</v>
      </c>
      <c r="G118" s="181">
        <v>0</v>
      </c>
      <c r="H118" s="181">
        <v>0</v>
      </c>
      <c r="I118" s="49" t="s">
        <v>137</v>
      </c>
      <c r="J118" s="49" t="s">
        <v>137</v>
      </c>
      <c r="K118" s="92" t="s">
        <v>435</v>
      </c>
    </row>
    <row r="119" spans="1:11" ht="82.8" customHeight="1" x14ac:dyDescent="0.25">
      <c r="A119" s="308">
        <v>55</v>
      </c>
      <c r="B119" s="11" t="s">
        <v>120</v>
      </c>
      <c r="C119" s="169" t="s">
        <v>59</v>
      </c>
      <c r="D119" s="300" t="s">
        <v>420</v>
      </c>
      <c r="E119" s="169" t="s">
        <v>138</v>
      </c>
      <c r="F119" s="48">
        <v>50.9</v>
      </c>
      <c r="G119" s="49">
        <v>50.9</v>
      </c>
      <c r="H119" s="49">
        <v>53.9</v>
      </c>
      <c r="I119" s="49" t="s">
        <v>137</v>
      </c>
      <c r="J119" s="49" t="s">
        <v>137</v>
      </c>
      <c r="K119" s="326" t="s">
        <v>627</v>
      </c>
    </row>
    <row r="120" spans="1:11" ht="33.6" customHeight="1" x14ac:dyDescent="0.25">
      <c r="A120" s="309"/>
      <c r="B120" s="11" t="s">
        <v>121</v>
      </c>
      <c r="C120" s="169" t="s">
        <v>59</v>
      </c>
      <c r="D120" s="299"/>
      <c r="E120" s="169" t="s">
        <v>138</v>
      </c>
      <c r="F120" s="48">
        <v>58.5</v>
      </c>
      <c r="G120" s="49">
        <v>58.5</v>
      </c>
      <c r="H120" s="49">
        <v>58.5</v>
      </c>
      <c r="I120" s="49" t="s">
        <v>137</v>
      </c>
      <c r="J120" s="49" t="s">
        <v>137</v>
      </c>
      <c r="K120" s="327"/>
    </row>
    <row r="121" spans="1:11" ht="52.2" customHeight="1" x14ac:dyDescent="0.25">
      <c r="A121" s="310"/>
      <c r="B121" s="11" t="s">
        <v>122</v>
      </c>
      <c r="C121" s="169" t="s">
        <v>59</v>
      </c>
      <c r="D121" s="288"/>
      <c r="E121" s="169" t="s">
        <v>138</v>
      </c>
      <c r="F121" s="48">
        <v>57.3</v>
      </c>
      <c r="G121" s="49">
        <v>57.3</v>
      </c>
      <c r="H121" s="49">
        <v>57.3</v>
      </c>
      <c r="I121" s="49" t="s">
        <v>137</v>
      </c>
      <c r="J121" s="49" t="s">
        <v>137</v>
      </c>
      <c r="K121" s="328"/>
    </row>
    <row r="122" spans="1:11" ht="68.400000000000006" customHeight="1" x14ac:dyDescent="0.25">
      <c r="A122" s="308">
        <v>56</v>
      </c>
      <c r="B122" s="14" t="s">
        <v>123</v>
      </c>
      <c r="C122" s="65" t="s">
        <v>59</v>
      </c>
      <c r="D122" s="300" t="s">
        <v>420</v>
      </c>
      <c r="E122" s="169" t="s">
        <v>138</v>
      </c>
      <c r="F122" s="48">
        <v>85.4</v>
      </c>
      <c r="G122" s="49">
        <v>85.4</v>
      </c>
      <c r="H122" s="49">
        <v>85.4</v>
      </c>
      <c r="I122" s="49" t="s">
        <v>137</v>
      </c>
      <c r="J122" s="49" t="s">
        <v>137</v>
      </c>
      <c r="K122" s="112" t="s">
        <v>628</v>
      </c>
    </row>
    <row r="123" spans="1:11" ht="43.2" customHeight="1" x14ac:dyDescent="0.25">
      <c r="A123" s="310"/>
      <c r="B123" s="14" t="s">
        <v>124</v>
      </c>
      <c r="C123" s="65" t="s">
        <v>59</v>
      </c>
      <c r="D123" s="288"/>
      <c r="E123" s="169" t="s">
        <v>138</v>
      </c>
      <c r="F123" s="48">
        <v>86.2</v>
      </c>
      <c r="G123" s="49">
        <v>86.2</v>
      </c>
      <c r="H123" s="49">
        <v>87.9</v>
      </c>
      <c r="I123" s="49" t="s">
        <v>137</v>
      </c>
      <c r="J123" s="49" t="s">
        <v>137</v>
      </c>
      <c r="K123" s="113" t="s">
        <v>629</v>
      </c>
    </row>
    <row r="124" spans="1:11" ht="81.599999999999994" customHeight="1" x14ac:dyDescent="0.25">
      <c r="A124" s="46">
        <v>57</v>
      </c>
      <c r="B124" s="14" t="s">
        <v>125</v>
      </c>
      <c r="C124" s="65" t="s">
        <v>61</v>
      </c>
      <c r="D124" s="181" t="s">
        <v>421</v>
      </c>
      <c r="E124" s="169" t="s">
        <v>138</v>
      </c>
      <c r="F124" s="181">
        <v>0</v>
      </c>
      <c r="G124" s="181">
        <v>0</v>
      </c>
      <c r="H124" s="181">
        <v>1</v>
      </c>
      <c r="I124" s="49" t="s">
        <v>137</v>
      </c>
      <c r="J124" s="49" t="s">
        <v>137</v>
      </c>
      <c r="K124" s="114" t="s">
        <v>630</v>
      </c>
    </row>
    <row r="125" spans="1:11" ht="69" customHeight="1" x14ac:dyDescent="0.25">
      <c r="A125" s="46">
        <v>58</v>
      </c>
      <c r="B125" s="10" t="s">
        <v>126</v>
      </c>
      <c r="C125" s="169" t="s">
        <v>59</v>
      </c>
      <c r="D125" s="181" t="s">
        <v>420</v>
      </c>
      <c r="E125" s="169" t="s">
        <v>138</v>
      </c>
      <c r="F125" s="48">
        <v>35.9</v>
      </c>
      <c r="G125" s="49">
        <v>64.5</v>
      </c>
      <c r="H125" s="49">
        <v>66.5</v>
      </c>
      <c r="I125" s="49" t="s">
        <v>137</v>
      </c>
      <c r="J125" s="49" t="s">
        <v>137</v>
      </c>
      <c r="K125" s="114" t="s">
        <v>631</v>
      </c>
    </row>
    <row r="126" spans="1:11" ht="70.8" customHeight="1" x14ac:dyDescent="0.25">
      <c r="A126" s="46">
        <v>59</v>
      </c>
      <c r="B126" s="4" t="s">
        <v>127</v>
      </c>
      <c r="C126" s="65" t="s">
        <v>59</v>
      </c>
      <c r="D126" s="181" t="s">
        <v>421</v>
      </c>
      <c r="E126" s="169" t="s">
        <v>138</v>
      </c>
      <c r="F126" s="48">
        <v>50</v>
      </c>
      <c r="G126" s="49">
        <v>50</v>
      </c>
      <c r="H126" s="49">
        <v>85.7</v>
      </c>
      <c r="I126" s="49" t="s">
        <v>137</v>
      </c>
      <c r="J126" s="49" t="s">
        <v>137</v>
      </c>
      <c r="K126" s="114" t="s">
        <v>632</v>
      </c>
    </row>
    <row r="127" spans="1:11" ht="124.2" customHeight="1" x14ac:dyDescent="0.25">
      <c r="A127" s="46">
        <v>60</v>
      </c>
      <c r="B127" s="4" t="s">
        <v>128</v>
      </c>
      <c r="C127" s="169" t="s">
        <v>59</v>
      </c>
      <c r="D127" s="181" t="s">
        <v>420</v>
      </c>
      <c r="E127" s="169" t="s">
        <v>138</v>
      </c>
      <c r="F127" s="48">
        <v>91</v>
      </c>
      <c r="G127" s="49">
        <v>91</v>
      </c>
      <c r="H127" s="49">
        <v>99.5</v>
      </c>
      <c r="I127" s="49" t="s">
        <v>137</v>
      </c>
      <c r="J127" s="49" t="s">
        <v>137</v>
      </c>
      <c r="K127" s="115" t="s">
        <v>633</v>
      </c>
    </row>
    <row r="128" spans="1:11" ht="66.599999999999994" customHeight="1" x14ac:dyDescent="0.25">
      <c r="A128" s="46">
        <v>61</v>
      </c>
      <c r="B128" s="4" t="s">
        <v>129</v>
      </c>
      <c r="C128" s="65" t="s">
        <v>61</v>
      </c>
      <c r="D128" s="181" t="s">
        <v>421</v>
      </c>
      <c r="E128" s="169" t="s">
        <v>138</v>
      </c>
      <c r="F128" s="48">
        <v>140</v>
      </c>
      <c r="G128" s="49">
        <v>140</v>
      </c>
      <c r="H128" s="49">
        <v>365</v>
      </c>
      <c r="I128" s="49" t="s">
        <v>137</v>
      </c>
      <c r="J128" s="49" t="s">
        <v>137</v>
      </c>
      <c r="K128" s="114" t="s">
        <v>634</v>
      </c>
    </row>
    <row r="129" spans="1:11" ht="93" x14ac:dyDescent="0.25">
      <c r="A129" s="46">
        <v>62</v>
      </c>
      <c r="B129" s="10" t="s">
        <v>130</v>
      </c>
      <c r="C129" s="169" t="s">
        <v>59</v>
      </c>
      <c r="D129" s="181" t="s">
        <v>421</v>
      </c>
      <c r="E129" s="169" t="s">
        <v>138</v>
      </c>
      <c r="F129" s="48">
        <v>55.5</v>
      </c>
      <c r="G129" s="49">
        <v>55.5</v>
      </c>
      <c r="H129" s="49">
        <v>55.5</v>
      </c>
      <c r="I129" s="49" t="s">
        <v>137</v>
      </c>
      <c r="J129" s="49" t="s">
        <v>137</v>
      </c>
      <c r="K129" s="101" t="s">
        <v>436</v>
      </c>
    </row>
    <row r="130" spans="1:11" ht="130.19999999999999" customHeight="1" x14ac:dyDescent="0.25">
      <c r="A130" s="46">
        <v>63</v>
      </c>
      <c r="B130" s="10" t="s">
        <v>131</v>
      </c>
      <c r="C130" s="62" t="s">
        <v>59</v>
      </c>
      <c r="D130" s="181" t="s">
        <v>421</v>
      </c>
      <c r="E130" s="62" t="s">
        <v>139</v>
      </c>
      <c r="F130" s="48" t="s">
        <v>864</v>
      </c>
      <c r="G130" s="48" t="s">
        <v>865</v>
      </c>
      <c r="H130" s="48" t="s">
        <v>865</v>
      </c>
      <c r="I130" s="49" t="s">
        <v>137</v>
      </c>
      <c r="J130" s="49" t="s">
        <v>137</v>
      </c>
      <c r="K130" s="92" t="s">
        <v>609</v>
      </c>
    </row>
    <row r="131" spans="1:11" ht="118.8" x14ac:dyDescent="0.25">
      <c r="A131" s="46">
        <v>64</v>
      </c>
      <c r="B131" s="10" t="s">
        <v>132</v>
      </c>
      <c r="C131" s="62" t="s">
        <v>59</v>
      </c>
      <c r="D131" s="181" t="s">
        <v>421</v>
      </c>
      <c r="E131" s="62" t="s">
        <v>139</v>
      </c>
      <c r="F131" s="48" t="s">
        <v>422</v>
      </c>
      <c r="G131" s="49" t="s">
        <v>422</v>
      </c>
      <c r="H131" s="49" t="s">
        <v>606</v>
      </c>
      <c r="I131" s="49" t="s">
        <v>137</v>
      </c>
      <c r="J131" s="49" t="s">
        <v>137</v>
      </c>
      <c r="K131" s="92" t="s">
        <v>608</v>
      </c>
    </row>
    <row r="132" spans="1:11" ht="79.8" customHeight="1" x14ac:dyDescent="0.25">
      <c r="A132" s="46">
        <v>65</v>
      </c>
      <c r="B132" s="10" t="s">
        <v>133</v>
      </c>
      <c r="C132" s="62" t="s">
        <v>59</v>
      </c>
      <c r="D132" s="181" t="s">
        <v>421</v>
      </c>
      <c r="E132" s="62" t="s">
        <v>138</v>
      </c>
      <c r="F132" s="48">
        <v>22.5</v>
      </c>
      <c r="G132" s="49">
        <v>22.5</v>
      </c>
      <c r="H132" s="49">
        <v>25</v>
      </c>
      <c r="I132" s="49" t="s">
        <v>137</v>
      </c>
      <c r="J132" s="49" t="s">
        <v>137</v>
      </c>
      <c r="K132" s="92" t="s">
        <v>712</v>
      </c>
    </row>
    <row r="133" spans="1:11" ht="39" customHeight="1" x14ac:dyDescent="0.25">
      <c r="A133" s="180" t="e">
        <f>A111+1</f>
        <v>#REF!</v>
      </c>
      <c r="B133" s="163" t="s">
        <v>134</v>
      </c>
      <c r="C133" s="164" t="s">
        <v>135</v>
      </c>
      <c r="D133" s="164" t="s">
        <v>137</v>
      </c>
      <c r="E133" s="164" t="s">
        <v>138</v>
      </c>
      <c r="F133" s="168">
        <v>6.8479999999999999</v>
      </c>
      <c r="G133" s="168">
        <v>0</v>
      </c>
      <c r="H133" s="168">
        <v>0</v>
      </c>
      <c r="I133" s="168" t="s">
        <v>412</v>
      </c>
      <c r="J133" s="168">
        <v>464004</v>
      </c>
      <c r="K133" s="85" t="s">
        <v>436</v>
      </c>
    </row>
    <row r="134" spans="1:11" ht="42" customHeight="1" x14ac:dyDescent="0.25">
      <c r="A134" s="9" t="e">
        <f>A133+1</f>
        <v>#REF!</v>
      </c>
      <c r="B134" s="128" t="s">
        <v>635</v>
      </c>
      <c r="C134" s="168" t="s">
        <v>135</v>
      </c>
      <c r="D134" s="168" t="s">
        <v>137</v>
      </c>
      <c r="E134" s="168" t="s">
        <v>138</v>
      </c>
      <c r="F134" s="168">
        <v>0</v>
      </c>
      <c r="G134" s="168">
        <v>10.936</v>
      </c>
      <c r="H134" s="168">
        <v>10.936</v>
      </c>
      <c r="I134" s="168" t="s">
        <v>412</v>
      </c>
      <c r="J134" s="168">
        <v>464067</v>
      </c>
      <c r="K134" s="85" t="s">
        <v>641</v>
      </c>
    </row>
    <row r="135" spans="1:11" ht="40.799999999999997" customHeight="1" x14ac:dyDescent="0.25">
      <c r="A135" s="9" t="e">
        <f>A134+1</f>
        <v>#REF!</v>
      </c>
      <c r="B135" s="128" t="s">
        <v>637</v>
      </c>
      <c r="C135" s="168" t="s">
        <v>135</v>
      </c>
      <c r="D135" s="168" t="s">
        <v>137</v>
      </c>
      <c r="E135" s="168" t="s">
        <v>138</v>
      </c>
      <c r="F135" s="168">
        <v>4.0970000000000004</v>
      </c>
      <c r="G135" s="168">
        <v>4.3</v>
      </c>
      <c r="H135" s="168">
        <v>4.3</v>
      </c>
      <c r="I135" s="168" t="s">
        <v>412</v>
      </c>
      <c r="J135" s="168">
        <v>464067</v>
      </c>
      <c r="K135" s="85" t="s">
        <v>642</v>
      </c>
    </row>
    <row r="136" spans="1:11" ht="39.6" x14ac:dyDescent="0.25">
      <c r="A136" s="9" t="e">
        <f>A135+1</f>
        <v>#REF!</v>
      </c>
      <c r="B136" s="128" t="s">
        <v>638</v>
      </c>
      <c r="C136" s="164" t="s">
        <v>60</v>
      </c>
      <c r="D136" s="168" t="s">
        <v>137</v>
      </c>
      <c r="E136" s="168" t="s">
        <v>138</v>
      </c>
      <c r="F136" s="168"/>
      <c r="G136" s="168">
        <v>20.302</v>
      </c>
      <c r="H136" s="168">
        <v>20.302</v>
      </c>
      <c r="I136" s="168" t="s">
        <v>412</v>
      </c>
      <c r="J136" s="168">
        <v>464067</v>
      </c>
      <c r="K136" s="85" t="s">
        <v>643</v>
      </c>
    </row>
    <row r="137" spans="1:11" ht="396" x14ac:dyDescent="0.25">
      <c r="A137" s="9">
        <v>29</v>
      </c>
      <c r="B137" s="128" t="s">
        <v>639</v>
      </c>
      <c r="C137" s="164"/>
      <c r="D137" s="168" t="s">
        <v>137</v>
      </c>
      <c r="E137" s="168" t="s">
        <v>138</v>
      </c>
      <c r="F137" s="168"/>
      <c r="G137" s="168">
        <v>7.327</v>
      </c>
      <c r="H137" s="168">
        <v>7.2969999999999997</v>
      </c>
      <c r="I137" s="168" t="s">
        <v>412</v>
      </c>
      <c r="J137" s="168">
        <v>464004</v>
      </c>
      <c r="K137" s="105" t="s">
        <v>644</v>
      </c>
    </row>
    <row r="138" spans="1:11" ht="43.8" customHeight="1" x14ac:dyDescent="0.25">
      <c r="A138" s="180"/>
      <c r="B138" s="128" t="s">
        <v>657</v>
      </c>
      <c r="C138" s="164" t="s">
        <v>135</v>
      </c>
      <c r="D138" s="164" t="s">
        <v>137</v>
      </c>
      <c r="E138" s="164" t="s">
        <v>138</v>
      </c>
      <c r="F138" s="168" t="s">
        <v>418</v>
      </c>
      <c r="G138" s="168">
        <v>8.7970000000000006</v>
      </c>
      <c r="H138" s="168">
        <v>8.7970000000000006</v>
      </c>
      <c r="I138" s="168" t="s">
        <v>412</v>
      </c>
      <c r="J138" s="164">
        <v>464067</v>
      </c>
      <c r="K138" s="107" t="s">
        <v>646</v>
      </c>
    </row>
    <row r="139" spans="1:11" ht="158.4" x14ac:dyDescent="0.25">
      <c r="A139" s="180">
        <v>30</v>
      </c>
      <c r="B139" s="163" t="s">
        <v>676</v>
      </c>
      <c r="C139" s="164" t="s">
        <v>60</v>
      </c>
      <c r="D139" s="164" t="s">
        <v>137</v>
      </c>
      <c r="E139" s="164" t="s">
        <v>138</v>
      </c>
      <c r="F139" s="168">
        <v>18.962</v>
      </c>
      <c r="G139" s="168">
        <v>89.18</v>
      </c>
      <c r="H139" s="168">
        <v>89.18</v>
      </c>
      <c r="I139" s="168" t="s">
        <v>412</v>
      </c>
      <c r="J139" s="164">
        <v>464005</v>
      </c>
      <c r="K139" s="166" t="s">
        <v>647</v>
      </c>
    </row>
    <row r="140" spans="1:11" ht="180" customHeight="1" x14ac:dyDescent="0.25">
      <c r="A140" s="9">
        <v>31</v>
      </c>
      <c r="B140" s="128" t="s">
        <v>658</v>
      </c>
      <c r="C140" s="168" t="s">
        <v>60</v>
      </c>
      <c r="D140" s="168" t="s">
        <v>137</v>
      </c>
      <c r="E140" s="168" t="s">
        <v>138</v>
      </c>
      <c r="F140" s="168">
        <v>44.488</v>
      </c>
      <c r="G140" s="168">
        <v>40.167000000000002</v>
      </c>
      <c r="H140" s="168">
        <v>40.165999999999997</v>
      </c>
      <c r="I140" s="168" t="s">
        <v>412</v>
      </c>
      <c r="J140" s="168">
        <v>464015</v>
      </c>
      <c r="K140" s="166" t="s">
        <v>648</v>
      </c>
    </row>
    <row r="141" spans="1:11" ht="108" customHeight="1" x14ac:dyDescent="0.25">
      <c r="A141" s="9">
        <v>32</v>
      </c>
      <c r="B141" s="128" t="s">
        <v>659</v>
      </c>
      <c r="C141" s="168" t="s">
        <v>60</v>
      </c>
      <c r="D141" s="168" t="s">
        <v>137</v>
      </c>
      <c r="E141" s="168" t="s">
        <v>141</v>
      </c>
      <c r="F141" s="168">
        <v>1.101</v>
      </c>
      <c r="G141" s="168">
        <v>1.101</v>
      </c>
      <c r="H141" s="168"/>
      <c r="I141" s="168" t="s">
        <v>412</v>
      </c>
      <c r="J141" s="168">
        <v>123005</v>
      </c>
      <c r="K141" s="107" t="s">
        <v>649</v>
      </c>
    </row>
    <row r="142" spans="1:11" ht="66" x14ac:dyDescent="0.25">
      <c r="A142" s="9">
        <v>33</v>
      </c>
      <c r="B142" s="128" t="s">
        <v>660</v>
      </c>
      <c r="C142" s="168" t="s">
        <v>60</v>
      </c>
      <c r="D142" s="168" t="s">
        <v>137</v>
      </c>
      <c r="E142" s="168" t="s">
        <v>138</v>
      </c>
      <c r="F142" s="168" t="s">
        <v>418</v>
      </c>
      <c r="G142" s="168">
        <v>4.7279999999999998</v>
      </c>
      <c r="H142" s="168">
        <v>4.7229999999999999</v>
      </c>
      <c r="I142" s="168" t="s">
        <v>412</v>
      </c>
      <c r="J142" s="168">
        <v>464007</v>
      </c>
      <c r="K142" s="85" t="s">
        <v>436</v>
      </c>
    </row>
    <row r="143" spans="1:11" ht="30" customHeight="1" x14ac:dyDescent="0.25">
      <c r="A143" s="180"/>
      <c r="B143" s="163" t="s">
        <v>661</v>
      </c>
      <c r="C143" s="164" t="s">
        <v>60</v>
      </c>
      <c r="D143" s="164" t="s">
        <v>137</v>
      </c>
      <c r="E143" s="164" t="s">
        <v>138</v>
      </c>
      <c r="F143" s="168" t="s">
        <v>418</v>
      </c>
      <c r="G143" s="168">
        <v>4.6970000000000001</v>
      </c>
      <c r="H143" s="168">
        <v>4.6970000000000001</v>
      </c>
      <c r="I143" s="168" t="s">
        <v>412</v>
      </c>
      <c r="J143" s="164">
        <v>464003</v>
      </c>
      <c r="K143" s="107" t="s">
        <v>651</v>
      </c>
    </row>
    <row r="144" spans="1:11" ht="54" customHeight="1" x14ac:dyDescent="0.25">
      <c r="A144" s="329"/>
      <c r="B144" s="289" t="s">
        <v>662</v>
      </c>
      <c r="C144" s="287" t="s">
        <v>60</v>
      </c>
      <c r="D144" s="287" t="s">
        <v>137</v>
      </c>
      <c r="E144" s="287" t="s">
        <v>138</v>
      </c>
      <c r="F144" s="168" t="s">
        <v>418</v>
      </c>
      <c r="G144" s="168">
        <v>10.090999999999999</v>
      </c>
      <c r="H144" s="168">
        <v>10.090999999999999</v>
      </c>
      <c r="I144" s="168" t="s">
        <v>412</v>
      </c>
      <c r="J144" s="164">
        <v>464006</v>
      </c>
      <c r="K144" s="325" t="s">
        <v>650</v>
      </c>
    </row>
    <row r="145" spans="1:11" ht="52.2" customHeight="1" x14ac:dyDescent="0.25">
      <c r="A145" s="321"/>
      <c r="B145" s="290"/>
      <c r="C145" s="288"/>
      <c r="D145" s="288"/>
      <c r="E145" s="288"/>
      <c r="F145" s="168" t="s">
        <v>418</v>
      </c>
      <c r="G145" s="168">
        <v>20.193999999999999</v>
      </c>
      <c r="H145" s="168">
        <v>20.193999999999999</v>
      </c>
      <c r="I145" s="168" t="s">
        <v>412</v>
      </c>
      <c r="J145" s="164">
        <v>464067</v>
      </c>
      <c r="K145" s="290"/>
    </row>
    <row r="146" spans="1:11" ht="43.8" customHeight="1" x14ac:dyDescent="0.25">
      <c r="A146" s="9">
        <v>35</v>
      </c>
      <c r="B146" s="128" t="s">
        <v>663</v>
      </c>
      <c r="C146" s="168" t="s">
        <v>61</v>
      </c>
      <c r="D146" s="168" t="s">
        <v>137</v>
      </c>
      <c r="E146" s="168" t="s">
        <v>138</v>
      </c>
      <c r="F146" s="168">
        <v>3</v>
      </c>
      <c r="G146" s="168">
        <v>3</v>
      </c>
      <c r="H146" s="168">
        <v>3</v>
      </c>
      <c r="I146" s="168" t="s">
        <v>137</v>
      </c>
      <c r="J146" s="168" t="s">
        <v>137</v>
      </c>
      <c r="K146" s="105" t="s">
        <v>652</v>
      </c>
    </row>
    <row r="147" spans="1:11" ht="52.8" x14ac:dyDescent="0.25">
      <c r="A147" s="9">
        <v>36</v>
      </c>
      <c r="B147" s="128" t="s">
        <v>664</v>
      </c>
      <c r="C147" s="168" t="s">
        <v>61</v>
      </c>
      <c r="D147" s="168" t="s">
        <v>137</v>
      </c>
      <c r="E147" s="168" t="s">
        <v>138</v>
      </c>
      <c r="F147" s="168">
        <v>13</v>
      </c>
      <c r="G147" s="168">
        <v>13</v>
      </c>
      <c r="H147" s="168">
        <v>16</v>
      </c>
      <c r="I147" s="168" t="s">
        <v>137</v>
      </c>
      <c r="J147" s="168" t="s">
        <v>137</v>
      </c>
      <c r="K147" s="107" t="s">
        <v>653</v>
      </c>
    </row>
    <row r="148" spans="1:11" ht="55.2" customHeight="1" x14ac:dyDescent="0.25">
      <c r="A148" s="9">
        <v>37</v>
      </c>
      <c r="B148" s="128" t="s">
        <v>665</v>
      </c>
      <c r="C148" s="168" t="s">
        <v>136</v>
      </c>
      <c r="D148" s="168" t="s">
        <v>137</v>
      </c>
      <c r="E148" s="168" t="s">
        <v>138</v>
      </c>
      <c r="F148" s="168">
        <v>180</v>
      </c>
      <c r="G148" s="168">
        <v>180</v>
      </c>
      <c r="H148" s="168">
        <v>210</v>
      </c>
      <c r="I148" s="168" t="s">
        <v>137</v>
      </c>
      <c r="J148" s="168" t="s">
        <v>137</v>
      </c>
      <c r="K148" s="107" t="s">
        <v>654</v>
      </c>
    </row>
    <row r="149" spans="1:11" ht="94.2" customHeight="1" x14ac:dyDescent="0.25">
      <c r="A149" s="9">
        <v>38</v>
      </c>
      <c r="B149" s="128" t="s">
        <v>666</v>
      </c>
      <c r="C149" s="168" t="s">
        <v>60</v>
      </c>
      <c r="D149" s="168" t="s">
        <v>137</v>
      </c>
      <c r="E149" s="168" t="s">
        <v>138</v>
      </c>
      <c r="F149" s="168" t="s">
        <v>418</v>
      </c>
      <c r="G149" s="168">
        <v>381.14</v>
      </c>
      <c r="H149" s="168">
        <v>381.13</v>
      </c>
      <c r="I149" s="168" t="s">
        <v>412</v>
      </c>
      <c r="J149" s="168">
        <v>4640040</v>
      </c>
      <c r="K149" s="107" t="s">
        <v>655</v>
      </c>
    </row>
    <row r="150" spans="1:11" ht="39" customHeight="1" x14ac:dyDescent="0.25">
      <c r="A150" s="320">
        <v>39</v>
      </c>
      <c r="B150" s="289" t="s">
        <v>672</v>
      </c>
      <c r="C150" s="287" t="s">
        <v>60</v>
      </c>
      <c r="D150" s="287" t="s">
        <v>137</v>
      </c>
      <c r="E150" s="287" t="s">
        <v>138</v>
      </c>
      <c r="F150" s="168" t="s">
        <v>418</v>
      </c>
      <c r="G150" s="168">
        <v>386.36200000000002</v>
      </c>
      <c r="H150" s="168">
        <v>376.26</v>
      </c>
      <c r="I150" s="168" t="s">
        <v>438</v>
      </c>
      <c r="J150" s="168">
        <v>464067</v>
      </c>
      <c r="K150" s="325" t="s">
        <v>656</v>
      </c>
    </row>
    <row r="151" spans="1:11" ht="43.2" customHeight="1" x14ac:dyDescent="0.25">
      <c r="A151" s="321"/>
      <c r="B151" s="290"/>
      <c r="C151" s="288"/>
      <c r="D151" s="288"/>
      <c r="E151" s="322"/>
      <c r="F151" s="168" t="s">
        <v>418</v>
      </c>
      <c r="G151" s="168">
        <v>14</v>
      </c>
      <c r="H151" s="168">
        <v>0</v>
      </c>
      <c r="I151" s="168" t="s">
        <v>412</v>
      </c>
      <c r="J151" s="168">
        <v>464067</v>
      </c>
      <c r="K151" s="290"/>
    </row>
    <row r="152" spans="1:11" ht="22.2" customHeight="1" x14ac:dyDescent="0.25">
      <c r="A152" s="320">
        <v>40</v>
      </c>
      <c r="B152" s="289" t="s">
        <v>667</v>
      </c>
      <c r="C152" s="287" t="s">
        <v>60</v>
      </c>
      <c r="D152" s="287" t="s">
        <v>137</v>
      </c>
      <c r="E152" s="287" t="s">
        <v>138</v>
      </c>
      <c r="F152" s="168" t="s">
        <v>418</v>
      </c>
      <c r="G152" s="168">
        <v>11.683999999999999</v>
      </c>
      <c r="H152" s="168">
        <v>11.683999999999999</v>
      </c>
      <c r="I152" s="168" t="s">
        <v>438</v>
      </c>
      <c r="J152" s="168">
        <v>464003</v>
      </c>
      <c r="K152" s="85" t="s">
        <v>436</v>
      </c>
    </row>
    <row r="153" spans="1:11" ht="18" customHeight="1" x14ac:dyDescent="0.25">
      <c r="A153" s="321"/>
      <c r="B153" s="290"/>
      <c r="C153" s="288"/>
      <c r="D153" s="288"/>
      <c r="E153" s="322"/>
      <c r="F153" s="168" t="s">
        <v>418</v>
      </c>
      <c r="G153" s="168">
        <v>1.046</v>
      </c>
      <c r="H153" s="168">
        <v>1.046</v>
      </c>
      <c r="I153" s="168" t="s">
        <v>412</v>
      </c>
      <c r="J153" s="168">
        <v>464003</v>
      </c>
      <c r="K153" s="85" t="s">
        <v>436</v>
      </c>
    </row>
    <row r="154" spans="1:11" ht="54.6" customHeight="1" x14ac:dyDescent="0.25">
      <c r="A154" s="180">
        <v>41</v>
      </c>
      <c r="B154" s="163" t="s">
        <v>668</v>
      </c>
      <c r="C154" s="164" t="s">
        <v>60</v>
      </c>
      <c r="D154" s="164" t="s">
        <v>137</v>
      </c>
      <c r="E154" s="164" t="s">
        <v>142</v>
      </c>
      <c r="F154" s="168" t="s">
        <v>418</v>
      </c>
      <c r="G154" s="168">
        <v>486.00599999999997</v>
      </c>
      <c r="H154" s="168">
        <v>486.00599999999997</v>
      </c>
      <c r="I154" s="168" t="s">
        <v>413</v>
      </c>
      <c r="J154" s="168">
        <v>467024</v>
      </c>
      <c r="K154" s="85" t="s">
        <v>713</v>
      </c>
    </row>
    <row r="155" spans="1:11" ht="39.6" x14ac:dyDescent="0.25">
      <c r="A155" s="133">
        <v>42</v>
      </c>
      <c r="B155" s="107" t="s">
        <v>673</v>
      </c>
      <c r="C155" s="168" t="s">
        <v>60</v>
      </c>
      <c r="D155" s="168" t="s">
        <v>137</v>
      </c>
      <c r="E155" s="168" t="s">
        <v>140</v>
      </c>
      <c r="F155" s="168" t="s">
        <v>418</v>
      </c>
      <c r="G155" s="168">
        <v>55.08</v>
      </c>
      <c r="H155" s="168">
        <v>55.08</v>
      </c>
      <c r="I155" s="168" t="s">
        <v>438</v>
      </c>
      <c r="J155" s="168">
        <v>467024</v>
      </c>
      <c r="K155" s="85" t="s">
        <v>727</v>
      </c>
    </row>
    <row r="156" spans="1:11" ht="39.6" x14ac:dyDescent="0.25">
      <c r="A156" s="9">
        <v>43</v>
      </c>
      <c r="B156" s="128" t="s">
        <v>669</v>
      </c>
      <c r="C156" s="168" t="s">
        <v>60</v>
      </c>
      <c r="D156" s="168" t="s">
        <v>137</v>
      </c>
      <c r="E156" s="168" t="s">
        <v>138</v>
      </c>
      <c r="F156" s="168" t="s">
        <v>418</v>
      </c>
      <c r="G156" s="168">
        <v>2.548</v>
      </c>
      <c r="H156" s="168">
        <v>2.548</v>
      </c>
      <c r="I156" s="168" t="s">
        <v>412</v>
      </c>
      <c r="J156" s="168">
        <v>464003</v>
      </c>
      <c r="K156" s="85" t="s">
        <v>436</v>
      </c>
    </row>
    <row r="157" spans="1:11" ht="42.6" customHeight="1" x14ac:dyDescent="0.25">
      <c r="A157" s="9">
        <v>44</v>
      </c>
      <c r="B157" s="128" t="s">
        <v>670</v>
      </c>
      <c r="C157" s="168" t="s">
        <v>60</v>
      </c>
      <c r="D157" s="168" t="s">
        <v>137</v>
      </c>
      <c r="E157" s="168" t="s">
        <v>138</v>
      </c>
      <c r="F157" s="168" t="s">
        <v>418</v>
      </c>
      <c r="G157" s="168">
        <v>2.012</v>
      </c>
      <c r="H157" s="168">
        <v>2.012</v>
      </c>
      <c r="I157" s="168" t="s">
        <v>438</v>
      </c>
      <c r="J157" s="168">
        <v>464003</v>
      </c>
      <c r="K157" s="85" t="s">
        <v>436</v>
      </c>
    </row>
    <row r="158" spans="1:11" ht="52.8" x14ac:dyDescent="0.25">
      <c r="A158" s="9">
        <v>45</v>
      </c>
      <c r="B158" s="128" t="s">
        <v>671</v>
      </c>
      <c r="C158" s="15" t="s">
        <v>60</v>
      </c>
      <c r="D158" s="168" t="s">
        <v>137</v>
      </c>
      <c r="E158" s="15" t="s">
        <v>143</v>
      </c>
      <c r="F158" s="168">
        <v>0.55000000000000004</v>
      </c>
      <c r="G158" s="168">
        <v>0.9</v>
      </c>
      <c r="H158" s="168">
        <v>0.9</v>
      </c>
      <c r="I158" s="168" t="s">
        <v>412</v>
      </c>
      <c r="J158" s="168">
        <v>456003</v>
      </c>
      <c r="K158" s="85" t="s">
        <v>610</v>
      </c>
    </row>
    <row r="159" spans="1:11" ht="39.6" x14ac:dyDescent="0.25">
      <c r="A159" s="9">
        <v>46</v>
      </c>
      <c r="B159" s="128" t="s">
        <v>674</v>
      </c>
      <c r="C159" s="15" t="s">
        <v>60</v>
      </c>
      <c r="D159" s="168" t="s">
        <v>137</v>
      </c>
      <c r="E159" s="15" t="s">
        <v>143</v>
      </c>
      <c r="F159" s="168">
        <v>4.5</v>
      </c>
      <c r="G159" s="168">
        <v>4.5</v>
      </c>
      <c r="H159" s="168">
        <v>4.5</v>
      </c>
      <c r="I159" s="168" t="s">
        <v>412</v>
      </c>
      <c r="J159" s="168">
        <v>456003</v>
      </c>
      <c r="K159" s="85" t="s">
        <v>436</v>
      </c>
    </row>
    <row r="160" spans="1:11" ht="165.6" customHeight="1" x14ac:dyDescent="0.25">
      <c r="A160" s="9">
        <v>47</v>
      </c>
      <c r="B160" s="128" t="s">
        <v>675</v>
      </c>
      <c r="C160" s="168" t="s">
        <v>137</v>
      </c>
      <c r="D160" s="168" t="s">
        <v>137</v>
      </c>
      <c r="E160" s="15" t="s">
        <v>143</v>
      </c>
      <c r="F160" s="168" t="s">
        <v>418</v>
      </c>
      <c r="G160" s="168" t="s">
        <v>418</v>
      </c>
      <c r="H160" s="168" t="s">
        <v>418</v>
      </c>
      <c r="I160" s="168" t="s">
        <v>137</v>
      </c>
      <c r="J160" s="168" t="s">
        <v>137</v>
      </c>
      <c r="K160" s="128" t="s">
        <v>607</v>
      </c>
    </row>
    <row r="161" spans="1:11" ht="22.8" customHeight="1" x14ac:dyDescent="0.25">
      <c r="A161" s="9"/>
      <c r="B161" s="128"/>
      <c r="C161" s="168"/>
      <c r="D161" s="168"/>
      <c r="E161" s="198" t="s">
        <v>858</v>
      </c>
      <c r="F161" s="123">
        <f>SUM(F155:F159,F149:F153,F141:F145,F140,F139,F138,F137,F135:F136,F133:F134)</f>
        <v>80.545999999999992</v>
      </c>
      <c r="G161" s="123">
        <f>SUM(G155:G159,G149:G153,G141:G145,G140,G139,G138,G137,G135:G136,G133:G134)</f>
        <v>1081.0919999999996</v>
      </c>
      <c r="H161" s="123">
        <f>SUM(H155:H159,H149:H153,H141:H145,H140,H139,H138,H137,H135:H136,H133:H134)</f>
        <v>1055.8429999999998</v>
      </c>
      <c r="I161" s="123">
        <f>SUM(I155:I159,I149:I153,I141:I145,I140,I139,I138,I137,I135:I136,I133:I134)</f>
        <v>0</v>
      </c>
      <c r="J161" s="168"/>
      <c r="K161" s="128" t="s">
        <v>861</v>
      </c>
    </row>
    <row r="162" spans="1:11" ht="22.8" customHeight="1" x14ac:dyDescent="0.25">
      <c r="A162" s="9"/>
      <c r="B162" s="128"/>
      <c r="C162" s="168"/>
      <c r="D162" s="168"/>
      <c r="E162" s="199" t="s">
        <v>859</v>
      </c>
      <c r="F162" s="199">
        <f>SUM(F154)</f>
        <v>0</v>
      </c>
      <c r="G162" s="199">
        <f t="shared" ref="G162:H162" si="4">SUM(G154)</f>
        <v>486.00599999999997</v>
      </c>
      <c r="H162" s="199">
        <f t="shared" si="4"/>
        <v>486.00599999999997</v>
      </c>
      <c r="I162" s="199"/>
      <c r="J162" s="168"/>
      <c r="K162" s="128"/>
    </row>
    <row r="163" spans="1:11" ht="22.8" customHeight="1" x14ac:dyDescent="0.25">
      <c r="A163" s="9"/>
      <c r="B163" s="128"/>
      <c r="C163" s="168"/>
      <c r="D163" s="168"/>
      <c r="E163" s="200" t="s">
        <v>860</v>
      </c>
      <c r="F163" s="200"/>
      <c r="G163" s="200"/>
      <c r="H163" s="200"/>
      <c r="I163" s="168"/>
      <c r="J163" s="168"/>
      <c r="K163" s="128"/>
    </row>
    <row r="164" spans="1:11" ht="14.4" x14ac:dyDescent="0.3">
      <c r="A164" s="307" t="s">
        <v>144</v>
      </c>
      <c r="B164" s="323"/>
      <c r="C164" s="323"/>
      <c r="D164" s="323"/>
      <c r="E164" s="323"/>
      <c r="F164" s="323"/>
      <c r="G164" s="323"/>
      <c r="H164" s="323"/>
      <c r="I164" s="323"/>
      <c r="J164" s="323"/>
      <c r="K164" s="324"/>
    </row>
    <row r="165" spans="1:11" ht="53.4" x14ac:dyDescent="0.25">
      <c r="A165" s="46">
        <v>66</v>
      </c>
      <c r="B165" s="4" t="s">
        <v>145</v>
      </c>
      <c r="C165" s="169" t="s">
        <v>59</v>
      </c>
      <c r="D165" s="181" t="s">
        <v>421</v>
      </c>
      <c r="E165" s="169" t="s">
        <v>163</v>
      </c>
      <c r="F165" s="48">
        <v>85</v>
      </c>
      <c r="G165" s="49">
        <v>95</v>
      </c>
      <c r="H165" s="49">
        <v>95</v>
      </c>
      <c r="I165" s="49" t="s">
        <v>137</v>
      </c>
      <c r="J165" s="49" t="s">
        <v>137</v>
      </c>
      <c r="K165" s="101" t="s">
        <v>499</v>
      </c>
    </row>
    <row r="166" spans="1:11" ht="79.2" x14ac:dyDescent="0.25">
      <c r="A166" s="46">
        <v>67</v>
      </c>
      <c r="B166" s="4" t="s">
        <v>146</v>
      </c>
      <c r="C166" s="169" t="s">
        <v>147</v>
      </c>
      <c r="D166" s="181" t="s">
        <v>419</v>
      </c>
      <c r="E166" s="169" t="s">
        <v>163</v>
      </c>
      <c r="F166" s="48">
        <v>0</v>
      </c>
      <c r="G166" s="48">
        <v>0</v>
      </c>
      <c r="H166" s="48">
        <v>0</v>
      </c>
      <c r="I166" s="49" t="s">
        <v>137</v>
      </c>
      <c r="J166" s="49" t="s">
        <v>137</v>
      </c>
      <c r="K166" s="101" t="s">
        <v>499</v>
      </c>
    </row>
    <row r="167" spans="1:11" ht="40.799999999999997" customHeight="1" x14ac:dyDescent="0.25">
      <c r="A167" s="46">
        <v>68</v>
      </c>
      <c r="B167" s="4" t="s">
        <v>148</v>
      </c>
      <c r="C167" s="169" t="s">
        <v>149</v>
      </c>
      <c r="D167" s="181" t="s">
        <v>419</v>
      </c>
      <c r="E167" s="169" t="s">
        <v>163</v>
      </c>
      <c r="F167" s="48">
        <v>2</v>
      </c>
      <c r="G167" s="49">
        <v>2.5</v>
      </c>
      <c r="H167" s="49">
        <v>2.5</v>
      </c>
      <c r="I167" s="49" t="s">
        <v>137</v>
      </c>
      <c r="J167" s="49" t="s">
        <v>137</v>
      </c>
      <c r="K167" s="101" t="s">
        <v>537</v>
      </c>
    </row>
    <row r="168" spans="1:11" ht="39.6" x14ac:dyDescent="0.25">
      <c r="A168" s="46">
        <v>69</v>
      </c>
      <c r="B168" s="4" t="s">
        <v>150</v>
      </c>
      <c r="C168" s="169" t="s">
        <v>151</v>
      </c>
      <c r="D168" s="181" t="s">
        <v>419</v>
      </c>
      <c r="E168" s="169" t="s">
        <v>163</v>
      </c>
      <c r="F168" s="48">
        <v>13</v>
      </c>
      <c r="G168" s="49">
        <v>13</v>
      </c>
      <c r="H168" s="49">
        <v>10.5</v>
      </c>
      <c r="I168" s="49" t="s">
        <v>137</v>
      </c>
      <c r="J168" s="49" t="s">
        <v>137</v>
      </c>
      <c r="K168" s="101" t="s">
        <v>501</v>
      </c>
    </row>
    <row r="169" spans="1:11" ht="40.200000000000003" x14ac:dyDescent="0.25">
      <c r="A169" s="46">
        <v>70</v>
      </c>
      <c r="B169" s="4" t="s">
        <v>152</v>
      </c>
      <c r="C169" s="169" t="s">
        <v>153</v>
      </c>
      <c r="D169" s="181" t="s">
        <v>419</v>
      </c>
      <c r="E169" s="169" t="s">
        <v>163</v>
      </c>
      <c r="F169" s="48">
        <v>234.95</v>
      </c>
      <c r="G169" s="48">
        <v>283.39999999999998</v>
      </c>
      <c r="H169" s="49">
        <v>282.39999999999998</v>
      </c>
      <c r="I169" s="49" t="s">
        <v>137</v>
      </c>
      <c r="J169" s="49" t="s">
        <v>137</v>
      </c>
      <c r="K169" s="101" t="s">
        <v>538</v>
      </c>
    </row>
    <row r="170" spans="1:11" ht="40.200000000000003" x14ac:dyDescent="0.25">
      <c r="A170" s="46">
        <v>71</v>
      </c>
      <c r="B170" s="4" t="s">
        <v>154</v>
      </c>
      <c r="C170" s="169" t="s">
        <v>153</v>
      </c>
      <c r="D170" s="181" t="s">
        <v>419</v>
      </c>
      <c r="E170" s="169" t="s">
        <v>163</v>
      </c>
      <c r="F170" s="48">
        <v>100.5</v>
      </c>
      <c r="G170" s="48">
        <v>105.2</v>
      </c>
      <c r="H170" s="49">
        <v>105.2</v>
      </c>
      <c r="I170" s="49" t="s">
        <v>137</v>
      </c>
      <c r="J170" s="49" t="s">
        <v>137</v>
      </c>
      <c r="K170" s="101" t="s">
        <v>539</v>
      </c>
    </row>
    <row r="171" spans="1:11" ht="39.6" x14ac:dyDescent="0.25">
      <c r="A171" s="46">
        <v>72</v>
      </c>
      <c r="B171" s="4" t="s">
        <v>155</v>
      </c>
      <c r="C171" s="169" t="s">
        <v>153</v>
      </c>
      <c r="D171" s="181" t="s">
        <v>419</v>
      </c>
      <c r="E171" s="20" t="s">
        <v>163</v>
      </c>
      <c r="F171" s="48">
        <v>5.3</v>
      </c>
      <c r="G171" s="48">
        <v>5.3</v>
      </c>
      <c r="H171" s="49">
        <v>0</v>
      </c>
      <c r="I171" s="49" t="s">
        <v>137</v>
      </c>
      <c r="J171" s="49" t="s">
        <v>137</v>
      </c>
      <c r="K171" s="101" t="s">
        <v>502</v>
      </c>
    </row>
    <row r="172" spans="1:11" ht="66.599999999999994" x14ac:dyDescent="0.25">
      <c r="A172" s="46">
        <v>73</v>
      </c>
      <c r="B172" s="16" t="s">
        <v>156</v>
      </c>
      <c r="C172" s="66" t="s">
        <v>59</v>
      </c>
      <c r="D172" s="181" t="s">
        <v>419</v>
      </c>
      <c r="E172" s="20" t="s">
        <v>164</v>
      </c>
      <c r="F172" s="48">
        <v>0.22</v>
      </c>
      <c r="G172" s="48">
        <v>0.22</v>
      </c>
      <c r="H172" s="49">
        <v>0.03</v>
      </c>
      <c r="I172" s="49" t="s">
        <v>137</v>
      </c>
      <c r="J172" s="49" t="s">
        <v>137</v>
      </c>
      <c r="K172" s="101" t="s">
        <v>542</v>
      </c>
    </row>
    <row r="173" spans="1:11" ht="39.6" x14ac:dyDescent="0.25">
      <c r="A173" s="168">
        <v>48</v>
      </c>
      <c r="B173" s="128" t="s">
        <v>157</v>
      </c>
      <c r="C173" s="182" t="s">
        <v>60</v>
      </c>
      <c r="D173" s="168" t="s">
        <v>137</v>
      </c>
      <c r="E173" s="168" t="s">
        <v>165</v>
      </c>
      <c r="F173" s="51">
        <v>2.8639999999999999</v>
      </c>
      <c r="G173" s="168">
        <v>3.0630000000000002</v>
      </c>
      <c r="H173" s="168">
        <v>3.0630000000000002</v>
      </c>
      <c r="I173" s="168" t="s">
        <v>412</v>
      </c>
      <c r="J173" s="168">
        <v>451007</v>
      </c>
      <c r="K173" s="85" t="s">
        <v>500</v>
      </c>
    </row>
    <row r="174" spans="1:11" ht="44.4" customHeight="1" x14ac:dyDescent="0.25">
      <c r="A174" s="168">
        <v>49</v>
      </c>
      <c r="B174" s="128" t="s">
        <v>158</v>
      </c>
      <c r="C174" s="182" t="s">
        <v>60</v>
      </c>
      <c r="D174" s="168" t="s">
        <v>137</v>
      </c>
      <c r="E174" s="168" t="s">
        <v>165</v>
      </c>
      <c r="F174" s="51">
        <v>4.7729999999999997</v>
      </c>
      <c r="G174" s="168">
        <v>6.7</v>
      </c>
      <c r="H174" s="168">
        <v>6.6</v>
      </c>
      <c r="I174" s="168" t="s">
        <v>412</v>
      </c>
      <c r="J174" s="168">
        <v>451007</v>
      </c>
      <c r="K174" s="128" t="s">
        <v>534</v>
      </c>
    </row>
    <row r="175" spans="1:11" ht="52.8" x14ac:dyDescent="0.25">
      <c r="A175" s="168">
        <v>50</v>
      </c>
      <c r="B175" s="128" t="s">
        <v>159</v>
      </c>
      <c r="C175" s="182" t="s">
        <v>160</v>
      </c>
      <c r="D175" s="168" t="s">
        <v>137</v>
      </c>
      <c r="E175" s="168" t="s">
        <v>163</v>
      </c>
      <c r="F175" s="51">
        <v>5</v>
      </c>
      <c r="G175" s="168">
        <v>4</v>
      </c>
      <c r="H175" s="168">
        <v>4</v>
      </c>
      <c r="I175" s="168" t="s">
        <v>137</v>
      </c>
      <c r="J175" s="168" t="s">
        <v>137</v>
      </c>
      <c r="K175" s="85" t="s">
        <v>535</v>
      </c>
    </row>
    <row r="176" spans="1:11" ht="105.6" x14ac:dyDescent="0.25">
      <c r="A176" s="168">
        <v>51</v>
      </c>
      <c r="B176" s="128" t="s">
        <v>161</v>
      </c>
      <c r="C176" s="182" t="s">
        <v>60</v>
      </c>
      <c r="D176" s="168" t="s">
        <v>137</v>
      </c>
      <c r="E176" s="168" t="s">
        <v>165</v>
      </c>
      <c r="F176" s="51">
        <v>1</v>
      </c>
      <c r="G176" s="168">
        <v>1.2</v>
      </c>
      <c r="H176" s="168">
        <v>1.1000000000000001</v>
      </c>
      <c r="I176" s="168" t="s">
        <v>412</v>
      </c>
      <c r="J176" s="168">
        <v>451007</v>
      </c>
      <c r="K176" s="128" t="s">
        <v>536</v>
      </c>
    </row>
    <row r="177" spans="1:11" ht="52.8" x14ac:dyDescent="0.25">
      <c r="A177" s="168">
        <v>52</v>
      </c>
      <c r="B177" s="128" t="s">
        <v>162</v>
      </c>
      <c r="C177" s="173" t="s">
        <v>60</v>
      </c>
      <c r="D177" s="168" t="s">
        <v>137</v>
      </c>
      <c r="E177" s="168" t="s">
        <v>166</v>
      </c>
      <c r="F177" s="51" t="s">
        <v>418</v>
      </c>
      <c r="G177" s="168">
        <v>94.963999999999999</v>
      </c>
      <c r="H177" s="195">
        <v>94.963999999999999</v>
      </c>
      <c r="I177" s="168" t="s">
        <v>412</v>
      </c>
      <c r="J177" s="168"/>
      <c r="K177" s="128" t="s">
        <v>714</v>
      </c>
    </row>
    <row r="178" spans="1:11" x14ac:dyDescent="0.25">
      <c r="A178" s="123"/>
      <c r="B178" s="183"/>
      <c r="C178" s="201"/>
      <c r="D178" s="123"/>
      <c r="E178" s="123" t="s">
        <v>412</v>
      </c>
      <c r="F178" s="123">
        <f>SUM(F176:F177,F173:F174)</f>
        <v>8.6370000000000005</v>
      </c>
      <c r="G178" s="123">
        <f t="shared" ref="G178:H178" si="5">SUM(G176:G177,G173:G174)</f>
        <v>105.92700000000001</v>
      </c>
      <c r="H178" s="123">
        <f t="shared" si="5"/>
        <v>105.72699999999999</v>
      </c>
      <c r="I178" s="123"/>
      <c r="J178" s="123"/>
      <c r="K178" s="183" t="s">
        <v>862</v>
      </c>
    </row>
    <row r="179" spans="1:11" ht="14.4" x14ac:dyDescent="0.3">
      <c r="A179" s="281" t="s">
        <v>167</v>
      </c>
      <c r="B179" s="318"/>
      <c r="C179" s="318"/>
      <c r="D179" s="318"/>
      <c r="E179" s="318"/>
      <c r="F179" s="318"/>
      <c r="G179" s="318"/>
      <c r="H179" s="318"/>
      <c r="I179" s="318"/>
      <c r="J179" s="318"/>
      <c r="K179" s="319"/>
    </row>
    <row r="180" spans="1:11" ht="81" customHeight="1" x14ac:dyDescent="0.25">
      <c r="A180" s="46">
        <v>74</v>
      </c>
      <c r="B180" s="4" t="s">
        <v>168</v>
      </c>
      <c r="C180" s="169" t="s">
        <v>59</v>
      </c>
      <c r="D180" s="181" t="s">
        <v>419</v>
      </c>
      <c r="E180" s="169" t="s">
        <v>200</v>
      </c>
      <c r="F180" s="48">
        <v>100</v>
      </c>
      <c r="G180" s="49">
        <v>100</v>
      </c>
      <c r="H180" s="49">
        <v>100</v>
      </c>
      <c r="I180" s="49" t="s">
        <v>137</v>
      </c>
      <c r="J180" s="49" t="s">
        <v>137</v>
      </c>
      <c r="K180" s="101" t="s">
        <v>540</v>
      </c>
    </row>
    <row r="181" spans="1:11" ht="106.2" x14ac:dyDescent="0.25">
      <c r="A181" s="46">
        <v>75</v>
      </c>
      <c r="B181" s="4" t="s">
        <v>169</v>
      </c>
      <c r="C181" s="169" t="s">
        <v>59</v>
      </c>
      <c r="D181" s="181" t="s">
        <v>419</v>
      </c>
      <c r="E181" s="169" t="s">
        <v>200</v>
      </c>
      <c r="F181" s="48">
        <v>0</v>
      </c>
      <c r="G181" s="49">
        <v>0</v>
      </c>
      <c r="H181" s="49">
        <v>100</v>
      </c>
      <c r="I181" s="49" t="s">
        <v>137</v>
      </c>
      <c r="J181" s="49" t="s">
        <v>137</v>
      </c>
      <c r="K181" s="92" t="s">
        <v>541</v>
      </c>
    </row>
    <row r="182" spans="1:11" ht="65.400000000000006" customHeight="1" x14ac:dyDescent="0.25">
      <c r="A182" s="46">
        <v>76</v>
      </c>
      <c r="B182" s="4" t="s">
        <v>170</v>
      </c>
      <c r="C182" s="169" t="s">
        <v>59</v>
      </c>
      <c r="D182" s="181" t="s">
        <v>419</v>
      </c>
      <c r="E182" s="169" t="s">
        <v>200</v>
      </c>
      <c r="F182" s="48">
        <v>30</v>
      </c>
      <c r="G182" s="49">
        <v>30</v>
      </c>
      <c r="H182" s="49">
        <v>23.5</v>
      </c>
      <c r="I182" s="49" t="s">
        <v>137</v>
      </c>
      <c r="J182" s="49" t="s">
        <v>137</v>
      </c>
      <c r="K182" s="92" t="s">
        <v>543</v>
      </c>
    </row>
    <row r="183" spans="1:11" ht="94.2" customHeight="1" x14ac:dyDescent="0.25">
      <c r="A183" s="46">
        <v>77</v>
      </c>
      <c r="B183" s="4" t="s">
        <v>171</v>
      </c>
      <c r="C183" s="169" t="s">
        <v>59</v>
      </c>
      <c r="D183" s="181" t="s">
        <v>419</v>
      </c>
      <c r="E183" s="169" t="s">
        <v>200</v>
      </c>
      <c r="F183" s="48">
        <v>100</v>
      </c>
      <c r="G183" s="49">
        <v>100</v>
      </c>
      <c r="H183" s="49">
        <v>100</v>
      </c>
      <c r="I183" s="49" t="s">
        <v>137</v>
      </c>
      <c r="J183" s="49" t="s">
        <v>137</v>
      </c>
      <c r="K183" s="92" t="s">
        <v>544</v>
      </c>
    </row>
    <row r="184" spans="1:11" ht="93" customHeight="1" x14ac:dyDescent="0.25">
      <c r="A184" s="46">
        <v>78</v>
      </c>
      <c r="B184" s="4" t="s">
        <v>172</v>
      </c>
      <c r="C184" s="169" t="s">
        <v>160</v>
      </c>
      <c r="D184" s="181" t="s">
        <v>419</v>
      </c>
      <c r="E184" s="169" t="s">
        <v>200</v>
      </c>
      <c r="F184" s="48">
        <v>45</v>
      </c>
      <c r="G184" s="49">
        <v>42</v>
      </c>
      <c r="H184" s="49">
        <v>42</v>
      </c>
      <c r="I184" s="49" t="s">
        <v>137</v>
      </c>
      <c r="J184" s="49" t="s">
        <v>137</v>
      </c>
      <c r="K184" s="92" t="s">
        <v>545</v>
      </c>
    </row>
    <row r="185" spans="1:11" ht="53.4" x14ac:dyDescent="0.25">
      <c r="A185" s="46">
        <v>79</v>
      </c>
      <c r="B185" s="4" t="s">
        <v>173</v>
      </c>
      <c r="C185" s="169" t="s">
        <v>59</v>
      </c>
      <c r="D185" s="181" t="s">
        <v>419</v>
      </c>
      <c r="E185" s="169" t="s">
        <v>200</v>
      </c>
      <c r="F185" s="48">
        <v>99</v>
      </c>
      <c r="G185" s="49">
        <v>79.5</v>
      </c>
      <c r="H185" s="49">
        <v>87</v>
      </c>
      <c r="I185" s="49" t="s">
        <v>137</v>
      </c>
      <c r="J185" s="49" t="s">
        <v>137</v>
      </c>
      <c r="K185" s="92" t="s">
        <v>546</v>
      </c>
    </row>
    <row r="186" spans="1:11" ht="40.200000000000003" x14ac:dyDescent="0.25">
      <c r="A186" s="308">
        <v>80</v>
      </c>
      <c r="B186" s="4" t="s">
        <v>174</v>
      </c>
      <c r="C186" s="169" t="s">
        <v>197</v>
      </c>
      <c r="D186" s="300" t="s">
        <v>419</v>
      </c>
      <c r="E186" s="169" t="s">
        <v>200</v>
      </c>
      <c r="F186" s="48">
        <v>922</v>
      </c>
      <c r="G186" s="49">
        <v>923</v>
      </c>
      <c r="H186" s="49">
        <v>926</v>
      </c>
      <c r="I186" s="49" t="s">
        <v>137</v>
      </c>
      <c r="J186" s="49" t="s">
        <v>137</v>
      </c>
      <c r="K186" s="101" t="s">
        <v>436</v>
      </c>
    </row>
    <row r="187" spans="1:11" x14ac:dyDescent="0.25">
      <c r="A187" s="310"/>
      <c r="B187" s="4" t="s">
        <v>175</v>
      </c>
      <c r="C187" s="169" t="s">
        <v>197</v>
      </c>
      <c r="D187" s="288"/>
      <c r="E187" s="169" t="s">
        <v>200</v>
      </c>
      <c r="F187" s="48">
        <v>447</v>
      </c>
      <c r="G187" s="49">
        <v>348</v>
      </c>
      <c r="H187" s="49">
        <v>446</v>
      </c>
      <c r="I187" s="49" t="s">
        <v>137</v>
      </c>
      <c r="J187" s="49" t="s">
        <v>137</v>
      </c>
      <c r="K187" s="101" t="s">
        <v>436</v>
      </c>
    </row>
    <row r="188" spans="1:11" ht="66.599999999999994" x14ac:dyDescent="0.25">
      <c r="A188" s="46">
        <v>81</v>
      </c>
      <c r="B188" s="4" t="s">
        <v>176</v>
      </c>
      <c r="C188" s="169" t="s">
        <v>198</v>
      </c>
      <c r="D188" s="181" t="s">
        <v>419</v>
      </c>
      <c r="E188" s="169" t="s">
        <v>200</v>
      </c>
      <c r="F188" s="48">
        <v>69</v>
      </c>
      <c r="G188" s="49">
        <v>59</v>
      </c>
      <c r="H188" s="49">
        <v>61</v>
      </c>
      <c r="I188" s="49" t="s">
        <v>137</v>
      </c>
      <c r="J188" s="49" t="s">
        <v>137</v>
      </c>
      <c r="K188" s="101" t="s">
        <v>547</v>
      </c>
    </row>
    <row r="189" spans="1:11" ht="69" customHeight="1" x14ac:dyDescent="0.25">
      <c r="A189" s="46">
        <v>82</v>
      </c>
      <c r="B189" s="4" t="s">
        <v>177</v>
      </c>
      <c r="C189" s="169" t="s">
        <v>59</v>
      </c>
      <c r="D189" s="181" t="s">
        <v>419</v>
      </c>
      <c r="E189" s="169" t="s">
        <v>200</v>
      </c>
      <c r="F189" s="48">
        <v>77</v>
      </c>
      <c r="G189" s="49">
        <v>77</v>
      </c>
      <c r="H189" s="49">
        <v>80</v>
      </c>
      <c r="I189" s="49" t="s">
        <v>137</v>
      </c>
      <c r="J189" s="49" t="s">
        <v>137</v>
      </c>
      <c r="K189" s="101" t="s">
        <v>548</v>
      </c>
    </row>
    <row r="190" spans="1:11" ht="66.599999999999994" x14ac:dyDescent="0.25">
      <c r="A190" s="46">
        <v>83</v>
      </c>
      <c r="B190" s="4" t="s">
        <v>178</v>
      </c>
      <c r="C190" s="169" t="s">
        <v>59</v>
      </c>
      <c r="D190" s="181" t="s">
        <v>419</v>
      </c>
      <c r="E190" s="169" t="s">
        <v>200</v>
      </c>
      <c r="F190" s="48">
        <v>0</v>
      </c>
      <c r="G190" s="48">
        <v>0</v>
      </c>
      <c r="H190" s="48">
        <v>0</v>
      </c>
      <c r="I190" s="49" t="s">
        <v>137</v>
      </c>
      <c r="J190" s="49" t="s">
        <v>137</v>
      </c>
      <c r="K190" s="101" t="s">
        <v>436</v>
      </c>
    </row>
    <row r="191" spans="1:11" ht="42" customHeight="1" x14ac:dyDescent="0.25">
      <c r="A191" s="308">
        <v>84</v>
      </c>
      <c r="B191" s="4" t="s">
        <v>179</v>
      </c>
      <c r="C191" s="169" t="s">
        <v>198</v>
      </c>
      <c r="D191" s="300" t="s">
        <v>419</v>
      </c>
      <c r="E191" s="169" t="s">
        <v>200</v>
      </c>
      <c r="F191" s="48">
        <v>140</v>
      </c>
      <c r="G191" s="49">
        <v>140</v>
      </c>
      <c r="H191" s="49">
        <v>64</v>
      </c>
      <c r="I191" s="49" t="s">
        <v>137</v>
      </c>
      <c r="J191" s="49" t="s">
        <v>137</v>
      </c>
      <c r="K191" s="101" t="s">
        <v>436</v>
      </c>
    </row>
    <row r="192" spans="1:11" x14ac:dyDescent="0.25">
      <c r="A192" s="310"/>
      <c r="B192" s="4" t="s">
        <v>96</v>
      </c>
      <c r="C192" s="169" t="s">
        <v>198</v>
      </c>
      <c r="D192" s="288"/>
      <c r="E192" s="169" t="s">
        <v>200</v>
      </c>
      <c r="F192" s="48">
        <v>52</v>
      </c>
      <c r="G192" s="49">
        <v>52</v>
      </c>
      <c r="H192" s="49">
        <v>36</v>
      </c>
      <c r="I192" s="49" t="s">
        <v>137</v>
      </c>
      <c r="J192" s="49" t="s">
        <v>137</v>
      </c>
      <c r="K192" s="101" t="s">
        <v>436</v>
      </c>
    </row>
    <row r="193" spans="1:11" ht="40.200000000000003" x14ac:dyDescent="0.25">
      <c r="A193" s="116">
        <v>85</v>
      </c>
      <c r="B193" s="19" t="s">
        <v>180</v>
      </c>
      <c r="C193" s="169" t="s">
        <v>59</v>
      </c>
      <c r="D193" s="181" t="s">
        <v>417</v>
      </c>
      <c r="E193" s="169" t="s">
        <v>200</v>
      </c>
      <c r="F193" s="48">
        <v>98</v>
      </c>
      <c r="G193" s="49">
        <v>95</v>
      </c>
      <c r="H193" s="49">
        <v>94.9</v>
      </c>
      <c r="I193" s="49" t="s">
        <v>137</v>
      </c>
      <c r="J193" s="49" t="s">
        <v>137</v>
      </c>
      <c r="K193" s="101" t="s">
        <v>868</v>
      </c>
    </row>
    <row r="194" spans="1:11" ht="63.6" customHeight="1" x14ac:dyDescent="0.25">
      <c r="A194" s="308">
        <v>86</v>
      </c>
      <c r="B194" s="19" t="s">
        <v>181</v>
      </c>
      <c r="C194" s="20" t="s">
        <v>59</v>
      </c>
      <c r="D194" s="300" t="s">
        <v>419</v>
      </c>
      <c r="E194" s="169" t="s">
        <v>200</v>
      </c>
      <c r="F194" s="48">
        <v>3</v>
      </c>
      <c r="G194" s="49">
        <v>3</v>
      </c>
      <c r="H194" s="49">
        <v>2.2999999999999998</v>
      </c>
      <c r="I194" s="49" t="s">
        <v>137</v>
      </c>
      <c r="J194" s="49" t="s">
        <v>137</v>
      </c>
      <c r="K194" s="101" t="s">
        <v>549</v>
      </c>
    </row>
    <row r="195" spans="1:11" ht="82.8" customHeight="1" x14ac:dyDescent="0.25">
      <c r="A195" s="310"/>
      <c r="B195" s="4" t="s">
        <v>96</v>
      </c>
      <c r="C195" s="20" t="s">
        <v>59</v>
      </c>
      <c r="D195" s="288"/>
      <c r="E195" s="169" t="s">
        <v>200</v>
      </c>
      <c r="F195" s="48">
        <v>2.2000000000000002</v>
      </c>
      <c r="G195" s="49">
        <v>2.2000000000000002</v>
      </c>
      <c r="H195" s="49">
        <v>1.9</v>
      </c>
      <c r="I195" s="49" t="s">
        <v>137</v>
      </c>
      <c r="J195" s="49" t="s">
        <v>137</v>
      </c>
      <c r="K195" s="92" t="s">
        <v>550</v>
      </c>
    </row>
    <row r="196" spans="1:11" ht="40.200000000000003" customHeight="1" x14ac:dyDescent="0.25">
      <c r="A196" s="116">
        <v>87</v>
      </c>
      <c r="B196" s="19" t="s">
        <v>182</v>
      </c>
      <c r="C196" s="169" t="s">
        <v>199</v>
      </c>
      <c r="D196" s="181" t="s">
        <v>417</v>
      </c>
      <c r="E196" s="169" t="s">
        <v>200</v>
      </c>
      <c r="F196" s="48">
        <v>87910</v>
      </c>
      <c r="G196" s="49">
        <v>101287</v>
      </c>
      <c r="H196" s="49">
        <v>102841</v>
      </c>
      <c r="I196" s="49" t="s">
        <v>137</v>
      </c>
      <c r="J196" s="49" t="s">
        <v>137</v>
      </c>
      <c r="K196" s="101" t="s">
        <v>869</v>
      </c>
    </row>
    <row r="197" spans="1:11" ht="52.8" x14ac:dyDescent="0.25">
      <c r="A197" s="287">
        <v>53</v>
      </c>
      <c r="B197" s="128" t="s">
        <v>183</v>
      </c>
      <c r="C197" s="287" t="s">
        <v>60</v>
      </c>
      <c r="D197" s="287" t="s">
        <v>137</v>
      </c>
      <c r="E197" s="303" t="s">
        <v>200</v>
      </c>
      <c r="F197" s="51"/>
      <c r="G197" s="168"/>
      <c r="H197" s="168"/>
      <c r="I197" s="168"/>
      <c r="J197" s="168"/>
      <c r="K197" s="128"/>
    </row>
    <row r="198" spans="1:11" ht="38.4" customHeight="1" x14ac:dyDescent="0.25">
      <c r="A198" s="299"/>
      <c r="B198" s="163" t="s">
        <v>184</v>
      </c>
      <c r="C198" s="299"/>
      <c r="D198" s="299"/>
      <c r="E198" s="265"/>
      <c r="F198" s="51">
        <v>2.2200000000000002</v>
      </c>
      <c r="G198" s="168">
        <v>2.31</v>
      </c>
      <c r="H198" s="168">
        <v>2.3109999999999999</v>
      </c>
      <c r="I198" s="168" t="s">
        <v>412</v>
      </c>
      <c r="J198" s="168">
        <v>451005</v>
      </c>
      <c r="K198" s="85" t="s">
        <v>551</v>
      </c>
    </row>
    <row r="199" spans="1:11" ht="40.200000000000003" customHeight="1" x14ac:dyDescent="0.25">
      <c r="A199" s="288"/>
      <c r="B199" s="128" t="s">
        <v>185</v>
      </c>
      <c r="C199" s="288"/>
      <c r="D199" s="288"/>
      <c r="E199" s="265"/>
      <c r="F199" s="51">
        <v>9.0850000000000009</v>
      </c>
      <c r="G199" s="168">
        <v>4.2270000000000003</v>
      </c>
      <c r="H199" s="168">
        <v>4.2249999999999996</v>
      </c>
      <c r="I199" s="168" t="s">
        <v>412</v>
      </c>
      <c r="J199" s="168">
        <v>451016</v>
      </c>
      <c r="K199" s="85" t="s">
        <v>552</v>
      </c>
    </row>
    <row r="200" spans="1:11" ht="26.4" x14ac:dyDescent="0.25">
      <c r="A200" s="168">
        <v>54</v>
      </c>
      <c r="B200" s="128" t="s">
        <v>186</v>
      </c>
      <c r="C200" s="168" t="s">
        <v>60</v>
      </c>
      <c r="D200" s="168" t="s">
        <v>137</v>
      </c>
      <c r="E200" s="168" t="s">
        <v>200</v>
      </c>
      <c r="F200" s="51">
        <v>2.78</v>
      </c>
      <c r="G200" s="168">
        <v>2.9609999999999999</v>
      </c>
      <c r="H200" s="168">
        <v>2.9609999999999999</v>
      </c>
      <c r="I200" s="168" t="s">
        <v>412</v>
      </c>
      <c r="J200" s="168">
        <v>451006</v>
      </c>
      <c r="K200" s="85" t="s">
        <v>553</v>
      </c>
    </row>
    <row r="201" spans="1:11" ht="21" customHeight="1" x14ac:dyDescent="0.25">
      <c r="A201" s="287">
        <v>55</v>
      </c>
      <c r="B201" s="289" t="s">
        <v>187</v>
      </c>
      <c r="C201" s="287" t="s">
        <v>60</v>
      </c>
      <c r="D201" s="287" t="s">
        <v>137</v>
      </c>
      <c r="E201" s="303" t="s">
        <v>200</v>
      </c>
      <c r="F201" s="51">
        <v>0.99199999999999999</v>
      </c>
      <c r="G201" s="168">
        <v>0.66800000000000004</v>
      </c>
      <c r="H201" s="168">
        <v>0.66800000000000004</v>
      </c>
      <c r="I201" s="168" t="s">
        <v>412</v>
      </c>
      <c r="J201" s="168">
        <v>451025</v>
      </c>
      <c r="K201" s="317" t="s">
        <v>554</v>
      </c>
    </row>
    <row r="202" spans="1:11" ht="19.8" customHeight="1" x14ac:dyDescent="0.25">
      <c r="A202" s="288"/>
      <c r="B202" s="290"/>
      <c r="C202" s="288"/>
      <c r="D202" s="288"/>
      <c r="E202" s="265"/>
      <c r="F202" s="51" t="s">
        <v>418</v>
      </c>
      <c r="G202" s="168">
        <v>3.532</v>
      </c>
      <c r="H202" s="168">
        <v>3.5310000000000001</v>
      </c>
      <c r="I202" s="168" t="s">
        <v>413</v>
      </c>
      <c r="J202" s="168">
        <v>451025</v>
      </c>
      <c r="K202" s="290"/>
    </row>
    <row r="203" spans="1:11" ht="39.6" x14ac:dyDescent="0.25">
      <c r="A203" s="168">
        <v>56</v>
      </c>
      <c r="B203" s="128" t="s">
        <v>188</v>
      </c>
      <c r="C203" s="168" t="s">
        <v>60</v>
      </c>
      <c r="D203" s="168" t="s">
        <v>137</v>
      </c>
      <c r="E203" s="168" t="s">
        <v>200</v>
      </c>
      <c r="F203" s="51" t="s">
        <v>418</v>
      </c>
      <c r="G203" s="168">
        <v>8.3109999999999999</v>
      </c>
      <c r="H203" s="168">
        <v>8.3109999999999999</v>
      </c>
      <c r="I203" s="168" t="s">
        <v>413</v>
      </c>
      <c r="J203" s="168">
        <v>451025</v>
      </c>
      <c r="K203" s="85" t="s">
        <v>555</v>
      </c>
    </row>
    <row r="204" spans="1:11" ht="52.8" x14ac:dyDescent="0.25">
      <c r="A204" s="168">
        <v>57</v>
      </c>
      <c r="B204" s="128" t="s">
        <v>189</v>
      </c>
      <c r="C204" s="168" t="s">
        <v>60</v>
      </c>
      <c r="D204" s="168" t="s">
        <v>137</v>
      </c>
      <c r="E204" s="168" t="s">
        <v>200</v>
      </c>
      <c r="F204" s="51">
        <v>0.63700000000000001</v>
      </c>
      <c r="G204" s="168">
        <v>0.88500000000000001</v>
      </c>
      <c r="H204" s="168">
        <v>0.88500000000000001</v>
      </c>
      <c r="I204" s="168" t="s">
        <v>412</v>
      </c>
      <c r="J204" s="168">
        <v>451007</v>
      </c>
      <c r="K204" s="85" t="s">
        <v>556</v>
      </c>
    </row>
    <row r="205" spans="1:11" ht="65.400000000000006" customHeight="1" x14ac:dyDescent="0.25">
      <c r="A205" s="168">
        <v>58</v>
      </c>
      <c r="B205" s="128" t="s">
        <v>190</v>
      </c>
      <c r="C205" s="168" t="s">
        <v>60</v>
      </c>
      <c r="D205" s="168" t="s">
        <v>137</v>
      </c>
      <c r="E205" s="168" t="s">
        <v>200</v>
      </c>
      <c r="F205" s="51">
        <v>2.0819999999999999</v>
      </c>
      <c r="G205" s="168">
        <v>2.0819999999999999</v>
      </c>
      <c r="H205" s="168">
        <v>2.0819999999999999</v>
      </c>
      <c r="I205" s="168" t="s">
        <v>412</v>
      </c>
      <c r="J205" s="168">
        <v>451007</v>
      </c>
      <c r="K205" s="85" t="s">
        <v>557</v>
      </c>
    </row>
    <row r="206" spans="1:11" ht="69.599999999999994" customHeight="1" x14ac:dyDescent="0.25">
      <c r="A206" s="168">
        <v>59</v>
      </c>
      <c r="B206" s="128" t="s">
        <v>191</v>
      </c>
      <c r="C206" s="168" t="s">
        <v>60</v>
      </c>
      <c r="D206" s="168" t="s">
        <v>137</v>
      </c>
      <c r="E206" s="168" t="s">
        <v>200</v>
      </c>
      <c r="F206" s="51">
        <v>5.6</v>
      </c>
      <c r="G206" s="168">
        <v>8.8030000000000008</v>
      </c>
      <c r="H206" s="168">
        <v>8.8030000000000008</v>
      </c>
      <c r="I206" s="168" t="s">
        <v>412</v>
      </c>
      <c r="J206" s="168">
        <v>451054</v>
      </c>
      <c r="K206" s="107" t="s">
        <v>559</v>
      </c>
    </row>
    <row r="207" spans="1:11" ht="79.8" customHeight="1" x14ac:dyDescent="0.25">
      <c r="A207" s="168">
        <v>60</v>
      </c>
      <c r="B207" s="128" t="s">
        <v>192</v>
      </c>
      <c r="C207" s="168" t="s">
        <v>60</v>
      </c>
      <c r="D207" s="168" t="s">
        <v>137</v>
      </c>
      <c r="E207" s="168" t="s">
        <v>200</v>
      </c>
      <c r="F207" s="51"/>
      <c r="G207" s="168">
        <v>3.3239999999999998</v>
      </c>
      <c r="H207" s="168">
        <v>3.3239999999999998</v>
      </c>
      <c r="I207" s="168" t="s">
        <v>413</v>
      </c>
      <c r="J207" s="168">
        <v>451054</v>
      </c>
      <c r="K207" s="107" t="s">
        <v>560</v>
      </c>
    </row>
    <row r="208" spans="1:11" ht="66" x14ac:dyDescent="0.25">
      <c r="A208" s="168"/>
      <c r="B208" s="128" t="s">
        <v>558</v>
      </c>
      <c r="C208" s="168" t="s">
        <v>60</v>
      </c>
      <c r="D208" s="168" t="s">
        <v>137</v>
      </c>
      <c r="E208" s="168" t="s">
        <v>200</v>
      </c>
      <c r="F208" s="51" t="s">
        <v>418</v>
      </c>
      <c r="G208" s="168">
        <v>3.0819999999999999</v>
      </c>
      <c r="H208" s="168">
        <v>3.0819999999999999</v>
      </c>
      <c r="I208" s="168" t="s">
        <v>412</v>
      </c>
      <c r="J208" s="168">
        <v>451054</v>
      </c>
      <c r="K208" s="107" t="s">
        <v>561</v>
      </c>
    </row>
    <row r="209" spans="1:11" ht="39.6" x14ac:dyDescent="0.25">
      <c r="A209" s="168">
        <v>61</v>
      </c>
      <c r="B209" s="128" t="s">
        <v>193</v>
      </c>
      <c r="C209" s="168" t="s">
        <v>60</v>
      </c>
      <c r="D209" s="168" t="s">
        <v>137</v>
      </c>
      <c r="E209" s="168" t="s">
        <v>200</v>
      </c>
      <c r="F209" s="51">
        <v>41</v>
      </c>
      <c r="G209" s="168">
        <v>66.224000000000004</v>
      </c>
      <c r="H209" s="168">
        <v>66.224000000000004</v>
      </c>
      <c r="I209" s="168" t="s">
        <v>412</v>
      </c>
      <c r="J209" s="168">
        <v>451014</v>
      </c>
      <c r="K209" s="85" t="s">
        <v>562</v>
      </c>
    </row>
    <row r="210" spans="1:11" ht="39.6" x14ac:dyDescent="0.25">
      <c r="A210" s="168">
        <v>62</v>
      </c>
      <c r="B210" s="128" t="s">
        <v>194</v>
      </c>
      <c r="C210" s="168" t="s">
        <v>60</v>
      </c>
      <c r="D210" s="168" t="s">
        <v>137</v>
      </c>
      <c r="E210" s="168" t="s">
        <v>200</v>
      </c>
      <c r="F210" s="51" t="s">
        <v>418</v>
      </c>
      <c r="G210" s="168">
        <v>6.774</v>
      </c>
      <c r="H210" s="168">
        <v>6.774</v>
      </c>
      <c r="I210" s="168" t="s">
        <v>413</v>
      </c>
      <c r="J210" s="168">
        <v>451054</v>
      </c>
      <c r="K210" s="85" t="s">
        <v>626</v>
      </c>
    </row>
    <row r="211" spans="1:11" ht="55.2" customHeight="1" x14ac:dyDescent="0.25">
      <c r="A211" s="164">
        <v>63</v>
      </c>
      <c r="B211" s="163" t="s">
        <v>195</v>
      </c>
      <c r="C211" s="164" t="s">
        <v>60</v>
      </c>
      <c r="D211" s="164" t="s">
        <v>137</v>
      </c>
      <c r="E211" s="168" t="s">
        <v>200</v>
      </c>
      <c r="F211" s="51">
        <v>1.8</v>
      </c>
      <c r="G211" s="168">
        <v>4.1909999999999998</v>
      </c>
      <c r="H211" s="168">
        <v>1.1910000000000001</v>
      </c>
      <c r="I211" s="168" t="s">
        <v>412</v>
      </c>
      <c r="J211" s="168">
        <v>451014</v>
      </c>
      <c r="K211" s="85" t="s">
        <v>563</v>
      </c>
    </row>
    <row r="212" spans="1:11" ht="39.6" customHeight="1" x14ac:dyDescent="0.25">
      <c r="A212" s="164">
        <v>64</v>
      </c>
      <c r="B212" s="163" t="s">
        <v>196</v>
      </c>
      <c r="C212" s="164" t="s">
        <v>60</v>
      </c>
      <c r="D212" s="164" t="s">
        <v>137</v>
      </c>
      <c r="E212" s="168" t="s">
        <v>200</v>
      </c>
      <c r="F212" s="51">
        <v>1.8</v>
      </c>
      <c r="G212" s="168">
        <v>4.6100000000000003</v>
      </c>
      <c r="H212" s="168">
        <v>4.6100000000000003</v>
      </c>
      <c r="I212" s="168" t="s">
        <v>412</v>
      </c>
      <c r="J212" s="168">
        <v>451014</v>
      </c>
      <c r="K212" s="85" t="s">
        <v>564</v>
      </c>
    </row>
    <row r="213" spans="1:11" ht="57" customHeight="1" x14ac:dyDescent="0.25">
      <c r="A213" s="168"/>
      <c r="B213" s="128" t="s">
        <v>439</v>
      </c>
      <c r="C213" s="168" t="s">
        <v>61</v>
      </c>
      <c r="D213" s="168" t="s">
        <v>137</v>
      </c>
      <c r="E213" s="168" t="s">
        <v>200</v>
      </c>
      <c r="F213" s="51">
        <v>91</v>
      </c>
      <c r="G213" s="51">
        <v>0</v>
      </c>
      <c r="H213" s="51">
        <v>0</v>
      </c>
      <c r="I213" s="168" t="s">
        <v>137</v>
      </c>
      <c r="J213" s="168" t="s">
        <v>137</v>
      </c>
      <c r="K213" s="85" t="s">
        <v>436</v>
      </c>
    </row>
    <row r="214" spans="1:11" ht="55.2" customHeight="1" x14ac:dyDescent="0.25">
      <c r="A214" s="168">
        <v>65</v>
      </c>
      <c r="B214" s="128" t="s">
        <v>440</v>
      </c>
      <c r="C214" s="168" t="s">
        <v>60</v>
      </c>
      <c r="D214" s="168" t="s">
        <v>137</v>
      </c>
      <c r="E214" s="168" t="s">
        <v>200</v>
      </c>
      <c r="F214" s="51">
        <v>1.6</v>
      </c>
      <c r="G214" s="168">
        <v>1.8720000000000001</v>
      </c>
      <c r="H214" s="168">
        <v>1.8720000000000001</v>
      </c>
      <c r="I214" s="168" t="s">
        <v>412</v>
      </c>
      <c r="J214" s="168">
        <v>451010</v>
      </c>
      <c r="K214" s="85" t="s">
        <v>565</v>
      </c>
    </row>
    <row r="215" spans="1:11" ht="39.6" x14ac:dyDescent="0.25">
      <c r="A215" s="168">
        <v>66</v>
      </c>
      <c r="B215" s="128" t="s">
        <v>441</v>
      </c>
      <c r="C215" s="168" t="s">
        <v>60</v>
      </c>
      <c r="D215" s="168" t="s">
        <v>137</v>
      </c>
      <c r="E215" s="168" t="s">
        <v>200</v>
      </c>
      <c r="F215" s="51">
        <v>5</v>
      </c>
      <c r="G215" s="168">
        <v>1.56</v>
      </c>
      <c r="H215" s="168">
        <v>1.56</v>
      </c>
      <c r="I215" s="168" t="s">
        <v>412</v>
      </c>
      <c r="J215" s="168">
        <v>451007</v>
      </c>
      <c r="K215" s="85" t="s">
        <v>566</v>
      </c>
    </row>
    <row r="216" spans="1:11" ht="52.8" x14ac:dyDescent="0.25">
      <c r="A216" s="168">
        <v>67</v>
      </c>
      <c r="B216" s="128" t="s">
        <v>442</v>
      </c>
      <c r="C216" s="168" t="s">
        <v>60</v>
      </c>
      <c r="D216" s="168" t="s">
        <v>137</v>
      </c>
      <c r="E216" s="168" t="s">
        <v>200</v>
      </c>
      <c r="F216" s="51">
        <v>6.3840000000000003</v>
      </c>
      <c r="G216" s="168">
        <v>5.6479999999999997</v>
      </c>
      <c r="H216" s="168">
        <v>5.6479999999999997</v>
      </c>
      <c r="I216" s="168" t="s">
        <v>412</v>
      </c>
      <c r="J216" s="168">
        <v>451007</v>
      </c>
      <c r="K216" s="85" t="s">
        <v>567</v>
      </c>
    </row>
    <row r="217" spans="1:11" ht="52.8" x14ac:dyDescent="0.25">
      <c r="A217" s="168">
        <v>68</v>
      </c>
      <c r="B217" s="128" t="s">
        <v>443</v>
      </c>
      <c r="C217" s="168" t="s">
        <v>60</v>
      </c>
      <c r="D217" s="168" t="s">
        <v>137</v>
      </c>
      <c r="E217" s="168" t="s">
        <v>200</v>
      </c>
      <c r="F217" s="51">
        <v>3.266</v>
      </c>
      <c r="G217" s="168">
        <v>4.8600000000000003</v>
      </c>
      <c r="H217" s="168">
        <v>4.8559999999999999</v>
      </c>
      <c r="I217" s="168" t="s">
        <v>412</v>
      </c>
      <c r="J217" s="168">
        <v>451007</v>
      </c>
      <c r="K217" s="85" t="s">
        <v>568</v>
      </c>
    </row>
    <row r="218" spans="1:11" ht="39.6" x14ac:dyDescent="0.25">
      <c r="A218" s="168">
        <v>69</v>
      </c>
      <c r="B218" s="128" t="s">
        <v>444</v>
      </c>
      <c r="C218" s="168" t="s">
        <v>60</v>
      </c>
      <c r="D218" s="168" t="s">
        <v>137</v>
      </c>
      <c r="E218" s="168" t="s">
        <v>200</v>
      </c>
      <c r="F218" s="51"/>
      <c r="G218" s="168">
        <v>0.96</v>
      </c>
      <c r="H218" s="168">
        <v>0.96</v>
      </c>
      <c r="I218" s="168" t="s">
        <v>412</v>
      </c>
      <c r="J218" s="168">
        <v>451007</v>
      </c>
      <c r="K218" s="85" t="s">
        <v>569</v>
      </c>
    </row>
    <row r="219" spans="1:11" ht="25.8" customHeight="1" x14ac:dyDescent="0.25">
      <c r="A219" s="287">
        <v>70</v>
      </c>
      <c r="B219" s="289" t="s">
        <v>445</v>
      </c>
      <c r="C219" s="287" t="s">
        <v>60</v>
      </c>
      <c r="D219" s="287" t="s">
        <v>137</v>
      </c>
      <c r="E219" s="303" t="s">
        <v>200</v>
      </c>
      <c r="F219" s="51">
        <v>6.6</v>
      </c>
      <c r="G219" s="168">
        <v>12.88</v>
      </c>
      <c r="H219" s="168">
        <v>12.88</v>
      </c>
      <c r="I219" s="168" t="s">
        <v>412</v>
      </c>
      <c r="J219" s="168">
        <v>451017</v>
      </c>
      <c r="K219" s="85" t="s">
        <v>570</v>
      </c>
    </row>
    <row r="220" spans="1:11" ht="31.2" customHeight="1" x14ac:dyDescent="0.25">
      <c r="A220" s="288"/>
      <c r="B220" s="290"/>
      <c r="C220" s="288"/>
      <c r="D220" s="288"/>
      <c r="E220" s="265"/>
      <c r="F220" s="51" t="s">
        <v>418</v>
      </c>
      <c r="G220" s="168">
        <v>10.69</v>
      </c>
      <c r="H220" s="168">
        <v>10.69</v>
      </c>
      <c r="I220" s="168" t="s">
        <v>413</v>
      </c>
      <c r="J220" s="168">
        <v>451050</v>
      </c>
      <c r="K220" s="317" t="s">
        <v>571</v>
      </c>
    </row>
    <row r="221" spans="1:11" ht="54.6" customHeight="1" x14ac:dyDescent="0.25">
      <c r="A221" s="51">
        <v>71</v>
      </c>
      <c r="B221" s="163" t="s">
        <v>447</v>
      </c>
      <c r="C221" s="164" t="s">
        <v>60</v>
      </c>
      <c r="D221" s="168" t="s">
        <v>137</v>
      </c>
      <c r="E221" s="168" t="s">
        <v>200</v>
      </c>
      <c r="F221" s="51" t="s">
        <v>418</v>
      </c>
      <c r="G221" s="168">
        <v>3.6880000000000002</v>
      </c>
      <c r="H221" s="168">
        <v>3.6880000000000002</v>
      </c>
      <c r="I221" s="168" t="s">
        <v>413</v>
      </c>
      <c r="J221" s="168">
        <v>451050</v>
      </c>
      <c r="K221" s="290"/>
    </row>
    <row r="222" spans="1:11" ht="22.8" customHeight="1" x14ac:dyDescent="0.25">
      <c r="A222" s="287">
        <v>72</v>
      </c>
      <c r="B222" s="289" t="s">
        <v>446</v>
      </c>
      <c r="C222" s="287" t="s">
        <v>60</v>
      </c>
      <c r="D222" s="287" t="s">
        <v>137</v>
      </c>
      <c r="E222" s="287" t="s">
        <v>200</v>
      </c>
      <c r="F222" s="51">
        <v>2.6</v>
      </c>
      <c r="G222" s="168">
        <v>3.302</v>
      </c>
      <c r="H222" s="168">
        <v>3.302</v>
      </c>
      <c r="I222" s="168" t="s">
        <v>412</v>
      </c>
      <c r="J222" s="168">
        <v>451017</v>
      </c>
      <c r="K222" s="317" t="s">
        <v>572</v>
      </c>
    </row>
    <row r="223" spans="1:11" ht="19.2" customHeight="1" x14ac:dyDescent="0.25">
      <c r="A223" s="288"/>
      <c r="B223" s="290"/>
      <c r="C223" s="288"/>
      <c r="D223" s="288"/>
      <c r="E223" s="288"/>
      <c r="F223" s="51" t="s">
        <v>418</v>
      </c>
      <c r="G223" s="168">
        <v>3.0819999999999999</v>
      </c>
      <c r="H223" s="168">
        <v>3.0819999999999999</v>
      </c>
      <c r="I223" s="168" t="s">
        <v>413</v>
      </c>
      <c r="J223" s="168">
        <v>451050</v>
      </c>
      <c r="K223" s="290"/>
    </row>
    <row r="224" spans="1:11" ht="39.6" x14ac:dyDescent="0.25">
      <c r="A224" s="168">
        <v>72</v>
      </c>
      <c r="B224" s="128" t="s">
        <v>448</v>
      </c>
      <c r="C224" s="168" t="s">
        <v>60</v>
      </c>
      <c r="D224" s="168" t="s">
        <v>137</v>
      </c>
      <c r="E224" s="168" t="s">
        <v>200</v>
      </c>
      <c r="F224" s="51">
        <v>6.9</v>
      </c>
      <c r="G224" s="168">
        <v>8.0500000000000007</v>
      </c>
      <c r="H224" s="168">
        <v>8.0500000000000007</v>
      </c>
      <c r="I224" s="168" t="s">
        <v>412</v>
      </c>
      <c r="J224" s="168">
        <v>451017</v>
      </c>
      <c r="K224" s="85" t="s">
        <v>573</v>
      </c>
    </row>
    <row r="225" spans="1:11" ht="15" customHeight="1" x14ac:dyDescent="0.25">
      <c r="A225" s="287">
        <v>73</v>
      </c>
      <c r="B225" s="291" t="s">
        <v>449</v>
      </c>
      <c r="C225" s="292" t="s">
        <v>60</v>
      </c>
      <c r="D225" s="287" t="s">
        <v>137</v>
      </c>
      <c r="E225" s="316" t="s">
        <v>200</v>
      </c>
      <c r="F225" s="51" t="s">
        <v>418</v>
      </c>
      <c r="G225" s="51">
        <v>0.80900000000000005</v>
      </c>
      <c r="H225" s="51">
        <v>0.80900000000000005</v>
      </c>
      <c r="I225" s="168" t="s">
        <v>413</v>
      </c>
      <c r="J225" s="168">
        <v>451050</v>
      </c>
      <c r="K225" s="317" t="s">
        <v>574</v>
      </c>
    </row>
    <row r="226" spans="1:11" x14ac:dyDescent="0.25">
      <c r="A226" s="288"/>
      <c r="B226" s="290"/>
      <c r="C226" s="288"/>
      <c r="D226" s="288"/>
      <c r="E226" s="265"/>
      <c r="F226" s="51" t="s">
        <v>418</v>
      </c>
      <c r="G226" s="51">
        <v>2.2690000000000001</v>
      </c>
      <c r="H226" s="51">
        <v>2.2690000000000001</v>
      </c>
      <c r="I226" s="168" t="s">
        <v>450</v>
      </c>
      <c r="J226" s="168">
        <v>451050</v>
      </c>
      <c r="K226" s="290"/>
    </row>
    <row r="227" spans="1:11" ht="92.4" x14ac:dyDescent="0.25">
      <c r="A227" s="168">
        <v>74</v>
      </c>
      <c r="B227" s="128" t="s">
        <v>576</v>
      </c>
      <c r="C227" s="168" t="s">
        <v>60</v>
      </c>
      <c r="D227" s="168" t="s">
        <v>137</v>
      </c>
      <c r="E227" s="168" t="s">
        <v>201</v>
      </c>
      <c r="F227" s="51" t="s">
        <v>418</v>
      </c>
      <c r="G227" s="168">
        <v>48.814999999999998</v>
      </c>
      <c r="H227" s="168">
        <v>48.814999999999998</v>
      </c>
      <c r="I227" s="168" t="s">
        <v>450</v>
      </c>
      <c r="J227" s="168">
        <v>451002</v>
      </c>
      <c r="K227" s="85" t="s">
        <v>575</v>
      </c>
    </row>
    <row r="228" spans="1:11" ht="39.6" x14ac:dyDescent="0.25">
      <c r="A228" s="168">
        <v>75</v>
      </c>
      <c r="B228" s="128" t="s">
        <v>451</v>
      </c>
      <c r="C228" s="168" t="s">
        <v>60</v>
      </c>
      <c r="D228" s="168" t="s">
        <v>137</v>
      </c>
      <c r="E228" s="168" t="s">
        <v>200</v>
      </c>
      <c r="F228" s="51" t="s">
        <v>418</v>
      </c>
      <c r="G228" s="168">
        <v>17.05</v>
      </c>
      <c r="H228" s="168">
        <v>17.05</v>
      </c>
      <c r="I228" s="168" t="s">
        <v>412</v>
      </c>
      <c r="J228" s="168">
        <v>451100</v>
      </c>
      <c r="K228" s="85" t="s">
        <v>577</v>
      </c>
    </row>
    <row r="229" spans="1:11" ht="66" x14ac:dyDescent="0.25">
      <c r="A229" s="168">
        <v>76</v>
      </c>
      <c r="B229" s="128" t="s">
        <v>452</v>
      </c>
      <c r="C229" s="168" t="s">
        <v>60</v>
      </c>
      <c r="D229" s="168" t="s">
        <v>137</v>
      </c>
      <c r="E229" s="168" t="s">
        <v>201</v>
      </c>
      <c r="F229" s="51" t="s">
        <v>418</v>
      </c>
      <c r="G229" s="168">
        <v>6.1820000000000004</v>
      </c>
      <c r="H229" s="168">
        <v>6.181</v>
      </c>
      <c r="I229" s="168" t="s">
        <v>413</v>
      </c>
      <c r="J229" s="168">
        <v>451002</v>
      </c>
      <c r="K229" s="85" t="s">
        <v>575</v>
      </c>
    </row>
    <row r="230" spans="1:11" ht="66" x14ac:dyDescent="0.25">
      <c r="A230" s="168">
        <v>77</v>
      </c>
      <c r="B230" s="128" t="s">
        <v>453</v>
      </c>
      <c r="C230" s="168" t="s">
        <v>60</v>
      </c>
      <c r="D230" s="168" t="s">
        <v>137</v>
      </c>
      <c r="E230" s="168" t="s">
        <v>201</v>
      </c>
      <c r="F230" s="51" t="s">
        <v>418</v>
      </c>
      <c r="G230" s="168">
        <v>13.614000000000001</v>
      </c>
      <c r="H230" s="168">
        <v>13.609</v>
      </c>
      <c r="I230" s="168" t="s">
        <v>413</v>
      </c>
      <c r="J230" s="168">
        <v>451003</v>
      </c>
      <c r="K230" s="85" t="s">
        <v>578</v>
      </c>
    </row>
    <row r="231" spans="1:11" ht="52.8" x14ac:dyDescent="0.25">
      <c r="A231" s="168">
        <v>78</v>
      </c>
      <c r="B231" s="128" t="s">
        <v>579</v>
      </c>
      <c r="C231" s="168" t="s">
        <v>60</v>
      </c>
      <c r="D231" s="168" t="s">
        <v>137</v>
      </c>
      <c r="E231" s="168" t="s">
        <v>201</v>
      </c>
      <c r="F231" s="51" t="s">
        <v>418</v>
      </c>
      <c r="G231" s="168">
        <v>3.9</v>
      </c>
      <c r="H231" s="168">
        <v>3.89</v>
      </c>
      <c r="I231" s="168" t="s">
        <v>413</v>
      </c>
      <c r="J231" s="168">
        <v>451002</v>
      </c>
      <c r="K231" s="85" t="s">
        <v>580</v>
      </c>
    </row>
    <row r="232" spans="1:11" ht="52.8" x14ac:dyDescent="0.25">
      <c r="A232" s="168">
        <v>79</v>
      </c>
      <c r="B232" s="128" t="s">
        <v>454</v>
      </c>
      <c r="C232" s="168" t="s">
        <v>60</v>
      </c>
      <c r="D232" s="168" t="s">
        <v>137</v>
      </c>
      <c r="E232" s="168" t="s">
        <v>201</v>
      </c>
      <c r="F232" s="51" t="s">
        <v>418</v>
      </c>
      <c r="G232" s="168">
        <v>1.47</v>
      </c>
      <c r="H232" s="168">
        <v>1.47</v>
      </c>
      <c r="I232" s="168" t="s">
        <v>450</v>
      </c>
      <c r="J232" s="168">
        <v>451002</v>
      </c>
      <c r="K232" s="85" t="s">
        <v>581</v>
      </c>
    </row>
    <row r="233" spans="1:11" ht="52.8" x14ac:dyDescent="0.25">
      <c r="A233" s="168">
        <v>80</v>
      </c>
      <c r="B233" s="23" t="s">
        <v>455</v>
      </c>
      <c r="C233" s="168" t="s">
        <v>60</v>
      </c>
      <c r="D233" s="168" t="s">
        <v>137</v>
      </c>
      <c r="E233" s="168" t="s">
        <v>200</v>
      </c>
      <c r="F233" s="168" t="s">
        <v>418</v>
      </c>
      <c r="G233" s="168">
        <v>0.03</v>
      </c>
      <c r="H233" s="168">
        <v>0.03</v>
      </c>
      <c r="I233" s="168" t="s">
        <v>412</v>
      </c>
      <c r="J233" s="168">
        <v>451007</v>
      </c>
      <c r="K233" s="85" t="s">
        <v>582</v>
      </c>
    </row>
    <row r="234" spans="1:11" x14ac:dyDescent="0.25">
      <c r="A234" s="168"/>
      <c r="B234" s="23"/>
      <c r="C234" s="168"/>
      <c r="D234" s="168"/>
      <c r="E234" s="123" t="s">
        <v>412</v>
      </c>
      <c r="F234" s="123">
        <f>SUM(F198:F201,F204:F206,F208:F209,F211:F212,F214:F219,F222,F224,F226:F228,F232:F233)</f>
        <v>100.34599999999999</v>
      </c>
      <c r="G234" s="123">
        <f>SUM(G198:G201,G204:G206,G208:G209,G211:G212,G214:G219,G222,G224,G226:G228,G232:G233)</f>
        <v>208.80900000000003</v>
      </c>
      <c r="H234" s="123">
        <f>SUM(H198:H201,H204:H206,H208:H209,H211:H212,H214:H219,H222,H224,H226:H228,H232:H233)</f>
        <v>205.804</v>
      </c>
      <c r="I234" s="168"/>
      <c r="J234" s="168"/>
      <c r="K234" s="85"/>
    </row>
    <row r="235" spans="1:11" x14ac:dyDescent="0.25">
      <c r="A235" s="168"/>
      <c r="B235" s="23"/>
      <c r="C235" s="168"/>
      <c r="D235" s="168"/>
      <c r="E235" s="199" t="s">
        <v>413</v>
      </c>
      <c r="F235" s="199">
        <f>SUM(F202:F203,F207,F210,F220:F221,F223,F225,F229:F231,F231)</f>
        <v>0</v>
      </c>
      <c r="G235" s="199">
        <f>SUM(G202:G203,G207,G210,G220:G221,G223,G225,G229:G231)</f>
        <v>63.905999999999999</v>
      </c>
      <c r="H235" s="199">
        <f>SUM(H202:H203,H207,H210,H220:H221,H223,H225,H229:H231)</f>
        <v>63.889000000000003</v>
      </c>
      <c r="I235" s="168"/>
      <c r="J235" s="168"/>
      <c r="K235" s="85"/>
    </row>
    <row r="236" spans="1:11" ht="14.4" customHeight="1" x14ac:dyDescent="0.3">
      <c r="A236" s="282" t="s">
        <v>202</v>
      </c>
      <c r="B236" s="274"/>
      <c r="C236" s="274"/>
      <c r="D236" s="274"/>
      <c r="E236" s="274"/>
      <c r="F236" s="274"/>
      <c r="G236" s="274"/>
      <c r="H236" s="274"/>
      <c r="I236" s="274"/>
      <c r="J236" s="274"/>
      <c r="K236" s="275"/>
    </row>
    <row r="237" spans="1:11" ht="53.4" x14ac:dyDescent="0.25">
      <c r="A237" s="46">
        <v>88</v>
      </c>
      <c r="B237" s="4" t="s">
        <v>203</v>
      </c>
      <c r="C237" s="169" t="s">
        <v>197</v>
      </c>
      <c r="D237" s="181" t="s">
        <v>419</v>
      </c>
      <c r="E237" s="169" t="s">
        <v>215</v>
      </c>
      <c r="F237" s="48">
        <v>235.5</v>
      </c>
      <c r="G237" s="49">
        <v>235.5</v>
      </c>
      <c r="H237" s="49">
        <v>237</v>
      </c>
      <c r="I237" s="49" t="s">
        <v>137</v>
      </c>
      <c r="J237" s="49" t="s">
        <v>137</v>
      </c>
      <c r="K237" s="101" t="s">
        <v>518</v>
      </c>
    </row>
    <row r="238" spans="1:11" ht="53.4" x14ac:dyDescent="0.25">
      <c r="A238" s="46">
        <v>89</v>
      </c>
      <c r="B238" s="4" t="s">
        <v>204</v>
      </c>
      <c r="C238" s="169" t="s">
        <v>59</v>
      </c>
      <c r="D238" s="181" t="s">
        <v>419</v>
      </c>
      <c r="E238" s="169" t="s">
        <v>215</v>
      </c>
      <c r="F238" s="48">
        <v>70</v>
      </c>
      <c r="G238" s="49">
        <v>70</v>
      </c>
      <c r="H238" s="49">
        <v>70</v>
      </c>
      <c r="I238" s="49" t="s">
        <v>137</v>
      </c>
      <c r="J238" s="49" t="s">
        <v>137</v>
      </c>
      <c r="K238" s="101" t="s">
        <v>519</v>
      </c>
    </row>
    <row r="239" spans="1:11" ht="69" customHeight="1" x14ac:dyDescent="0.25">
      <c r="A239" s="46">
        <v>90</v>
      </c>
      <c r="B239" s="6" t="s">
        <v>205</v>
      </c>
      <c r="C239" s="177" t="s">
        <v>197</v>
      </c>
      <c r="D239" s="181" t="s">
        <v>419</v>
      </c>
      <c r="E239" s="169" t="s">
        <v>215</v>
      </c>
      <c r="F239" s="48">
        <v>100</v>
      </c>
      <c r="G239" s="49">
        <v>100</v>
      </c>
      <c r="H239" s="49">
        <v>100</v>
      </c>
      <c r="I239" s="49" t="s">
        <v>137</v>
      </c>
      <c r="J239" s="49" t="s">
        <v>137</v>
      </c>
      <c r="K239" s="101" t="s">
        <v>520</v>
      </c>
    </row>
    <row r="240" spans="1:11" ht="80.400000000000006" customHeight="1" x14ac:dyDescent="0.25">
      <c r="A240" s="46">
        <v>91</v>
      </c>
      <c r="B240" s="6" t="s">
        <v>206</v>
      </c>
      <c r="C240" s="177" t="s">
        <v>197</v>
      </c>
      <c r="D240" s="181" t="s">
        <v>419</v>
      </c>
      <c r="E240" s="169" t="s">
        <v>215</v>
      </c>
      <c r="F240" s="48">
        <v>9</v>
      </c>
      <c r="G240" s="49">
        <v>9</v>
      </c>
      <c r="H240" s="49">
        <v>9</v>
      </c>
      <c r="I240" s="49" t="s">
        <v>137</v>
      </c>
      <c r="J240" s="49" t="s">
        <v>137</v>
      </c>
      <c r="K240" s="101" t="s">
        <v>436</v>
      </c>
    </row>
    <row r="241" spans="1:11" ht="40.200000000000003" x14ac:dyDescent="0.25">
      <c r="A241" s="46">
        <v>92</v>
      </c>
      <c r="B241" s="6" t="s">
        <v>207</v>
      </c>
      <c r="C241" s="177" t="s">
        <v>197</v>
      </c>
      <c r="D241" s="181" t="s">
        <v>421</v>
      </c>
      <c r="E241" s="169" t="s">
        <v>215</v>
      </c>
      <c r="F241" s="48">
        <v>2</v>
      </c>
      <c r="G241" s="49">
        <v>2</v>
      </c>
      <c r="H241" s="49">
        <v>2</v>
      </c>
      <c r="I241" s="49" t="s">
        <v>137</v>
      </c>
      <c r="J241" s="49" t="s">
        <v>137</v>
      </c>
      <c r="K241" s="101" t="s">
        <v>436</v>
      </c>
    </row>
    <row r="242" spans="1:11" ht="52.8" x14ac:dyDescent="0.25">
      <c r="A242" s="168">
        <v>80</v>
      </c>
      <c r="B242" s="128" t="s">
        <v>208</v>
      </c>
      <c r="C242" s="168" t="s">
        <v>60</v>
      </c>
      <c r="D242" s="168" t="s">
        <v>137</v>
      </c>
      <c r="E242" s="168" t="s">
        <v>215</v>
      </c>
      <c r="F242" s="168">
        <v>3.5999999999999997E-2</v>
      </c>
      <c r="G242" s="168">
        <v>3.5999999999999997E-2</v>
      </c>
      <c r="H242" s="168">
        <v>3.5999999999999997E-2</v>
      </c>
      <c r="I242" s="168" t="s">
        <v>459</v>
      </c>
      <c r="J242" s="168" t="s">
        <v>137</v>
      </c>
      <c r="K242" s="128" t="s">
        <v>491</v>
      </c>
    </row>
    <row r="243" spans="1:11" ht="42" customHeight="1" x14ac:dyDescent="0.25">
      <c r="A243" s="164">
        <v>81</v>
      </c>
      <c r="B243" s="163" t="s">
        <v>209</v>
      </c>
      <c r="C243" s="164" t="s">
        <v>60</v>
      </c>
      <c r="D243" s="164" t="s">
        <v>137</v>
      </c>
      <c r="E243" s="168" t="s">
        <v>215</v>
      </c>
      <c r="F243" s="168">
        <v>39.542000000000002</v>
      </c>
      <c r="G243" s="168">
        <v>59.37</v>
      </c>
      <c r="H243" s="168">
        <v>59.36</v>
      </c>
      <c r="I243" s="168" t="s">
        <v>412</v>
      </c>
      <c r="J243" s="168">
        <v>455006</v>
      </c>
      <c r="K243" s="128" t="s">
        <v>492</v>
      </c>
    </row>
    <row r="244" spans="1:11" ht="43.8" customHeight="1" x14ac:dyDescent="0.25">
      <c r="A244" s="164">
        <v>82</v>
      </c>
      <c r="B244" s="163" t="s">
        <v>210</v>
      </c>
      <c r="C244" s="164" t="s">
        <v>60</v>
      </c>
      <c r="D244" s="164" t="s">
        <v>137</v>
      </c>
      <c r="E244" s="168" t="s">
        <v>215</v>
      </c>
      <c r="F244" s="168">
        <v>51.305</v>
      </c>
      <c r="G244" s="168">
        <v>73.605000000000004</v>
      </c>
      <c r="H244" s="168">
        <v>73.605000000000004</v>
      </c>
      <c r="I244" s="168" t="s">
        <v>412</v>
      </c>
      <c r="J244" s="168">
        <v>455003</v>
      </c>
      <c r="K244" s="85" t="s">
        <v>436</v>
      </c>
    </row>
    <row r="245" spans="1:11" ht="40.799999999999997" customHeight="1" x14ac:dyDescent="0.25">
      <c r="A245" s="168">
        <v>83</v>
      </c>
      <c r="B245" s="128" t="s">
        <v>211</v>
      </c>
      <c r="C245" s="168" t="s">
        <v>60</v>
      </c>
      <c r="D245" s="168" t="s">
        <v>137</v>
      </c>
      <c r="E245" s="168" t="s">
        <v>215</v>
      </c>
      <c r="F245" s="314" t="s">
        <v>456</v>
      </c>
      <c r="G245" s="305"/>
      <c r="H245" s="306"/>
      <c r="I245" s="168" t="s">
        <v>412</v>
      </c>
      <c r="J245" s="168" t="s">
        <v>457</v>
      </c>
      <c r="K245" s="85" t="s">
        <v>436</v>
      </c>
    </row>
    <row r="246" spans="1:11" ht="42" customHeight="1" x14ac:dyDescent="0.25">
      <c r="A246" s="168">
        <v>84</v>
      </c>
      <c r="B246" s="128" t="s">
        <v>212</v>
      </c>
      <c r="C246" s="168" t="s">
        <v>60</v>
      </c>
      <c r="D246" s="168" t="s">
        <v>137</v>
      </c>
      <c r="E246" s="168" t="s">
        <v>215</v>
      </c>
      <c r="F246" s="314" t="s">
        <v>456</v>
      </c>
      <c r="G246" s="305"/>
      <c r="H246" s="306"/>
      <c r="I246" s="168" t="s">
        <v>412</v>
      </c>
      <c r="J246" s="168">
        <v>455007</v>
      </c>
      <c r="K246" s="85" t="s">
        <v>436</v>
      </c>
    </row>
    <row r="247" spans="1:11" ht="68.400000000000006" customHeight="1" x14ac:dyDescent="0.25">
      <c r="A247" s="168">
        <v>85</v>
      </c>
      <c r="B247" s="128" t="s">
        <v>213</v>
      </c>
      <c r="C247" s="168" t="s">
        <v>60</v>
      </c>
      <c r="D247" s="168" t="s">
        <v>137</v>
      </c>
      <c r="E247" s="168" t="s">
        <v>215</v>
      </c>
      <c r="F247" s="168">
        <v>0.1</v>
      </c>
      <c r="G247" s="168">
        <v>0.1</v>
      </c>
      <c r="H247" s="168">
        <v>0.1</v>
      </c>
      <c r="I247" s="168" t="s">
        <v>412</v>
      </c>
      <c r="J247" s="168">
        <v>455001</v>
      </c>
      <c r="K247" s="85" t="s">
        <v>493</v>
      </c>
    </row>
    <row r="248" spans="1:11" ht="43.2" customHeight="1" x14ac:dyDescent="0.25">
      <c r="A248" s="164">
        <v>86</v>
      </c>
      <c r="B248" s="163" t="s">
        <v>214</v>
      </c>
      <c r="C248" s="164" t="s">
        <v>60</v>
      </c>
      <c r="D248" s="164" t="s">
        <v>137</v>
      </c>
      <c r="E248" s="168" t="s">
        <v>215</v>
      </c>
      <c r="F248" s="168">
        <v>8.9239999999999995</v>
      </c>
      <c r="G248" s="168">
        <v>17.63</v>
      </c>
      <c r="H248" s="168">
        <v>17.63</v>
      </c>
      <c r="I248" s="168" t="s">
        <v>412</v>
      </c>
      <c r="J248" s="168">
        <v>455007</v>
      </c>
      <c r="K248" s="85" t="s">
        <v>436</v>
      </c>
    </row>
    <row r="249" spans="1:11" ht="42" customHeight="1" x14ac:dyDescent="0.25">
      <c r="A249" s="167"/>
      <c r="B249" s="68" t="s">
        <v>425</v>
      </c>
      <c r="C249" s="168" t="s">
        <v>60</v>
      </c>
      <c r="D249" s="168" t="s">
        <v>137</v>
      </c>
      <c r="E249" s="168" t="s">
        <v>215</v>
      </c>
      <c r="F249" s="168">
        <v>1002.6</v>
      </c>
      <c r="G249" s="168">
        <v>0</v>
      </c>
      <c r="H249" s="168">
        <v>0</v>
      </c>
      <c r="I249" s="168" t="s">
        <v>413</v>
      </c>
      <c r="J249" s="168">
        <v>467011</v>
      </c>
      <c r="K249" s="85" t="s">
        <v>436</v>
      </c>
    </row>
    <row r="250" spans="1:11" ht="22.2" customHeight="1" x14ac:dyDescent="0.25">
      <c r="A250" s="168"/>
      <c r="B250" s="128"/>
      <c r="C250" s="168"/>
      <c r="D250" s="168"/>
      <c r="E250" s="123" t="s">
        <v>858</v>
      </c>
      <c r="F250" s="123">
        <f>SUM(F247:F248,F243:F244)</f>
        <v>99.871000000000009</v>
      </c>
      <c r="G250" s="123">
        <f t="shared" ref="G250:H250" si="6">SUM(G247:G248,G243:G244)</f>
        <v>150.70499999999998</v>
      </c>
      <c r="H250" s="123">
        <f t="shared" si="6"/>
        <v>150.69499999999999</v>
      </c>
      <c r="I250" s="168"/>
      <c r="J250" s="168"/>
      <c r="K250" s="85" t="s">
        <v>862</v>
      </c>
    </row>
    <row r="251" spans="1:11" ht="22.2" customHeight="1" x14ac:dyDescent="0.25">
      <c r="A251" s="168"/>
      <c r="B251" s="128"/>
      <c r="C251" s="168"/>
      <c r="D251" s="168"/>
      <c r="E251" s="199" t="s">
        <v>859</v>
      </c>
      <c r="F251" s="199">
        <f>SUM(F249)</f>
        <v>1002.6</v>
      </c>
      <c r="G251" s="199">
        <f t="shared" ref="G251:H251" si="7">SUM(G249)</f>
        <v>0</v>
      </c>
      <c r="H251" s="199">
        <f t="shared" si="7"/>
        <v>0</v>
      </c>
      <c r="I251" s="168"/>
      <c r="J251" s="168"/>
      <c r="K251" s="85"/>
    </row>
    <row r="252" spans="1:11" ht="21" customHeight="1" x14ac:dyDescent="0.25">
      <c r="A252" s="168"/>
      <c r="B252" s="128"/>
      <c r="C252" s="168"/>
      <c r="D252" s="168"/>
      <c r="E252" s="200" t="s">
        <v>860</v>
      </c>
      <c r="F252" s="200">
        <f>SUM(F242)</f>
        <v>3.5999999999999997E-2</v>
      </c>
      <c r="G252" s="200">
        <f t="shared" ref="G252:H252" si="8">SUM(G242)</f>
        <v>3.5999999999999997E-2</v>
      </c>
      <c r="H252" s="200">
        <f t="shared" si="8"/>
        <v>3.5999999999999997E-2</v>
      </c>
      <c r="I252" s="168"/>
      <c r="J252" s="168"/>
      <c r="K252" s="85"/>
    </row>
    <row r="253" spans="1:11" ht="14.4" x14ac:dyDescent="0.3">
      <c r="A253" s="307" t="s">
        <v>216</v>
      </c>
      <c r="B253" s="284"/>
      <c r="C253" s="284"/>
      <c r="D253" s="284"/>
      <c r="E253" s="284"/>
      <c r="F253" s="284"/>
      <c r="G253" s="284"/>
      <c r="H253" s="284"/>
      <c r="I253" s="284"/>
      <c r="J253" s="284"/>
      <c r="K253" s="285"/>
    </row>
    <row r="254" spans="1:11" ht="92.4" x14ac:dyDescent="0.25">
      <c r="A254" s="46">
        <v>93</v>
      </c>
      <c r="B254" s="6" t="s">
        <v>217</v>
      </c>
      <c r="C254" s="177" t="s">
        <v>59</v>
      </c>
      <c r="D254" s="181" t="s">
        <v>419</v>
      </c>
      <c r="E254" s="177" t="s">
        <v>222</v>
      </c>
      <c r="F254" s="48">
        <v>25.2</v>
      </c>
      <c r="G254" s="49">
        <v>25.2</v>
      </c>
      <c r="H254" s="49">
        <v>25.7</v>
      </c>
      <c r="I254" s="49" t="s">
        <v>137</v>
      </c>
      <c r="J254" s="49" t="s">
        <v>137</v>
      </c>
      <c r="K254" s="101" t="s">
        <v>521</v>
      </c>
    </row>
    <row r="255" spans="1:11" ht="40.200000000000003" x14ac:dyDescent="0.25">
      <c r="A255" s="308">
        <v>94</v>
      </c>
      <c r="B255" s="4" t="s">
        <v>218</v>
      </c>
      <c r="C255" s="169" t="s">
        <v>61</v>
      </c>
      <c r="D255" s="264" t="s">
        <v>419</v>
      </c>
      <c r="E255" s="315" t="s">
        <v>222</v>
      </c>
      <c r="F255" s="48">
        <v>3</v>
      </c>
      <c r="G255" s="49">
        <v>3</v>
      </c>
      <c r="H255" s="49">
        <v>3</v>
      </c>
      <c r="I255" s="49" t="s">
        <v>137</v>
      </c>
      <c r="J255" s="49" t="s">
        <v>137</v>
      </c>
      <c r="K255" s="101" t="s">
        <v>522</v>
      </c>
    </row>
    <row r="256" spans="1:11" ht="28.8" customHeight="1" x14ac:dyDescent="0.25">
      <c r="A256" s="310"/>
      <c r="B256" s="6" t="s">
        <v>219</v>
      </c>
      <c r="C256" s="177" t="s">
        <v>61</v>
      </c>
      <c r="D256" s="265"/>
      <c r="E256" s="265"/>
      <c r="F256" s="48">
        <v>3</v>
      </c>
      <c r="G256" s="49">
        <v>3</v>
      </c>
      <c r="H256" s="49">
        <v>3</v>
      </c>
      <c r="I256" s="49" t="s">
        <v>137</v>
      </c>
      <c r="J256" s="49" t="s">
        <v>137</v>
      </c>
      <c r="K256" s="101" t="s">
        <v>522</v>
      </c>
    </row>
    <row r="257" spans="1:11" ht="118.8" customHeight="1" x14ac:dyDescent="0.25">
      <c r="A257" s="168">
        <v>87</v>
      </c>
      <c r="B257" s="128" t="s">
        <v>220</v>
      </c>
      <c r="C257" s="168" t="s">
        <v>221</v>
      </c>
      <c r="D257" s="168" t="s">
        <v>137</v>
      </c>
      <c r="E257" s="168" t="s">
        <v>222</v>
      </c>
      <c r="F257" s="168">
        <v>6.3819999999999997</v>
      </c>
      <c r="G257" s="168">
        <v>9.8279999999999994</v>
      </c>
      <c r="H257" s="168">
        <v>9.8279999999999994</v>
      </c>
      <c r="I257" s="168" t="s">
        <v>412</v>
      </c>
      <c r="J257" s="168">
        <v>465006</v>
      </c>
      <c r="K257" s="85" t="s">
        <v>585</v>
      </c>
    </row>
    <row r="258" spans="1:11" ht="21.6" customHeight="1" x14ac:dyDescent="0.25">
      <c r="A258" s="168"/>
      <c r="B258" s="128"/>
      <c r="C258" s="168"/>
      <c r="D258" s="168"/>
      <c r="E258" s="123" t="s">
        <v>858</v>
      </c>
      <c r="F258" s="123">
        <f>SUM(F257)</f>
        <v>6.3819999999999997</v>
      </c>
      <c r="G258" s="123">
        <f t="shared" ref="G258:H258" si="9">SUM(G257)</f>
        <v>9.8279999999999994</v>
      </c>
      <c r="H258" s="123">
        <f t="shared" si="9"/>
        <v>9.8279999999999994</v>
      </c>
      <c r="I258" s="168"/>
      <c r="J258" s="168"/>
      <c r="K258" s="85"/>
    </row>
    <row r="259" spans="1:11" ht="14.4" x14ac:dyDescent="0.3">
      <c r="A259" s="307" t="s">
        <v>223</v>
      </c>
      <c r="B259" s="284"/>
      <c r="C259" s="284"/>
      <c r="D259" s="284"/>
      <c r="E259" s="284"/>
      <c r="F259" s="284"/>
      <c r="G259" s="284"/>
      <c r="H259" s="284"/>
      <c r="I259" s="284"/>
      <c r="J259" s="284"/>
      <c r="K259" s="285"/>
    </row>
    <row r="260" spans="1:11" ht="52.8" customHeight="1" x14ac:dyDescent="0.25">
      <c r="A260" s="308">
        <v>95</v>
      </c>
      <c r="B260" s="4" t="s">
        <v>224</v>
      </c>
      <c r="C260" s="169" t="s">
        <v>160</v>
      </c>
      <c r="D260" s="300" t="s">
        <v>417</v>
      </c>
      <c r="E260" s="169" t="s">
        <v>237</v>
      </c>
      <c r="F260" s="48">
        <v>150</v>
      </c>
      <c r="G260" s="49">
        <v>132.5</v>
      </c>
      <c r="H260" s="49">
        <v>125.4</v>
      </c>
      <c r="I260" s="49" t="s">
        <v>137</v>
      </c>
      <c r="J260" s="49" t="s">
        <v>137</v>
      </c>
      <c r="K260" s="101" t="s">
        <v>523</v>
      </c>
    </row>
    <row r="261" spans="1:11" ht="51.6" customHeight="1" x14ac:dyDescent="0.25">
      <c r="A261" s="309"/>
      <c r="B261" s="4" t="s">
        <v>225</v>
      </c>
      <c r="C261" s="169" t="s">
        <v>160</v>
      </c>
      <c r="D261" s="299"/>
      <c r="E261" s="169" t="s">
        <v>237</v>
      </c>
      <c r="F261" s="48">
        <v>145</v>
      </c>
      <c r="G261" s="49">
        <v>127.5</v>
      </c>
      <c r="H261" s="49">
        <v>112.8</v>
      </c>
      <c r="I261" s="49" t="s">
        <v>137</v>
      </c>
      <c r="J261" s="49" t="s">
        <v>137</v>
      </c>
      <c r="K261" s="101" t="s">
        <v>523</v>
      </c>
    </row>
    <row r="262" spans="1:11" ht="52.8" x14ac:dyDescent="0.25">
      <c r="A262" s="310"/>
      <c r="B262" s="4" t="s">
        <v>226</v>
      </c>
      <c r="C262" s="169" t="s">
        <v>160</v>
      </c>
      <c r="D262" s="288"/>
      <c r="E262" s="169" t="s">
        <v>237</v>
      </c>
      <c r="F262" s="48">
        <v>5</v>
      </c>
      <c r="G262" s="49">
        <v>5</v>
      </c>
      <c r="H262" s="49">
        <v>12.6</v>
      </c>
      <c r="I262" s="49" t="s">
        <v>137</v>
      </c>
      <c r="J262" s="49" t="s">
        <v>137</v>
      </c>
      <c r="K262" s="101" t="s">
        <v>523</v>
      </c>
    </row>
    <row r="263" spans="1:11" ht="52.8" customHeight="1" x14ac:dyDescent="0.25">
      <c r="A263" s="46">
        <v>96</v>
      </c>
      <c r="B263" s="4" t="s">
        <v>227</v>
      </c>
      <c r="C263" s="169" t="s">
        <v>61</v>
      </c>
      <c r="D263" s="181" t="s">
        <v>417</v>
      </c>
      <c r="E263" s="169" t="s">
        <v>237</v>
      </c>
      <c r="F263" s="48">
        <v>216</v>
      </c>
      <c r="G263" s="49">
        <v>194</v>
      </c>
      <c r="H263" s="49">
        <v>204</v>
      </c>
      <c r="I263" s="49" t="s">
        <v>137</v>
      </c>
      <c r="J263" s="49" t="s">
        <v>137</v>
      </c>
      <c r="K263" s="101" t="s">
        <v>523</v>
      </c>
    </row>
    <row r="264" spans="1:11" ht="53.4" customHeight="1" x14ac:dyDescent="0.25">
      <c r="A264" s="46">
        <v>97</v>
      </c>
      <c r="B264" s="4" t="s">
        <v>228</v>
      </c>
      <c r="C264" s="169" t="s">
        <v>60</v>
      </c>
      <c r="D264" s="181" t="s">
        <v>417</v>
      </c>
      <c r="E264" s="169" t="s">
        <v>237</v>
      </c>
      <c r="F264" s="48">
        <v>3300</v>
      </c>
      <c r="G264" s="49">
        <v>3300</v>
      </c>
      <c r="H264" s="49">
        <v>3316</v>
      </c>
      <c r="I264" s="49" t="s">
        <v>137</v>
      </c>
      <c r="J264" s="49" t="s">
        <v>137</v>
      </c>
      <c r="K264" s="101" t="s">
        <v>523</v>
      </c>
    </row>
    <row r="265" spans="1:11" ht="53.4" x14ac:dyDescent="0.25">
      <c r="A265" s="46">
        <v>98</v>
      </c>
      <c r="B265" s="4" t="s">
        <v>229</v>
      </c>
      <c r="C265" s="169" t="s">
        <v>59</v>
      </c>
      <c r="D265" s="181" t="s">
        <v>421</v>
      </c>
      <c r="E265" s="169" t="s">
        <v>237</v>
      </c>
      <c r="F265" s="48">
        <v>68.099999999999994</v>
      </c>
      <c r="G265" s="49">
        <v>68.099999999999994</v>
      </c>
      <c r="H265" s="49">
        <v>68.099999999999994</v>
      </c>
      <c r="I265" s="49" t="s">
        <v>137</v>
      </c>
      <c r="J265" s="49" t="s">
        <v>137</v>
      </c>
      <c r="K265" s="101" t="s">
        <v>524</v>
      </c>
    </row>
    <row r="266" spans="1:11" ht="202.8" customHeight="1" x14ac:dyDescent="0.25">
      <c r="A266" s="168">
        <v>88</v>
      </c>
      <c r="B266" s="22" t="s">
        <v>230</v>
      </c>
      <c r="C266" s="168" t="s">
        <v>61</v>
      </c>
      <c r="D266" s="168" t="s">
        <v>137</v>
      </c>
      <c r="E266" s="168" t="s">
        <v>237</v>
      </c>
      <c r="F266" s="168" t="s">
        <v>418</v>
      </c>
      <c r="G266" s="168" t="s">
        <v>418</v>
      </c>
      <c r="H266" s="168" t="s">
        <v>418</v>
      </c>
      <c r="I266" s="168" t="s">
        <v>458</v>
      </c>
      <c r="J266" s="168"/>
      <c r="K266" s="128" t="s">
        <v>525</v>
      </c>
    </row>
    <row r="267" spans="1:11" ht="328.2" customHeight="1" x14ac:dyDescent="0.25">
      <c r="A267" s="168">
        <v>89</v>
      </c>
      <c r="B267" s="22" t="s">
        <v>231</v>
      </c>
      <c r="C267" s="168" t="s">
        <v>61</v>
      </c>
      <c r="D267" s="168" t="s">
        <v>137</v>
      </c>
      <c r="E267" s="168" t="s">
        <v>237</v>
      </c>
      <c r="F267" s="168" t="s">
        <v>418</v>
      </c>
      <c r="G267" s="168" t="s">
        <v>418</v>
      </c>
      <c r="H267" s="168" t="s">
        <v>418</v>
      </c>
      <c r="I267" s="168" t="s">
        <v>458</v>
      </c>
      <c r="J267" s="168"/>
      <c r="K267" s="128" t="s">
        <v>486</v>
      </c>
    </row>
    <row r="268" spans="1:11" ht="396.6" customHeight="1" x14ac:dyDescent="0.25">
      <c r="A268" s="168">
        <v>90</v>
      </c>
      <c r="B268" s="22" t="s">
        <v>232</v>
      </c>
      <c r="C268" s="168" t="s">
        <v>61</v>
      </c>
      <c r="D268" s="168" t="s">
        <v>137</v>
      </c>
      <c r="E268" s="168" t="s">
        <v>237</v>
      </c>
      <c r="F268" s="168" t="s">
        <v>418</v>
      </c>
      <c r="G268" s="168" t="s">
        <v>418</v>
      </c>
      <c r="H268" s="168" t="s">
        <v>418</v>
      </c>
      <c r="I268" s="168" t="s">
        <v>458</v>
      </c>
      <c r="J268" s="168"/>
      <c r="K268" s="128" t="s">
        <v>487</v>
      </c>
    </row>
    <row r="269" spans="1:11" ht="409.6" customHeight="1" x14ac:dyDescent="0.25">
      <c r="A269" s="168">
        <v>91</v>
      </c>
      <c r="B269" s="22" t="s">
        <v>233</v>
      </c>
      <c r="C269" s="168" t="s">
        <v>60</v>
      </c>
      <c r="D269" s="168" t="s">
        <v>137</v>
      </c>
      <c r="E269" s="168" t="s">
        <v>237</v>
      </c>
      <c r="F269" s="168" t="s">
        <v>418</v>
      </c>
      <c r="G269" s="168" t="s">
        <v>418</v>
      </c>
      <c r="H269" s="168" t="s">
        <v>418</v>
      </c>
      <c r="I269" s="168" t="s">
        <v>459</v>
      </c>
      <c r="J269" s="168"/>
      <c r="K269" s="128" t="s">
        <v>488</v>
      </c>
    </row>
    <row r="270" spans="1:11" ht="369" customHeight="1" x14ac:dyDescent="0.25">
      <c r="A270" s="168">
        <v>92</v>
      </c>
      <c r="B270" s="128" t="s">
        <v>234</v>
      </c>
      <c r="C270" s="168" t="s">
        <v>60</v>
      </c>
      <c r="D270" s="168" t="s">
        <v>137</v>
      </c>
      <c r="E270" s="168" t="s">
        <v>237</v>
      </c>
      <c r="F270" s="168" t="s">
        <v>418</v>
      </c>
      <c r="G270" s="168">
        <v>1945</v>
      </c>
      <c r="H270" s="168">
        <v>1945</v>
      </c>
      <c r="I270" s="168" t="s">
        <v>459</v>
      </c>
      <c r="J270" s="168"/>
      <c r="K270" s="128" t="s">
        <v>489</v>
      </c>
    </row>
    <row r="271" spans="1:11" ht="175.2" customHeight="1" x14ac:dyDescent="0.25">
      <c r="A271" s="168">
        <v>93</v>
      </c>
      <c r="B271" s="23" t="s">
        <v>235</v>
      </c>
      <c r="C271" s="168" t="s">
        <v>60</v>
      </c>
      <c r="D271" s="168" t="s">
        <v>137</v>
      </c>
      <c r="E271" s="168" t="s">
        <v>237</v>
      </c>
      <c r="F271" s="168" t="s">
        <v>418</v>
      </c>
      <c r="G271" s="168" t="s">
        <v>418</v>
      </c>
      <c r="H271" s="168" t="s">
        <v>418</v>
      </c>
      <c r="I271" s="168" t="s">
        <v>459</v>
      </c>
      <c r="J271" s="168"/>
      <c r="K271" s="128" t="s">
        <v>846</v>
      </c>
    </row>
    <row r="272" spans="1:11" ht="58.2" customHeight="1" x14ac:dyDescent="0.25">
      <c r="A272" s="168">
        <v>94</v>
      </c>
      <c r="B272" s="23" t="s">
        <v>236</v>
      </c>
      <c r="C272" s="168" t="s">
        <v>60</v>
      </c>
      <c r="D272" s="168" t="s">
        <v>137</v>
      </c>
      <c r="E272" s="168" t="s">
        <v>238</v>
      </c>
      <c r="F272" s="168" t="s">
        <v>418</v>
      </c>
      <c r="G272" s="168">
        <v>50.4</v>
      </c>
      <c r="H272" s="168">
        <v>50.4</v>
      </c>
      <c r="I272" s="168" t="s">
        <v>459</v>
      </c>
      <c r="J272" s="168"/>
      <c r="K272" s="128" t="s">
        <v>490</v>
      </c>
    </row>
    <row r="273" spans="1:11" ht="22.8" customHeight="1" x14ac:dyDescent="0.25">
      <c r="A273" s="168"/>
      <c r="B273" s="23"/>
      <c r="C273" s="168"/>
      <c r="D273" s="168"/>
      <c r="E273" s="200" t="s">
        <v>459</v>
      </c>
      <c r="F273" s="200">
        <f>SUM(F267:F272)</f>
        <v>0</v>
      </c>
      <c r="G273" s="200">
        <f t="shared" ref="G273:H273" si="10">SUM(G267:G272)</f>
        <v>1995.4</v>
      </c>
      <c r="H273" s="200">
        <f t="shared" si="10"/>
        <v>1995.4</v>
      </c>
      <c r="I273" s="200"/>
      <c r="J273" s="168"/>
      <c r="K273" s="128"/>
    </row>
    <row r="274" spans="1:11" ht="14.4" x14ac:dyDescent="0.3">
      <c r="A274" s="307" t="s">
        <v>239</v>
      </c>
      <c r="B274" s="284"/>
      <c r="C274" s="284"/>
      <c r="D274" s="284"/>
      <c r="E274" s="284"/>
      <c r="F274" s="284"/>
      <c r="G274" s="284"/>
      <c r="H274" s="284"/>
      <c r="I274" s="284"/>
      <c r="J274" s="284"/>
      <c r="K274" s="285"/>
    </row>
    <row r="275" spans="1:11" ht="183" customHeight="1" x14ac:dyDescent="0.25">
      <c r="A275" s="46">
        <v>99</v>
      </c>
      <c r="B275" s="4" t="s">
        <v>240</v>
      </c>
      <c r="C275" s="169" t="s">
        <v>59</v>
      </c>
      <c r="D275" s="181" t="s">
        <v>421</v>
      </c>
      <c r="E275" s="169" t="s">
        <v>139</v>
      </c>
      <c r="F275" s="48">
        <v>65</v>
      </c>
      <c r="G275" s="49">
        <v>65</v>
      </c>
      <c r="H275" s="49">
        <v>65</v>
      </c>
      <c r="I275" s="49" t="s">
        <v>137</v>
      </c>
      <c r="J275" s="49" t="s">
        <v>137</v>
      </c>
      <c r="K275" s="92" t="s">
        <v>611</v>
      </c>
    </row>
    <row r="276" spans="1:11" ht="79.8" x14ac:dyDescent="0.25">
      <c r="A276" s="46">
        <v>100</v>
      </c>
      <c r="B276" s="4" t="s">
        <v>241</v>
      </c>
      <c r="C276" s="169" t="s">
        <v>61</v>
      </c>
      <c r="D276" s="181" t="s">
        <v>421</v>
      </c>
      <c r="E276" s="169" t="s">
        <v>139</v>
      </c>
      <c r="F276" s="48">
        <v>36</v>
      </c>
      <c r="G276" s="49">
        <v>36</v>
      </c>
      <c r="H276" s="49">
        <v>91</v>
      </c>
      <c r="I276" s="49" t="s">
        <v>137</v>
      </c>
      <c r="J276" s="49" t="s">
        <v>137</v>
      </c>
      <c r="K276" s="92" t="s">
        <v>612</v>
      </c>
    </row>
    <row r="277" spans="1:11" ht="198" x14ac:dyDescent="0.25">
      <c r="A277" s="46">
        <v>101</v>
      </c>
      <c r="B277" s="4" t="s">
        <v>242</v>
      </c>
      <c r="C277" s="169" t="s">
        <v>59</v>
      </c>
      <c r="D277" s="181" t="s">
        <v>421</v>
      </c>
      <c r="E277" s="169" t="s">
        <v>139</v>
      </c>
      <c r="F277" s="48">
        <v>85</v>
      </c>
      <c r="G277" s="49">
        <v>85</v>
      </c>
      <c r="H277" s="49">
        <v>85</v>
      </c>
      <c r="I277" s="49" t="s">
        <v>137</v>
      </c>
      <c r="J277" s="49" t="s">
        <v>137</v>
      </c>
      <c r="K277" s="92" t="s">
        <v>613</v>
      </c>
    </row>
    <row r="278" spans="1:11" ht="67.2" customHeight="1" x14ac:dyDescent="0.25">
      <c r="A278" s="46">
        <v>102</v>
      </c>
      <c r="B278" s="4" t="s">
        <v>243</v>
      </c>
      <c r="C278" s="169" t="s">
        <v>160</v>
      </c>
      <c r="D278" s="181" t="s">
        <v>421</v>
      </c>
      <c r="E278" s="169" t="s">
        <v>139</v>
      </c>
      <c r="F278" s="48">
        <v>0</v>
      </c>
      <c r="G278" s="49">
        <v>14</v>
      </c>
      <c r="H278" s="49">
        <v>14</v>
      </c>
      <c r="I278" s="49" t="s">
        <v>137</v>
      </c>
      <c r="J278" s="49" t="s">
        <v>137</v>
      </c>
      <c r="K278" s="92" t="s">
        <v>614</v>
      </c>
    </row>
    <row r="279" spans="1:11" ht="360.6" customHeight="1" x14ac:dyDescent="0.25">
      <c r="A279" s="168">
        <v>95</v>
      </c>
      <c r="B279" s="128" t="s">
        <v>244</v>
      </c>
      <c r="C279" s="168" t="s">
        <v>197</v>
      </c>
      <c r="D279" s="168" t="s">
        <v>137</v>
      </c>
      <c r="E279" s="168" t="s">
        <v>139</v>
      </c>
      <c r="F279" s="51">
        <v>0</v>
      </c>
      <c r="G279" s="51">
        <v>0</v>
      </c>
      <c r="H279" s="51">
        <v>25</v>
      </c>
      <c r="I279" s="168" t="s">
        <v>137</v>
      </c>
      <c r="J279" s="168" t="s">
        <v>137</v>
      </c>
      <c r="K279" s="128" t="s">
        <v>615</v>
      </c>
    </row>
    <row r="280" spans="1:11" ht="66" x14ac:dyDescent="0.25">
      <c r="A280" s="168">
        <v>96</v>
      </c>
      <c r="B280" s="128" t="s">
        <v>245</v>
      </c>
      <c r="C280" s="168" t="s">
        <v>60</v>
      </c>
      <c r="D280" s="168" t="s">
        <v>137</v>
      </c>
      <c r="E280" s="168" t="s">
        <v>139</v>
      </c>
      <c r="F280" s="51">
        <v>1</v>
      </c>
      <c r="G280" s="168">
        <v>1</v>
      </c>
      <c r="H280" s="168">
        <v>1</v>
      </c>
      <c r="I280" s="168" t="s">
        <v>412</v>
      </c>
      <c r="J280" s="168">
        <v>466001</v>
      </c>
      <c r="K280" s="85" t="s">
        <v>616</v>
      </c>
    </row>
    <row r="281" spans="1:11" ht="130.19999999999999" customHeight="1" x14ac:dyDescent="0.25">
      <c r="A281" s="168">
        <v>97</v>
      </c>
      <c r="B281" s="23" t="s">
        <v>246</v>
      </c>
      <c r="C281" s="168" t="s">
        <v>197</v>
      </c>
      <c r="D281" s="168" t="s">
        <v>137</v>
      </c>
      <c r="E281" s="168" t="s">
        <v>139</v>
      </c>
      <c r="F281" s="51" t="s">
        <v>418</v>
      </c>
      <c r="G281" s="168" t="s">
        <v>418</v>
      </c>
      <c r="H281" s="168">
        <v>2</v>
      </c>
      <c r="I281" s="168" t="s">
        <v>137</v>
      </c>
      <c r="J281" s="168" t="s">
        <v>137</v>
      </c>
      <c r="K281" s="128" t="s">
        <v>617</v>
      </c>
    </row>
    <row r="282" spans="1:11" ht="92.4" x14ac:dyDescent="0.25">
      <c r="A282" s="168">
        <v>98</v>
      </c>
      <c r="B282" s="128" t="s">
        <v>247</v>
      </c>
      <c r="C282" s="168" t="s">
        <v>197</v>
      </c>
      <c r="D282" s="168" t="s">
        <v>137</v>
      </c>
      <c r="E282" s="168" t="s">
        <v>139</v>
      </c>
      <c r="F282" s="51" t="s">
        <v>418</v>
      </c>
      <c r="G282" s="168" t="s">
        <v>418</v>
      </c>
      <c r="H282" s="168">
        <v>2</v>
      </c>
      <c r="I282" s="168" t="s">
        <v>137</v>
      </c>
      <c r="J282" s="168" t="s">
        <v>137</v>
      </c>
      <c r="K282" s="128" t="s">
        <v>618</v>
      </c>
    </row>
    <row r="283" spans="1:11" ht="54.6" customHeight="1" x14ac:dyDescent="0.25">
      <c r="A283" s="168">
        <v>99</v>
      </c>
      <c r="B283" s="128" t="s">
        <v>248</v>
      </c>
      <c r="C283" s="168" t="s">
        <v>60</v>
      </c>
      <c r="D283" s="168" t="s">
        <v>137</v>
      </c>
      <c r="E283" s="168" t="s">
        <v>139</v>
      </c>
      <c r="F283" s="51">
        <v>10.8</v>
      </c>
      <c r="G283" s="168">
        <v>10.518000000000001</v>
      </c>
      <c r="H283" s="168">
        <v>10.518000000000001</v>
      </c>
      <c r="I283" s="168" t="s">
        <v>412</v>
      </c>
      <c r="J283" s="168">
        <v>456002</v>
      </c>
      <c r="K283" s="128" t="s">
        <v>619</v>
      </c>
    </row>
    <row r="284" spans="1:11" ht="105.6" x14ac:dyDescent="0.25">
      <c r="A284" s="168">
        <v>100</v>
      </c>
      <c r="B284" s="128" t="s">
        <v>249</v>
      </c>
      <c r="C284" s="168" t="s">
        <v>60</v>
      </c>
      <c r="D284" s="168" t="s">
        <v>137</v>
      </c>
      <c r="E284" s="167" t="s">
        <v>139</v>
      </c>
      <c r="F284" s="311" t="s">
        <v>426</v>
      </c>
      <c r="G284" s="312"/>
      <c r="H284" s="313"/>
      <c r="I284" s="168" t="s">
        <v>412</v>
      </c>
      <c r="J284" s="168"/>
      <c r="K284" s="128" t="s">
        <v>620</v>
      </c>
    </row>
    <row r="285" spans="1:11" ht="79.2" customHeight="1" x14ac:dyDescent="0.25">
      <c r="A285" s="168">
        <v>101</v>
      </c>
      <c r="B285" s="128" t="s">
        <v>250</v>
      </c>
      <c r="C285" s="168"/>
      <c r="D285" s="168" t="s">
        <v>137</v>
      </c>
      <c r="E285" s="167" t="s">
        <v>139</v>
      </c>
      <c r="F285" s="311" t="s">
        <v>428</v>
      </c>
      <c r="G285" s="312"/>
      <c r="H285" s="313"/>
      <c r="I285" s="168" t="s">
        <v>412</v>
      </c>
      <c r="J285" s="168"/>
      <c r="K285" s="128" t="s">
        <v>621</v>
      </c>
    </row>
    <row r="286" spans="1:11" ht="132.6" customHeight="1" x14ac:dyDescent="0.25">
      <c r="A286" s="168">
        <v>102</v>
      </c>
      <c r="B286" s="128" t="s">
        <v>251</v>
      </c>
      <c r="C286" s="168" t="s">
        <v>197</v>
      </c>
      <c r="D286" s="168" t="s">
        <v>137</v>
      </c>
      <c r="E286" s="168" t="s">
        <v>139</v>
      </c>
      <c r="F286" s="51" t="s">
        <v>418</v>
      </c>
      <c r="G286" s="168" t="s">
        <v>418</v>
      </c>
      <c r="H286" s="168">
        <v>90</v>
      </c>
      <c r="I286" s="168" t="s">
        <v>137</v>
      </c>
      <c r="J286" s="168" t="s">
        <v>137</v>
      </c>
      <c r="K286" s="128" t="s">
        <v>622</v>
      </c>
    </row>
    <row r="287" spans="1:11" ht="21" customHeight="1" x14ac:dyDescent="0.25">
      <c r="A287" s="168"/>
      <c r="B287" s="128"/>
      <c r="C287" s="168"/>
      <c r="D287" s="168"/>
      <c r="E287" s="123" t="s">
        <v>412</v>
      </c>
      <c r="F287" s="123">
        <f>SUM(F283,F280)</f>
        <v>11.8</v>
      </c>
      <c r="G287" s="123">
        <f t="shared" ref="G287:H287" si="11">SUM(G283,G280)</f>
        <v>11.518000000000001</v>
      </c>
      <c r="H287" s="123">
        <f t="shared" si="11"/>
        <v>11.518000000000001</v>
      </c>
      <c r="I287" s="168"/>
      <c r="J287" s="168"/>
      <c r="K287" s="128"/>
    </row>
    <row r="288" spans="1:11" ht="14.4" x14ac:dyDescent="0.3">
      <c r="A288" s="307" t="s">
        <v>252</v>
      </c>
      <c r="B288" s="284"/>
      <c r="C288" s="284"/>
      <c r="D288" s="284"/>
      <c r="E288" s="284"/>
      <c r="F288" s="284"/>
      <c r="G288" s="284"/>
      <c r="H288" s="284"/>
      <c r="I288" s="284"/>
      <c r="J288" s="284"/>
      <c r="K288" s="285"/>
    </row>
    <row r="289" spans="1:11" ht="40.200000000000003" x14ac:dyDescent="0.25">
      <c r="A289" s="46">
        <v>103</v>
      </c>
      <c r="B289" s="4" t="s">
        <v>253</v>
      </c>
      <c r="C289" s="169" t="s">
        <v>59</v>
      </c>
      <c r="D289" s="181" t="s">
        <v>417</v>
      </c>
      <c r="E289" s="169" t="s">
        <v>260</v>
      </c>
      <c r="F289" s="48">
        <v>13</v>
      </c>
      <c r="G289" s="49">
        <v>12.9</v>
      </c>
      <c r="H289" s="49">
        <v>4.7</v>
      </c>
      <c r="I289" s="49" t="s">
        <v>137</v>
      </c>
      <c r="J289" s="49" t="s">
        <v>137</v>
      </c>
      <c r="K289" s="82" t="s">
        <v>460</v>
      </c>
    </row>
    <row r="290" spans="1:11" ht="66.599999999999994" x14ac:dyDescent="0.25">
      <c r="A290" s="46">
        <v>104</v>
      </c>
      <c r="B290" s="4" t="s">
        <v>254</v>
      </c>
      <c r="C290" s="169" t="s">
        <v>61</v>
      </c>
      <c r="D290" s="181" t="s">
        <v>420</v>
      </c>
      <c r="E290" s="169" t="s">
        <v>260</v>
      </c>
      <c r="F290" s="48">
        <v>11.3</v>
      </c>
      <c r="G290" s="49">
        <v>11.1</v>
      </c>
      <c r="H290" s="49">
        <v>5.9</v>
      </c>
      <c r="I290" s="49" t="s">
        <v>137</v>
      </c>
      <c r="J290" s="49" t="s">
        <v>137</v>
      </c>
      <c r="K290" s="82" t="s">
        <v>461</v>
      </c>
    </row>
    <row r="291" spans="1:11" ht="55.8" customHeight="1" x14ac:dyDescent="0.25">
      <c r="A291" s="46">
        <v>105</v>
      </c>
      <c r="B291" s="19" t="s">
        <v>255</v>
      </c>
      <c r="C291" s="169" t="s">
        <v>61</v>
      </c>
      <c r="D291" s="181" t="s">
        <v>420</v>
      </c>
      <c r="E291" s="169" t="s">
        <v>260</v>
      </c>
      <c r="F291" s="48">
        <v>33.5</v>
      </c>
      <c r="G291" s="49">
        <v>44.5</v>
      </c>
      <c r="H291" s="49">
        <v>41.3</v>
      </c>
      <c r="I291" s="49" t="s">
        <v>137</v>
      </c>
      <c r="J291" s="49" t="s">
        <v>137</v>
      </c>
      <c r="K291" s="82" t="s">
        <v>586</v>
      </c>
    </row>
    <row r="292" spans="1:11" ht="161.4" customHeight="1" x14ac:dyDescent="0.25">
      <c r="A292" s="168">
        <v>103</v>
      </c>
      <c r="B292" s="128" t="s">
        <v>256</v>
      </c>
      <c r="C292" s="168"/>
      <c r="D292" s="168" t="s">
        <v>137</v>
      </c>
      <c r="E292" s="168" t="s">
        <v>260</v>
      </c>
      <c r="F292" s="168"/>
      <c r="G292" s="168"/>
      <c r="H292" s="168"/>
      <c r="I292" s="168" t="s">
        <v>462</v>
      </c>
      <c r="J292" s="168"/>
      <c r="K292" s="85" t="s">
        <v>587</v>
      </c>
    </row>
    <row r="293" spans="1:11" ht="237.6" x14ac:dyDescent="0.25">
      <c r="A293" s="168">
        <v>104</v>
      </c>
      <c r="B293" s="128" t="s">
        <v>257</v>
      </c>
      <c r="C293" s="168"/>
      <c r="D293" s="168" t="s">
        <v>137</v>
      </c>
      <c r="E293" s="168" t="s">
        <v>260</v>
      </c>
      <c r="F293" s="168"/>
      <c r="G293" s="168"/>
      <c r="H293" s="168"/>
      <c r="I293" s="168" t="s">
        <v>462</v>
      </c>
      <c r="J293" s="168"/>
      <c r="K293" s="85" t="s">
        <v>588</v>
      </c>
    </row>
    <row r="294" spans="1:11" ht="39.6" x14ac:dyDescent="0.25">
      <c r="A294" s="168">
        <v>105</v>
      </c>
      <c r="B294" s="128" t="s">
        <v>258</v>
      </c>
      <c r="C294" s="24" t="s">
        <v>60</v>
      </c>
      <c r="D294" s="168" t="s">
        <v>137</v>
      </c>
      <c r="E294" s="168" t="s">
        <v>261</v>
      </c>
      <c r="F294" s="51">
        <v>4</v>
      </c>
      <c r="G294" s="168">
        <v>4.0659999999999998</v>
      </c>
      <c r="H294" s="168">
        <v>4.0659999999999998</v>
      </c>
      <c r="I294" s="168" t="s">
        <v>463</v>
      </c>
      <c r="J294" s="168"/>
      <c r="K294" s="85" t="s">
        <v>436</v>
      </c>
    </row>
    <row r="295" spans="1:11" ht="52.8" x14ac:dyDescent="0.25">
      <c r="A295" s="168">
        <v>106</v>
      </c>
      <c r="B295" s="128" t="s">
        <v>259</v>
      </c>
      <c r="C295" s="24" t="s">
        <v>60</v>
      </c>
      <c r="D295" s="168" t="s">
        <v>137</v>
      </c>
      <c r="E295" s="168" t="s">
        <v>262</v>
      </c>
      <c r="F295" s="51">
        <v>22.256</v>
      </c>
      <c r="G295" s="168">
        <v>23.54</v>
      </c>
      <c r="H295" s="168">
        <v>23.54</v>
      </c>
      <c r="I295" s="168" t="s">
        <v>463</v>
      </c>
      <c r="J295" s="168"/>
      <c r="K295" s="85" t="s">
        <v>436</v>
      </c>
    </row>
    <row r="296" spans="1:11" ht="65.400000000000006" customHeight="1" x14ac:dyDescent="0.25">
      <c r="A296" s="168"/>
      <c r="B296" s="128" t="s">
        <v>464</v>
      </c>
      <c r="C296" s="24" t="s">
        <v>60</v>
      </c>
      <c r="D296" s="168" t="s">
        <v>137</v>
      </c>
      <c r="E296" s="168" t="s">
        <v>140</v>
      </c>
      <c r="F296" s="51"/>
      <c r="G296" s="168">
        <v>1E-3</v>
      </c>
      <c r="H296" s="168">
        <v>0</v>
      </c>
      <c r="I296" s="70" t="s">
        <v>412</v>
      </c>
      <c r="J296" s="70">
        <v>467009</v>
      </c>
      <c r="K296" s="85" t="s">
        <v>732</v>
      </c>
    </row>
    <row r="297" spans="1:11" ht="29.4" customHeight="1" x14ac:dyDescent="0.25">
      <c r="A297" s="168">
        <v>107</v>
      </c>
      <c r="B297" s="128" t="s">
        <v>465</v>
      </c>
      <c r="C297" s="24" t="s">
        <v>60</v>
      </c>
      <c r="D297" s="168" t="s">
        <v>137</v>
      </c>
      <c r="E297" s="168" t="s">
        <v>466</v>
      </c>
      <c r="F297" s="168"/>
      <c r="G297" s="168">
        <v>2.4</v>
      </c>
      <c r="H297" s="168">
        <v>2.37</v>
      </c>
      <c r="I297" s="168" t="s">
        <v>412</v>
      </c>
      <c r="J297" s="168">
        <v>458021</v>
      </c>
      <c r="K297" s="85" t="s">
        <v>436</v>
      </c>
    </row>
    <row r="298" spans="1:11" ht="29.4" customHeight="1" x14ac:dyDescent="0.25">
      <c r="A298" s="168"/>
      <c r="B298" s="128"/>
      <c r="C298" s="168"/>
      <c r="D298" s="168"/>
      <c r="E298" s="123" t="s">
        <v>858</v>
      </c>
      <c r="F298" s="123">
        <f>SUM(F296:F297)</f>
        <v>0</v>
      </c>
      <c r="G298" s="123">
        <f t="shared" ref="G298:H298" si="12">SUM(G296:G297)</f>
        <v>2.4009999999999998</v>
      </c>
      <c r="H298" s="123">
        <f t="shared" si="12"/>
        <v>2.37</v>
      </c>
      <c r="I298" s="168"/>
      <c r="J298" s="168"/>
      <c r="K298" s="85"/>
    </row>
    <row r="299" spans="1:11" ht="29.4" customHeight="1" x14ac:dyDescent="0.25">
      <c r="A299" s="168"/>
      <c r="B299" s="128"/>
      <c r="C299" s="168"/>
      <c r="D299" s="168"/>
      <c r="E299" s="200" t="s">
        <v>860</v>
      </c>
      <c r="F299" s="200">
        <f>SUM(F294:F295)</f>
        <v>26.256</v>
      </c>
      <c r="G299" s="200">
        <f t="shared" ref="G299:H299" si="13">SUM(G294:G295)</f>
        <v>27.605999999999998</v>
      </c>
      <c r="H299" s="200">
        <f t="shared" si="13"/>
        <v>27.605999999999998</v>
      </c>
      <c r="I299" s="168"/>
      <c r="J299" s="168"/>
      <c r="K299" s="85"/>
    </row>
    <row r="300" spans="1:11" ht="25.2" customHeight="1" x14ac:dyDescent="0.25">
      <c r="A300" s="286" t="s">
        <v>263</v>
      </c>
      <c r="B300" s="277"/>
      <c r="C300" s="277"/>
      <c r="D300" s="277"/>
      <c r="E300" s="277"/>
      <c r="F300" s="277"/>
      <c r="G300" s="277"/>
      <c r="H300" s="277"/>
      <c r="I300" s="277"/>
      <c r="J300" s="277"/>
      <c r="K300" s="278"/>
    </row>
    <row r="301" spans="1:11" ht="66.599999999999994" customHeight="1" x14ac:dyDescent="0.25">
      <c r="A301" s="46">
        <v>106</v>
      </c>
      <c r="B301" s="4" t="s">
        <v>264</v>
      </c>
      <c r="C301" s="169" t="s">
        <v>59</v>
      </c>
      <c r="D301" s="181" t="s">
        <v>421</v>
      </c>
      <c r="E301" s="169" t="s">
        <v>270</v>
      </c>
      <c r="F301" s="48">
        <v>1.6</v>
      </c>
      <c r="G301" s="49">
        <v>1.6</v>
      </c>
      <c r="H301" s="49">
        <v>3.7</v>
      </c>
      <c r="I301" s="49" t="s">
        <v>137</v>
      </c>
      <c r="J301" s="49" t="s">
        <v>137</v>
      </c>
      <c r="K301" s="112" t="s">
        <v>710</v>
      </c>
    </row>
    <row r="302" spans="1:11" ht="157.80000000000001" customHeight="1" x14ac:dyDescent="0.25">
      <c r="A302" s="46">
        <v>107</v>
      </c>
      <c r="B302" s="4" t="s">
        <v>265</v>
      </c>
      <c r="C302" s="169" t="s">
        <v>59</v>
      </c>
      <c r="D302" s="181" t="s">
        <v>421</v>
      </c>
      <c r="E302" s="169" t="s">
        <v>270</v>
      </c>
      <c r="F302" s="48">
        <v>69.7</v>
      </c>
      <c r="G302" s="49">
        <v>69.7</v>
      </c>
      <c r="H302" s="49">
        <v>69.7</v>
      </c>
      <c r="I302" s="49" t="s">
        <v>137</v>
      </c>
      <c r="J302" s="49" t="s">
        <v>137</v>
      </c>
      <c r="K302" s="92" t="s">
        <v>711</v>
      </c>
    </row>
    <row r="303" spans="1:11" ht="173.4" customHeight="1" x14ac:dyDescent="0.25">
      <c r="A303" s="168">
        <v>108</v>
      </c>
      <c r="B303" s="128" t="s">
        <v>266</v>
      </c>
      <c r="C303" s="168" t="s">
        <v>137</v>
      </c>
      <c r="D303" s="168" t="s">
        <v>137</v>
      </c>
      <c r="E303" s="168" t="s">
        <v>271</v>
      </c>
      <c r="F303" s="168" t="s">
        <v>418</v>
      </c>
      <c r="G303" s="168" t="s">
        <v>418</v>
      </c>
      <c r="H303" s="168" t="s">
        <v>418</v>
      </c>
      <c r="I303" s="168" t="s">
        <v>137</v>
      </c>
      <c r="J303" s="168" t="s">
        <v>137</v>
      </c>
      <c r="K303" s="128" t="s">
        <v>589</v>
      </c>
    </row>
    <row r="304" spans="1:11" ht="52.2" customHeight="1" x14ac:dyDescent="0.25">
      <c r="A304" s="83">
        <v>109</v>
      </c>
      <c r="B304" s="107" t="s">
        <v>267</v>
      </c>
      <c r="C304" s="168" t="s">
        <v>60</v>
      </c>
      <c r="D304" s="168" t="s">
        <v>137</v>
      </c>
      <c r="E304" s="168" t="s">
        <v>272</v>
      </c>
      <c r="F304" s="168">
        <v>0</v>
      </c>
      <c r="G304" s="168">
        <v>5</v>
      </c>
      <c r="H304" s="168">
        <v>5</v>
      </c>
      <c r="I304" s="168" t="s">
        <v>412</v>
      </c>
      <c r="J304" s="168">
        <v>458023</v>
      </c>
      <c r="K304" s="85" t="s">
        <v>436</v>
      </c>
    </row>
    <row r="305" spans="1:11" ht="52.8" x14ac:dyDescent="0.25">
      <c r="A305" s="83">
        <v>110</v>
      </c>
      <c r="B305" s="107" t="s">
        <v>268</v>
      </c>
      <c r="C305" s="168" t="s">
        <v>60</v>
      </c>
      <c r="D305" s="168" t="s">
        <v>137</v>
      </c>
      <c r="E305" s="168" t="s">
        <v>271</v>
      </c>
      <c r="F305" s="168">
        <v>0.51400000000000001</v>
      </c>
      <c r="G305" s="168">
        <v>0</v>
      </c>
      <c r="H305" s="168">
        <v>0</v>
      </c>
      <c r="I305" s="168" t="s">
        <v>412</v>
      </c>
      <c r="J305" s="168">
        <v>122007</v>
      </c>
      <c r="K305" s="85" t="s">
        <v>436</v>
      </c>
    </row>
    <row r="306" spans="1:11" ht="55.2" customHeight="1" x14ac:dyDescent="0.25">
      <c r="A306" s="83">
        <v>111</v>
      </c>
      <c r="B306" s="107" t="s">
        <v>269</v>
      </c>
      <c r="C306" s="168" t="s">
        <v>60</v>
      </c>
      <c r="D306" s="168" t="s">
        <v>137</v>
      </c>
      <c r="E306" s="168" t="s">
        <v>271</v>
      </c>
      <c r="F306" s="168">
        <v>0</v>
      </c>
      <c r="G306" s="168">
        <v>3.3820000000000001</v>
      </c>
      <c r="H306" s="168">
        <v>3.3820000000000001</v>
      </c>
      <c r="I306" s="168" t="s">
        <v>412</v>
      </c>
      <c r="J306" s="168">
        <v>122006</v>
      </c>
      <c r="K306" s="85" t="s">
        <v>834</v>
      </c>
    </row>
    <row r="307" spans="1:11" ht="23.4" customHeight="1" x14ac:dyDescent="0.25">
      <c r="A307" s="83"/>
      <c r="B307" s="107"/>
      <c r="C307" s="168"/>
      <c r="D307" s="168"/>
      <c r="E307" s="123" t="s">
        <v>412</v>
      </c>
      <c r="F307" s="123">
        <f>SUM(F304:F306)</f>
        <v>0.51400000000000001</v>
      </c>
      <c r="G307" s="123">
        <f t="shared" ref="G307:H307" si="14">SUM(G304:G306)</f>
        <v>8.3819999999999997</v>
      </c>
      <c r="H307" s="123">
        <f t="shared" si="14"/>
        <v>8.3819999999999997</v>
      </c>
      <c r="I307" s="168"/>
      <c r="J307" s="168"/>
      <c r="K307" s="85"/>
    </row>
    <row r="308" spans="1:11" ht="14.4" customHeight="1" x14ac:dyDescent="0.3">
      <c r="A308" s="281" t="s">
        <v>273</v>
      </c>
      <c r="B308" s="274"/>
      <c r="C308" s="274"/>
      <c r="D308" s="274"/>
      <c r="E308" s="274"/>
      <c r="F308" s="274"/>
      <c r="G308" s="274"/>
      <c r="H308" s="274"/>
      <c r="I308" s="274"/>
      <c r="J308" s="274"/>
      <c r="K308" s="275"/>
    </row>
    <row r="309" spans="1:11" ht="14.4" customHeight="1" x14ac:dyDescent="0.3">
      <c r="A309" s="282" t="s">
        <v>274</v>
      </c>
      <c r="B309" s="274"/>
      <c r="C309" s="274"/>
      <c r="D309" s="274"/>
      <c r="E309" s="274"/>
      <c r="F309" s="274"/>
      <c r="G309" s="274"/>
      <c r="H309" s="274"/>
      <c r="I309" s="274"/>
      <c r="J309" s="274"/>
      <c r="K309" s="275"/>
    </row>
    <row r="310" spans="1:11" ht="66.599999999999994" x14ac:dyDescent="0.25">
      <c r="A310" s="46">
        <v>108</v>
      </c>
      <c r="B310" s="6" t="s">
        <v>275</v>
      </c>
      <c r="C310" s="177" t="s">
        <v>59</v>
      </c>
      <c r="D310" s="181" t="s">
        <v>421</v>
      </c>
      <c r="E310" s="177" t="s">
        <v>277</v>
      </c>
      <c r="F310" s="48">
        <v>13.5</v>
      </c>
      <c r="G310" s="49">
        <v>13.5</v>
      </c>
      <c r="H310" s="49">
        <v>17.37</v>
      </c>
      <c r="I310" s="49" t="s">
        <v>137</v>
      </c>
      <c r="J310" s="49" t="s">
        <v>137</v>
      </c>
      <c r="K310" s="92" t="s">
        <v>678</v>
      </c>
    </row>
    <row r="311" spans="1:11" ht="40.200000000000003" customHeight="1" x14ac:dyDescent="0.25">
      <c r="A311" s="46">
        <v>109</v>
      </c>
      <c r="B311" s="6" t="s">
        <v>276</v>
      </c>
      <c r="C311" s="177" t="s">
        <v>59</v>
      </c>
      <c r="D311" s="181" t="s">
        <v>421</v>
      </c>
      <c r="E311" s="177" t="s">
        <v>277</v>
      </c>
      <c r="F311" s="48">
        <v>27.9</v>
      </c>
      <c r="G311" s="49">
        <v>27.9</v>
      </c>
      <c r="H311" s="49">
        <v>27.95</v>
      </c>
      <c r="I311" s="49" t="s">
        <v>137</v>
      </c>
      <c r="J311" s="49" t="s">
        <v>137</v>
      </c>
      <c r="K311" s="92" t="s">
        <v>677</v>
      </c>
    </row>
    <row r="312" spans="1:11" ht="14.4" x14ac:dyDescent="0.3">
      <c r="A312" s="282" t="s">
        <v>278</v>
      </c>
      <c r="B312" s="274"/>
      <c r="C312" s="274"/>
      <c r="D312" s="274"/>
      <c r="E312" s="274"/>
      <c r="F312" s="274"/>
      <c r="G312" s="274"/>
      <c r="H312" s="274"/>
      <c r="I312" s="274"/>
      <c r="J312" s="274"/>
      <c r="K312" s="275"/>
    </row>
    <row r="313" spans="1:11" ht="40.200000000000003" x14ac:dyDescent="0.25">
      <c r="A313" s="46">
        <v>110</v>
      </c>
      <c r="B313" s="4" t="s">
        <v>279</v>
      </c>
      <c r="C313" s="177" t="s">
        <v>59</v>
      </c>
      <c r="D313" s="181" t="s">
        <v>417</v>
      </c>
      <c r="E313" s="177" t="s">
        <v>288</v>
      </c>
      <c r="F313" s="48">
        <v>106</v>
      </c>
      <c r="G313" s="49">
        <v>200</v>
      </c>
      <c r="H313" s="49">
        <v>201.6</v>
      </c>
      <c r="I313" s="49" t="s">
        <v>137</v>
      </c>
      <c r="J313" s="49" t="s">
        <v>137</v>
      </c>
      <c r="K313" s="101" t="s">
        <v>482</v>
      </c>
    </row>
    <row r="314" spans="1:11" ht="27.6" x14ac:dyDescent="0.25">
      <c r="A314" s="46">
        <v>111</v>
      </c>
      <c r="B314" s="4" t="s">
        <v>280</v>
      </c>
      <c r="C314" s="177" t="s">
        <v>60</v>
      </c>
      <c r="D314" s="181" t="s">
        <v>417</v>
      </c>
      <c r="E314" s="177" t="s">
        <v>288</v>
      </c>
      <c r="F314" s="48">
        <v>3200</v>
      </c>
      <c r="G314" s="49">
        <v>16100</v>
      </c>
      <c r="H314" s="49">
        <v>16299.8</v>
      </c>
      <c r="I314" s="49" t="s">
        <v>137</v>
      </c>
      <c r="J314" s="49" t="s">
        <v>137</v>
      </c>
      <c r="K314" s="101" t="s">
        <v>482</v>
      </c>
    </row>
    <row r="315" spans="1:11" ht="40.200000000000003" x14ac:dyDescent="0.25">
      <c r="A315" s="46">
        <v>112</v>
      </c>
      <c r="B315" s="4" t="s">
        <v>281</v>
      </c>
      <c r="C315" s="177" t="s">
        <v>282</v>
      </c>
      <c r="D315" s="181" t="s">
        <v>417</v>
      </c>
      <c r="E315" s="177" t="s">
        <v>288</v>
      </c>
      <c r="F315" s="48">
        <v>10</v>
      </c>
      <c r="G315" s="49">
        <v>19.899999999999999</v>
      </c>
      <c r="H315" s="49">
        <v>20.399999999999999</v>
      </c>
      <c r="I315" s="49" t="s">
        <v>137</v>
      </c>
      <c r="J315" s="49" t="s">
        <v>137</v>
      </c>
      <c r="K315" s="101" t="s">
        <v>482</v>
      </c>
    </row>
    <row r="316" spans="1:11" ht="42" customHeight="1" x14ac:dyDescent="0.25">
      <c r="A316" s="46">
        <v>113</v>
      </c>
      <c r="B316" s="4" t="s">
        <v>283</v>
      </c>
      <c r="C316" s="177" t="s">
        <v>198</v>
      </c>
      <c r="D316" s="181" t="s">
        <v>421</v>
      </c>
      <c r="E316" s="177" t="s">
        <v>289</v>
      </c>
      <c r="F316" s="48">
        <v>1974</v>
      </c>
      <c r="G316" s="49">
        <v>2290</v>
      </c>
      <c r="H316" s="49">
        <v>2290</v>
      </c>
      <c r="I316" s="49" t="s">
        <v>137</v>
      </c>
      <c r="J316" s="49" t="s">
        <v>137</v>
      </c>
      <c r="K316" s="101" t="s">
        <v>798</v>
      </c>
    </row>
    <row r="317" spans="1:11" ht="120" customHeight="1" x14ac:dyDescent="0.25">
      <c r="A317" s="83">
        <v>112</v>
      </c>
      <c r="B317" s="166" t="s">
        <v>284</v>
      </c>
      <c r="C317" s="196" t="s">
        <v>60</v>
      </c>
      <c r="D317" s="83" t="s">
        <v>137</v>
      </c>
      <c r="E317" s="69" t="s">
        <v>140</v>
      </c>
      <c r="F317" s="56" t="s">
        <v>418</v>
      </c>
      <c r="G317" s="83">
        <v>18.407</v>
      </c>
      <c r="H317" s="83">
        <v>16.399999999999999</v>
      </c>
      <c r="I317" s="168" t="s">
        <v>450</v>
      </c>
      <c r="J317" s="168">
        <v>467004</v>
      </c>
      <c r="K317" s="85" t="s">
        <v>844</v>
      </c>
    </row>
    <row r="318" spans="1:11" ht="109.2" customHeight="1" x14ac:dyDescent="0.25">
      <c r="A318" s="168">
        <v>113</v>
      </c>
      <c r="B318" s="163" t="s">
        <v>285</v>
      </c>
      <c r="C318" s="173" t="s">
        <v>60</v>
      </c>
      <c r="D318" s="168" t="s">
        <v>137</v>
      </c>
      <c r="E318" s="173" t="s">
        <v>140</v>
      </c>
      <c r="F318" s="56" t="s">
        <v>418</v>
      </c>
      <c r="G318" s="168">
        <v>5.6289999999999996</v>
      </c>
      <c r="H318" s="168">
        <v>4</v>
      </c>
      <c r="I318" s="168" t="s">
        <v>450</v>
      </c>
      <c r="J318" s="168">
        <v>467005</v>
      </c>
      <c r="K318" s="85" t="s">
        <v>715</v>
      </c>
    </row>
    <row r="319" spans="1:11" ht="66" x14ac:dyDescent="0.25">
      <c r="A319" s="83">
        <v>114</v>
      </c>
      <c r="B319" s="166" t="s">
        <v>286</v>
      </c>
      <c r="C319" s="173" t="s">
        <v>60</v>
      </c>
      <c r="D319" s="168" t="s">
        <v>137</v>
      </c>
      <c r="E319" s="173" t="s">
        <v>140</v>
      </c>
      <c r="F319" s="56" t="s">
        <v>418</v>
      </c>
      <c r="G319" s="168">
        <v>6.1020000000000003</v>
      </c>
      <c r="H319" s="168">
        <v>6.1020000000000003</v>
      </c>
      <c r="I319" s="168" t="s">
        <v>412</v>
      </c>
      <c r="J319" s="168">
        <v>467003</v>
      </c>
      <c r="K319" s="107" t="s">
        <v>728</v>
      </c>
    </row>
    <row r="320" spans="1:11" ht="69.599999999999994" customHeight="1" x14ac:dyDescent="0.25">
      <c r="A320" s="83">
        <v>115</v>
      </c>
      <c r="B320" s="166" t="s">
        <v>287</v>
      </c>
      <c r="C320" s="173" t="s">
        <v>60</v>
      </c>
      <c r="D320" s="168" t="s">
        <v>137</v>
      </c>
      <c r="E320" s="173" t="s">
        <v>140</v>
      </c>
      <c r="F320" s="56" t="s">
        <v>418</v>
      </c>
      <c r="G320" s="168">
        <v>1</v>
      </c>
      <c r="H320" s="168">
        <v>1</v>
      </c>
      <c r="I320" s="168" t="s">
        <v>412</v>
      </c>
      <c r="J320" s="168">
        <v>467004</v>
      </c>
      <c r="K320" s="107" t="s">
        <v>728</v>
      </c>
    </row>
    <row r="321" spans="1:11" ht="20.399999999999999" customHeight="1" x14ac:dyDescent="0.25">
      <c r="A321" s="83"/>
      <c r="B321" s="107"/>
      <c r="C321" s="182"/>
      <c r="D321" s="168"/>
      <c r="E321" s="201" t="s">
        <v>412</v>
      </c>
      <c r="F321" s="186">
        <f>SUM(F317:F320)</f>
        <v>0</v>
      </c>
      <c r="G321" s="186">
        <f t="shared" ref="G321:H321" si="15">SUM(G317:G320)</f>
        <v>31.138000000000002</v>
      </c>
      <c r="H321" s="186">
        <f t="shared" si="15"/>
        <v>27.501999999999999</v>
      </c>
      <c r="I321" s="168"/>
      <c r="J321" s="168"/>
      <c r="K321" s="107"/>
    </row>
    <row r="322" spans="1:11" ht="14.4" customHeight="1" x14ac:dyDescent="0.3">
      <c r="A322" s="282" t="s">
        <v>290</v>
      </c>
      <c r="B322" s="274"/>
      <c r="C322" s="274"/>
      <c r="D322" s="274"/>
      <c r="E322" s="274"/>
      <c r="F322" s="274"/>
      <c r="G322" s="274"/>
      <c r="H322" s="274"/>
      <c r="I322" s="274"/>
      <c r="J322" s="274"/>
      <c r="K322" s="275"/>
    </row>
    <row r="323" spans="1:11" ht="66.599999999999994" x14ac:dyDescent="0.25">
      <c r="A323" s="46">
        <v>114</v>
      </c>
      <c r="B323" s="4" t="s">
        <v>291</v>
      </c>
      <c r="C323" s="169" t="s">
        <v>59</v>
      </c>
      <c r="D323" s="181" t="s">
        <v>421</v>
      </c>
      <c r="E323" s="169" t="s">
        <v>289</v>
      </c>
      <c r="F323" s="48">
        <v>35.9</v>
      </c>
      <c r="G323" s="49">
        <v>35.9</v>
      </c>
      <c r="H323" s="49">
        <v>38.5</v>
      </c>
      <c r="I323" s="49" t="s">
        <v>137</v>
      </c>
      <c r="J323" s="49" t="s">
        <v>137</v>
      </c>
      <c r="K323" s="90" t="s">
        <v>799</v>
      </c>
    </row>
    <row r="324" spans="1:11" ht="57.6" customHeight="1" x14ac:dyDescent="0.25">
      <c r="A324" s="46">
        <v>115</v>
      </c>
      <c r="B324" s="4" t="s">
        <v>832</v>
      </c>
      <c r="C324" s="169" t="s">
        <v>292</v>
      </c>
      <c r="D324" s="181" t="s">
        <v>421</v>
      </c>
      <c r="E324" s="169" t="s">
        <v>289</v>
      </c>
      <c r="F324" s="48">
        <v>2.5</v>
      </c>
      <c r="G324" s="49">
        <v>0</v>
      </c>
      <c r="H324" s="49">
        <v>0</v>
      </c>
      <c r="I324" s="49" t="s">
        <v>137</v>
      </c>
      <c r="J324" s="49" t="s">
        <v>137</v>
      </c>
      <c r="K324" s="92" t="s">
        <v>435</v>
      </c>
    </row>
    <row r="325" spans="1:11" ht="105" customHeight="1" x14ac:dyDescent="0.25">
      <c r="A325" s="46">
        <v>116</v>
      </c>
      <c r="B325" s="25" t="s">
        <v>293</v>
      </c>
      <c r="C325" s="169" t="s">
        <v>292</v>
      </c>
      <c r="D325" s="181" t="s">
        <v>421</v>
      </c>
      <c r="E325" s="169" t="s">
        <v>289</v>
      </c>
      <c r="F325" s="48">
        <v>125.4</v>
      </c>
      <c r="G325" s="49">
        <v>125.4</v>
      </c>
      <c r="H325" s="49">
        <v>137.19999999999999</v>
      </c>
      <c r="I325" s="49" t="s">
        <v>137</v>
      </c>
      <c r="J325" s="49" t="s">
        <v>137</v>
      </c>
      <c r="K325" s="101" t="s">
        <v>800</v>
      </c>
    </row>
    <row r="326" spans="1:11" ht="133.19999999999999" customHeight="1" x14ac:dyDescent="0.25">
      <c r="A326" s="46">
        <v>117</v>
      </c>
      <c r="B326" s="26" t="s">
        <v>294</v>
      </c>
      <c r="C326" s="169" t="s">
        <v>292</v>
      </c>
      <c r="D326" s="181" t="s">
        <v>421</v>
      </c>
      <c r="E326" s="169" t="s">
        <v>289</v>
      </c>
      <c r="F326" s="48">
        <v>2</v>
      </c>
      <c r="G326" s="49">
        <v>2</v>
      </c>
      <c r="H326" s="49">
        <v>10.3</v>
      </c>
      <c r="I326" s="49" t="s">
        <v>137</v>
      </c>
      <c r="J326" s="49" t="s">
        <v>137</v>
      </c>
      <c r="K326" s="101" t="s">
        <v>835</v>
      </c>
    </row>
    <row r="327" spans="1:11" ht="66" x14ac:dyDescent="0.25">
      <c r="A327" s="46">
        <v>118</v>
      </c>
      <c r="B327" s="26" t="s">
        <v>295</v>
      </c>
      <c r="C327" s="169" t="s">
        <v>292</v>
      </c>
      <c r="D327" s="181" t="s">
        <v>421</v>
      </c>
      <c r="E327" s="169" t="s">
        <v>289</v>
      </c>
      <c r="F327" s="48">
        <v>0</v>
      </c>
      <c r="G327" s="49">
        <v>15</v>
      </c>
      <c r="H327" s="49">
        <v>16.5</v>
      </c>
      <c r="I327" s="49" t="s">
        <v>137</v>
      </c>
      <c r="J327" s="49" t="s">
        <v>137</v>
      </c>
      <c r="K327" s="101" t="s">
        <v>830</v>
      </c>
    </row>
    <row r="328" spans="1:11" ht="52.8" x14ac:dyDescent="0.25">
      <c r="A328" s="168">
        <v>116</v>
      </c>
      <c r="B328" s="128" t="s">
        <v>296</v>
      </c>
      <c r="C328" s="168" t="s">
        <v>60</v>
      </c>
      <c r="D328" s="168" t="s">
        <v>137</v>
      </c>
      <c r="E328" s="168" t="s">
        <v>289</v>
      </c>
      <c r="F328" s="51">
        <v>700</v>
      </c>
      <c r="G328" s="168">
        <v>17.928000000000001</v>
      </c>
      <c r="H328" s="168">
        <v>17.928000000000001</v>
      </c>
      <c r="I328" s="168" t="s">
        <v>450</v>
      </c>
      <c r="J328" s="168">
        <v>458022</v>
      </c>
      <c r="K328" s="184" t="s">
        <v>801</v>
      </c>
    </row>
    <row r="329" spans="1:11" ht="66" x14ac:dyDescent="0.25">
      <c r="A329" s="168">
        <v>117</v>
      </c>
      <c r="B329" s="128" t="s">
        <v>297</v>
      </c>
      <c r="C329" s="168" t="s">
        <v>60</v>
      </c>
      <c r="D329" s="168" t="s">
        <v>137</v>
      </c>
      <c r="E329" s="168" t="s">
        <v>289</v>
      </c>
      <c r="F329" s="168" t="s">
        <v>418</v>
      </c>
      <c r="G329" s="168">
        <v>79</v>
      </c>
      <c r="H329" s="168">
        <v>23.7</v>
      </c>
      <c r="I329" s="168" t="s">
        <v>413</v>
      </c>
      <c r="J329" s="168">
        <v>458022</v>
      </c>
      <c r="K329" s="185" t="s">
        <v>802</v>
      </c>
    </row>
    <row r="330" spans="1:11" ht="52.8" x14ac:dyDescent="0.25">
      <c r="A330" s="168">
        <v>118</v>
      </c>
      <c r="B330" s="23" t="s">
        <v>298</v>
      </c>
      <c r="C330" s="168" t="s">
        <v>60</v>
      </c>
      <c r="D330" s="168" t="s">
        <v>137</v>
      </c>
      <c r="E330" s="168" t="s">
        <v>289</v>
      </c>
      <c r="F330" s="168" t="s">
        <v>418</v>
      </c>
      <c r="G330" s="168">
        <v>0.22500000000000001</v>
      </c>
      <c r="H330" s="168">
        <v>0.22500000000000001</v>
      </c>
      <c r="I330" s="168" t="s">
        <v>412</v>
      </c>
      <c r="J330" s="168">
        <v>458002</v>
      </c>
      <c r="K330" s="191" t="s">
        <v>803</v>
      </c>
    </row>
    <row r="331" spans="1:11" ht="79.2" x14ac:dyDescent="0.25">
      <c r="A331" s="168">
        <v>119</v>
      </c>
      <c r="B331" s="128" t="s">
        <v>299</v>
      </c>
      <c r="C331" s="168" t="s">
        <v>60</v>
      </c>
      <c r="D331" s="168" t="s">
        <v>137</v>
      </c>
      <c r="E331" s="168" t="s">
        <v>289</v>
      </c>
      <c r="F331" s="168" t="s">
        <v>418</v>
      </c>
      <c r="G331" s="168">
        <v>13.206</v>
      </c>
      <c r="H331" s="168">
        <v>12.176</v>
      </c>
      <c r="I331" s="168" t="s">
        <v>450</v>
      </c>
      <c r="J331" s="168">
        <v>458045</v>
      </c>
      <c r="K331" s="190" t="s">
        <v>804</v>
      </c>
    </row>
    <row r="332" spans="1:11" ht="31.2" customHeight="1" x14ac:dyDescent="0.25">
      <c r="A332" s="287">
        <v>120</v>
      </c>
      <c r="B332" s="289" t="s">
        <v>300</v>
      </c>
      <c r="C332" s="287" t="s">
        <v>60</v>
      </c>
      <c r="D332" s="287" t="s">
        <v>137</v>
      </c>
      <c r="E332" s="303" t="s">
        <v>289</v>
      </c>
      <c r="F332" s="51">
        <v>886.2</v>
      </c>
      <c r="G332" s="168">
        <v>100</v>
      </c>
      <c r="H332" s="168">
        <v>100</v>
      </c>
      <c r="I332" s="168" t="s">
        <v>412</v>
      </c>
      <c r="J332" s="168">
        <v>458023</v>
      </c>
      <c r="K332" s="105" t="s">
        <v>805</v>
      </c>
    </row>
    <row r="333" spans="1:11" ht="30" customHeight="1" x14ac:dyDescent="0.25">
      <c r="A333" s="288"/>
      <c r="B333" s="290"/>
      <c r="C333" s="288"/>
      <c r="D333" s="288"/>
      <c r="E333" s="265"/>
      <c r="F333" s="51" t="s">
        <v>418</v>
      </c>
      <c r="G333" s="168">
        <v>300</v>
      </c>
      <c r="H333" s="168">
        <v>300</v>
      </c>
      <c r="I333" s="168" t="s">
        <v>413</v>
      </c>
      <c r="J333" s="164">
        <v>458045</v>
      </c>
      <c r="K333" s="105" t="s">
        <v>805</v>
      </c>
    </row>
    <row r="334" spans="1:11" ht="39.6" x14ac:dyDescent="0.25">
      <c r="A334" s="164">
        <v>121</v>
      </c>
      <c r="B334" s="163" t="s">
        <v>301</v>
      </c>
      <c r="C334" s="164" t="s">
        <v>60</v>
      </c>
      <c r="D334" s="164" t="s">
        <v>137</v>
      </c>
      <c r="E334" s="168" t="s">
        <v>289</v>
      </c>
      <c r="F334" s="168">
        <v>49.966999999999999</v>
      </c>
      <c r="G334" s="168">
        <v>61.463999999999999</v>
      </c>
      <c r="H334" s="168">
        <v>61.463999999999999</v>
      </c>
      <c r="I334" s="168" t="s">
        <v>412</v>
      </c>
      <c r="J334" s="164">
        <v>458023</v>
      </c>
      <c r="K334" s="105" t="s">
        <v>806</v>
      </c>
    </row>
    <row r="335" spans="1:11" ht="52.8" x14ac:dyDescent="0.25">
      <c r="A335" s="168">
        <v>122</v>
      </c>
      <c r="B335" s="23" t="s">
        <v>302</v>
      </c>
      <c r="C335" s="168" t="s">
        <v>60</v>
      </c>
      <c r="D335" s="164" t="s">
        <v>137</v>
      </c>
      <c r="E335" s="168" t="s">
        <v>289</v>
      </c>
      <c r="F335" s="168" t="s">
        <v>418</v>
      </c>
      <c r="G335" s="168">
        <v>35.149000000000001</v>
      </c>
      <c r="H335" s="168">
        <v>35.149000000000001</v>
      </c>
      <c r="I335" s="168" t="s">
        <v>450</v>
      </c>
      <c r="J335" s="168">
        <v>458023</v>
      </c>
      <c r="K335" s="117" t="s">
        <v>807</v>
      </c>
    </row>
    <row r="336" spans="1:11" ht="79.2" x14ac:dyDescent="0.25">
      <c r="A336" s="168">
        <v>123</v>
      </c>
      <c r="B336" s="23" t="s">
        <v>303</v>
      </c>
      <c r="C336" s="168" t="s">
        <v>60</v>
      </c>
      <c r="D336" s="164" t="s">
        <v>137</v>
      </c>
      <c r="E336" s="168" t="s">
        <v>289</v>
      </c>
      <c r="F336" s="168" t="s">
        <v>418</v>
      </c>
      <c r="G336" s="168">
        <v>10.106999999999999</v>
      </c>
      <c r="H336" s="168">
        <v>10.106999999999999</v>
      </c>
      <c r="I336" s="168" t="s">
        <v>450</v>
      </c>
      <c r="J336" s="168">
        <v>458023</v>
      </c>
      <c r="K336" s="117" t="s">
        <v>829</v>
      </c>
    </row>
    <row r="337" spans="1:11" ht="92.4" x14ac:dyDescent="0.25">
      <c r="A337" s="168">
        <v>124</v>
      </c>
      <c r="B337" s="23" t="s">
        <v>304</v>
      </c>
      <c r="C337" s="168" t="s">
        <v>60</v>
      </c>
      <c r="D337" s="164" t="s">
        <v>137</v>
      </c>
      <c r="E337" s="168" t="s">
        <v>289</v>
      </c>
      <c r="F337" s="168" t="s">
        <v>418</v>
      </c>
      <c r="G337" s="168">
        <v>394.84899999999999</v>
      </c>
      <c r="H337" s="168">
        <v>394.84899999999999</v>
      </c>
      <c r="I337" s="168" t="s">
        <v>450</v>
      </c>
      <c r="J337" s="168">
        <v>458045</v>
      </c>
      <c r="K337" s="117" t="s">
        <v>808</v>
      </c>
    </row>
    <row r="338" spans="1:11" ht="39.6" x14ac:dyDescent="0.25">
      <c r="A338" s="168">
        <v>125</v>
      </c>
      <c r="B338" s="23" t="s">
        <v>305</v>
      </c>
      <c r="C338" s="168" t="s">
        <v>60</v>
      </c>
      <c r="D338" s="164" t="s">
        <v>137</v>
      </c>
      <c r="E338" s="168" t="s">
        <v>289</v>
      </c>
      <c r="F338" s="168" t="s">
        <v>418</v>
      </c>
      <c r="G338" s="168">
        <v>50</v>
      </c>
      <c r="H338" s="168">
        <v>50</v>
      </c>
      <c r="I338" s="168" t="s">
        <v>450</v>
      </c>
      <c r="J338" s="168">
        <v>458023</v>
      </c>
      <c r="K338" s="117" t="s">
        <v>809</v>
      </c>
    </row>
    <row r="339" spans="1:11" ht="52.8" x14ac:dyDescent="0.25">
      <c r="A339" s="168"/>
      <c r="B339" s="23" t="s">
        <v>811</v>
      </c>
      <c r="C339" s="168" t="s">
        <v>60</v>
      </c>
      <c r="D339" s="164" t="s">
        <v>137</v>
      </c>
      <c r="E339" s="168" t="s">
        <v>289</v>
      </c>
      <c r="F339" s="168" t="s">
        <v>418</v>
      </c>
      <c r="G339" s="168">
        <v>187.03800000000001</v>
      </c>
      <c r="H339" s="168">
        <v>187.03800000000001</v>
      </c>
      <c r="I339" s="168" t="s">
        <v>450</v>
      </c>
      <c r="J339" s="168">
        <v>458002</v>
      </c>
      <c r="K339" s="117" t="s">
        <v>810</v>
      </c>
    </row>
    <row r="340" spans="1:11" x14ac:dyDescent="0.25">
      <c r="A340" s="168"/>
      <c r="B340" s="23"/>
      <c r="C340" s="168"/>
      <c r="D340" s="168"/>
      <c r="E340" s="123" t="s">
        <v>858</v>
      </c>
      <c r="F340" s="123">
        <f>SUM(F334:F339,F330:F332,F328)</f>
        <v>1636.1669999999999</v>
      </c>
      <c r="G340" s="123">
        <f t="shared" ref="G340:H340" si="16">SUM(G334:G339,G330:G332,G328)</f>
        <v>869.96600000000001</v>
      </c>
      <c r="H340" s="123">
        <f t="shared" si="16"/>
        <v>868.93600000000004</v>
      </c>
      <c r="I340" s="168"/>
      <c r="J340" s="168"/>
      <c r="K340" s="117"/>
    </row>
    <row r="341" spans="1:11" x14ac:dyDescent="0.25">
      <c r="A341" s="168"/>
      <c r="B341" s="23"/>
      <c r="C341" s="168"/>
      <c r="D341" s="168"/>
      <c r="E341" s="199" t="s">
        <v>863</v>
      </c>
      <c r="F341" s="199">
        <f>SUM(F329,F333)</f>
        <v>0</v>
      </c>
      <c r="G341" s="199">
        <f t="shared" ref="G341:H341" si="17">SUM(G329,G333)</f>
        <v>379</v>
      </c>
      <c r="H341" s="199">
        <f t="shared" si="17"/>
        <v>323.7</v>
      </c>
      <c r="I341" s="168"/>
      <c r="J341" s="168"/>
      <c r="K341" s="117"/>
    </row>
    <row r="342" spans="1:11" ht="14.4" x14ac:dyDescent="0.25">
      <c r="A342" s="304" t="s">
        <v>306</v>
      </c>
      <c r="B342" s="305"/>
      <c r="C342" s="305"/>
      <c r="D342" s="305"/>
      <c r="E342" s="305"/>
      <c r="F342" s="305"/>
      <c r="G342" s="305"/>
      <c r="H342" s="305"/>
      <c r="I342" s="305"/>
      <c r="J342" s="305"/>
      <c r="K342" s="306"/>
    </row>
    <row r="343" spans="1:11" ht="64.2" customHeight="1" x14ac:dyDescent="0.25">
      <c r="A343" s="49">
        <v>119</v>
      </c>
      <c r="B343" s="10" t="s">
        <v>307</v>
      </c>
      <c r="C343" s="62" t="s">
        <v>59</v>
      </c>
      <c r="D343" s="181" t="s">
        <v>421</v>
      </c>
      <c r="E343" s="169" t="s">
        <v>342</v>
      </c>
      <c r="F343" s="48">
        <v>75</v>
      </c>
      <c r="G343" s="49">
        <v>75</v>
      </c>
      <c r="H343" s="49">
        <v>72.7</v>
      </c>
      <c r="I343" s="49" t="s">
        <v>137</v>
      </c>
      <c r="J343" s="49" t="s">
        <v>137</v>
      </c>
      <c r="K343" s="92" t="s">
        <v>812</v>
      </c>
    </row>
    <row r="344" spans="1:11" ht="43.8" customHeight="1" x14ac:dyDescent="0.25">
      <c r="A344" s="49">
        <v>120</v>
      </c>
      <c r="B344" s="4" t="s">
        <v>308</v>
      </c>
      <c r="C344" s="62" t="s">
        <v>59</v>
      </c>
      <c r="D344" s="181" t="s">
        <v>421</v>
      </c>
      <c r="E344" s="169" t="s">
        <v>342</v>
      </c>
      <c r="F344" s="48">
        <v>21.3</v>
      </c>
      <c r="G344" s="49">
        <v>21.3</v>
      </c>
      <c r="H344" s="49">
        <v>22.5</v>
      </c>
      <c r="I344" s="49" t="s">
        <v>137</v>
      </c>
      <c r="J344" s="49" t="s">
        <v>137</v>
      </c>
      <c r="K344" s="92" t="s">
        <v>813</v>
      </c>
    </row>
    <row r="345" spans="1:11" ht="39.6" customHeight="1" x14ac:dyDescent="0.25">
      <c r="A345" s="295">
        <v>121</v>
      </c>
      <c r="B345" s="27" t="s">
        <v>309</v>
      </c>
      <c r="C345" s="298" t="s">
        <v>59</v>
      </c>
      <c r="D345" s="300" t="s">
        <v>421</v>
      </c>
      <c r="E345" s="301" t="s">
        <v>289</v>
      </c>
      <c r="F345" s="48">
        <v>92.4</v>
      </c>
      <c r="G345" s="49">
        <v>92.4</v>
      </c>
      <c r="H345" s="49">
        <v>92.4</v>
      </c>
      <c r="I345" s="49" t="s">
        <v>137</v>
      </c>
      <c r="J345" s="49" t="s">
        <v>137</v>
      </c>
      <c r="K345" s="92" t="s">
        <v>836</v>
      </c>
    </row>
    <row r="346" spans="1:11" ht="42.6" customHeight="1" x14ac:dyDescent="0.25">
      <c r="A346" s="297"/>
      <c r="B346" s="28" t="s">
        <v>310</v>
      </c>
      <c r="C346" s="288"/>
      <c r="D346" s="288"/>
      <c r="E346" s="265"/>
      <c r="F346" s="48" t="s">
        <v>418</v>
      </c>
      <c r="G346" s="49">
        <v>85</v>
      </c>
      <c r="H346" s="138">
        <v>85</v>
      </c>
      <c r="I346" s="138" t="s">
        <v>137</v>
      </c>
      <c r="J346" s="138" t="s">
        <v>137</v>
      </c>
      <c r="K346" s="112" t="s">
        <v>850</v>
      </c>
    </row>
    <row r="347" spans="1:11" ht="66.599999999999994" x14ac:dyDescent="0.25">
      <c r="A347" s="49">
        <v>122</v>
      </c>
      <c r="B347" s="29" t="s">
        <v>311</v>
      </c>
      <c r="C347" s="177" t="s">
        <v>197</v>
      </c>
      <c r="D347" s="181" t="s">
        <v>421</v>
      </c>
      <c r="E347" s="169" t="s">
        <v>289</v>
      </c>
      <c r="F347" s="48">
        <v>23</v>
      </c>
      <c r="G347" s="49">
        <v>23</v>
      </c>
      <c r="H347" s="49">
        <v>23</v>
      </c>
      <c r="I347" s="49" t="s">
        <v>137</v>
      </c>
      <c r="J347" s="49" t="s">
        <v>137</v>
      </c>
      <c r="K347" s="101" t="s">
        <v>816</v>
      </c>
    </row>
    <row r="348" spans="1:11" ht="44.4" customHeight="1" x14ac:dyDescent="0.25">
      <c r="A348" s="295">
        <v>123</v>
      </c>
      <c r="B348" s="30" t="s">
        <v>312</v>
      </c>
      <c r="C348" s="298" t="s">
        <v>59</v>
      </c>
      <c r="D348" s="300" t="s">
        <v>421</v>
      </c>
      <c r="E348" s="301" t="s">
        <v>289</v>
      </c>
      <c r="F348" s="48">
        <v>71.2</v>
      </c>
      <c r="G348" s="49">
        <v>71.2</v>
      </c>
      <c r="H348" s="49">
        <v>71.3</v>
      </c>
      <c r="I348" s="49" t="s">
        <v>137</v>
      </c>
      <c r="J348" s="49" t="s">
        <v>137</v>
      </c>
      <c r="K348" s="92" t="s">
        <v>815</v>
      </c>
    </row>
    <row r="349" spans="1:11" ht="39.6" x14ac:dyDescent="0.25">
      <c r="A349" s="297"/>
      <c r="B349" s="28" t="s">
        <v>310</v>
      </c>
      <c r="C349" s="288"/>
      <c r="D349" s="288"/>
      <c r="E349" s="265"/>
      <c r="F349" s="48"/>
      <c r="G349" s="138">
        <v>65</v>
      </c>
      <c r="H349" s="138">
        <v>65</v>
      </c>
      <c r="I349" s="138" t="s">
        <v>137</v>
      </c>
      <c r="J349" s="138" t="s">
        <v>137</v>
      </c>
      <c r="K349" s="112" t="s">
        <v>837</v>
      </c>
    </row>
    <row r="350" spans="1:11" ht="53.4" x14ac:dyDescent="0.25">
      <c r="A350" s="49">
        <v>124</v>
      </c>
      <c r="B350" s="31" t="s">
        <v>313</v>
      </c>
      <c r="C350" s="177" t="s">
        <v>197</v>
      </c>
      <c r="D350" s="181" t="s">
        <v>421</v>
      </c>
      <c r="E350" s="169" t="s">
        <v>289</v>
      </c>
      <c r="F350" s="48">
        <v>3</v>
      </c>
      <c r="G350" s="49">
        <v>3</v>
      </c>
      <c r="H350" s="49">
        <v>3</v>
      </c>
      <c r="I350" s="49" t="s">
        <v>137</v>
      </c>
      <c r="J350" s="49" t="s">
        <v>137</v>
      </c>
      <c r="K350" s="101" t="s">
        <v>814</v>
      </c>
    </row>
    <row r="351" spans="1:11" ht="44.4" customHeight="1" x14ac:dyDescent="0.25">
      <c r="A351" s="295">
        <v>125</v>
      </c>
      <c r="B351" s="4" t="s">
        <v>314</v>
      </c>
      <c r="C351" s="298" t="s">
        <v>59</v>
      </c>
      <c r="D351" s="300" t="s">
        <v>421</v>
      </c>
      <c r="E351" s="301" t="s">
        <v>289</v>
      </c>
      <c r="F351" s="48"/>
      <c r="G351" s="49"/>
      <c r="H351" s="49"/>
      <c r="I351" s="49"/>
      <c r="J351" s="49"/>
      <c r="K351" s="92"/>
    </row>
    <row r="352" spans="1:11" ht="38.4" customHeight="1" x14ac:dyDescent="0.25">
      <c r="A352" s="296"/>
      <c r="B352" s="10" t="s">
        <v>315</v>
      </c>
      <c r="C352" s="299"/>
      <c r="D352" s="299"/>
      <c r="E352" s="265"/>
      <c r="F352" s="48">
        <v>8</v>
      </c>
      <c r="G352" s="49">
        <v>55.2</v>
      </c>
      <c r="H352" s="49">
        <v>59</v>
      </c>
      <c r="I352" s="49" t="s">
        <v>137</v>
      </c>
      <c r="J352" s="49" t="s">
        <v>137</v>
      </c>
      <c r="K352" s="187" t="s">
        <v>838</v>
      </c>
    </row>
    <row r="353" spans="1:11" ht="39.6" x14ac:dyDescent="0.25">
      <c r="A353" s="296"/>
      <c r="B353" s="28" t="s">
        <v>310</v>
      </c>
      <c r="C353" s="299"/>
      <c r="D353" s="299"/>
      <c r="E353" s="265"/>
      <c r="F353" s="48"/>
      <c r="G353" s="49">
        <v>65.7</v>
      </c>
      <c r="H353" s="49">
        <v>69.2</v>
      </c>
      <c r="I353" s="49" t="s">
        <v>137</v>
      </c>
      <c r="J353" s="49" t="s">
        <v>137</v>
      </c>
      <c r="K353" s="187" t="s">
        <v>839</v>
      </c>
    </row>
    <row r="354" spans="1:11" ht="39.6" x14ac:dyDescent="0.25">
      <c r="A354" s="296"/>
      <c r="B354" s="10" t="s">
        <v>316</v>
      </c>
      <c r="C354" s="299"/>
      <c r="D354" s="299"/>
      <c r="E354" s="265"/>
      <c r="F354" s="48">
        <v>90</v>
      </c>
      <c r="G354" s="49">
        <v>90</v>
      </c>
      <c r="H354" s="49">
        <v>88.6</v>
      </c>
      <c r="I354" s="49" t="s">
        <v>137</v>
      </c>
      <c r="J354" s="49" t="s">
        <v>137</v>
      </c>
      <c r="K354" s="187" t="s">
        <v>840</v>
      </c>
    </row>
    <row r="355" spans="1:11" ht="39.6" x14ac:dyDescent="0.25">
      <c r="A355" s="296"/>
      <c r="B355" s="10" t="s">
        <v>317</v>
      </c>
      <c r="C355" s="299"/>
      <c r="D355" s="299"/>
      <c r="E355" s="265"/>
      <c r="F355" s="48">
        <v>35</v>
      </c>
      <c r="G355" s="49">
        <v>35</v>
      </c>
      <c r="H355" s="49">
        <v>20.399999999999999</v>
      </c>
      <c r="I355" s="49" t="s">
        <v>137</v>
      </c>
      <c r="J355" s="49" t="s">
        <v>137</v>
      </c>
      <c r="K355" s="187" t="s">
        <v>841</v>
      </c>
    </row>
    <row r="356" spans="1:11" x14ac:dyDescent="0.25">
      <c r="A356" s="296"/>
      <c r="B356" s="10" t="s">
        <v>318</v>
      </c>
      <c r="C356" s="299"/>
      <c r="D356" s="299"/>
      <c r="E356" s="265"/>
      <c r="F356" s="48">
        <v>0</v>
      </c>
      <c r="G356" s="49">
        <v>0</v>
      </c>
      <c r="H356" s="49">
        <v>0</v>
      </c>
      <c r="I356" s="49" t="s">
        <v>137</v>
      </c>
      <c r="J356" s="49" t="s">
        <v>137</v>
      </c>
      <c r="K356" s="188" t="s">
        <v>435</v>
      </c>
    </row>
    <row r="357" spans="1:11" x14ac:dyDescent="0.25">
      <c r="A357" s="296"/>
      <c r="B357" s="10" t="s">
        <v>319</v>
      </c>
      <c r="C357" s="299"/>
      <c r="D357" s="299"/>
      <c r="E357" s="265"/>
      <c r="F357" s="48">
        <v>0</v>
      </c>
      <c r="G357" s="49">
        <v>0</v>
      </c>
      <c r="H357" s="49">
        <v>0</v>
      </c>
      <c r="I357" s="49" t="s">
        <v>137</v>
      </c>
      <c r="J357" s="49" t="s">
        <v>137</v>
      </c>
      <c r="K357" s="188" t="s">
        <v>435</v>
      </c>
    </row>
    <row r="358" spans="1:11" x14ac:dyDescent="0.25">
      <c r="A358" s="297"/>
      <c r="B358" s="28" t="s">
        <v>310</v>
      </c>
      <c r="C358" s="288"/>
      <c r="D358" s="288"/>
      <c r="E358" s="265"/>
      <c r="F358" s="48"/>
      <c r="G358" s="49">
        <v>93</v>
      </c>
      <c r="H358" s="49"/>
      <c r="I358" s="49" t="s">
        <v>137</v>
      </c>
      <c r="J358" s="49" t="s">
        <v>137</v>
      </c>
      <c r="K358" s="92"/>
    </row>
    <row r="359" spans="1:11" ht="40.200000000000003" x14ac:dyDescent="0.25">
      <c r="A359" s="295">
        <v>126</v>
      </c>
      <c r="B359" s="32" t="s">
        <v>320</v>
      </c>
      <c r="C359" s="302" t="s">
        <v>292</v>
      </c>
      <c r="D359" s="300" t="s">
        <v>421</v>
      </c>
      <c r="E359" s="301" t="s">
        <v>289</v>
      </c>
      <c r="F359" s="48"/>
      <c r="G359" s="49"/>
      <c r="H359" s="49"/>
      <c r="I359" s="49" t="s">
        <v>137</v>
      </c>
      <c r="J359" s="49" t="s">
        <v>137</v>
      </c>
      <c r="K359" s="92"/>
    </row>
    <row r="360" spans="1:11" x14ac:dyDescent="0.25">
      <c r="A360" s="296"/>
      <c r="B360" s="32" t="s">
        <v>321</v>
      </c>
      <c r="C360" s="299"/>
      <c r="D360" s="299"/>
      <c r="E360" s="265"/>
      <c r="F360" s="48">
        <v>0</v>
      </c>
      <c r="G360" s="49">
        <v>0</v>
      </c>
      <c r="H360" s="49"/>
      <c r="I360" s="49" t="s">
        <v>137</v>
      </c>
      <c r="J360" s="49" t="s">
        <v>137</v>
      </c>
      <c r="K360" s="188" t="s">
        <v>435</v>
      </c>
    </row>
    <row r="361" spans="1:11" ht="55.8" customHeight="1" x14ac:dyDescent="0.25">
      <c r="A361" s="296"/>
      <c r="B361" s="32" t="s">
        <v>322</v>
      </c>
      <c r="C361" s="299"/>
      <c r="D361" s="299"/>
      <c r="E361" s="265"/>
      <c r="F361" s="48">
        <v>4.8</v>
      </c>
      <c r="G361" s="49">
        <v>43.58</v>
      </c>
      <c r="H361" s="49">
        <v>46.08</v>
      </c>
      <c r="I361" s="49" t="s">
        <v>137</v>
      </c>
      <c r="J361" s="49" t="s">
        <v>137</v>
      </c>
      <c r="K361" s="101" t="s">
        <v>842</v>
      </c>
    </row>
    <row r="362" spans="1:11" ht="37.799999999999997" customHeight="1" x14ac:dyDescent="0.25">
      <c r="A362" s="296"/>
      <c r="B362" s="32" t="s">
        <v>323</v>
      </c>
      <c r="C362" s="299"/>
      <c r="D362" s="299"/>
      <c r="E362" s="265"/>
      <c r="F362" s="48">
        <v>139.69999999999999</v>
      </c>
      <c r="G362" s="49">
        <v>139.69999999999999</v>
      </c>
      <c r="H362" s="49">
        <v>137.5</v>
      </c>
      <c r="I362" s="49" t="s">
        <v>137</v>
      </c>
      <c r="J362" s="49" t="s">
        <v>137</v>
      </c>
      <c r="K362" s="101" t="s">
        <v>843</v>
      </c>
    </row>
    <row r="363" spans="1:11" ht="39.6" x14ac:dyDescent="0.25">
      <c r="A363" s="296"/>
      <c r="B363" s="32" t="s">
        <v>324</v>
      </c>
      <c r="C363" s="299"/>
      <c r="D363" s="299"/>
      <c r="E363" s="265"/>
      <c r="F363" s="48">
        <v>34.5</v>
      </c>
      <c r="G363" s="49">
        <v>34.5</v>
      </c>
      <c r="H363" s="49">
        <v>20.100000000000001</v>
      </c>
      <c r="I363" s="49" t="s">
        <v>137</v>
      </c>
      <c r="J363" s="49" t="s">
        <v>137</v>
      </c>
      <c r="K363" s="101" t="s">
        <v>845</v>
      </c>
    </row>
    <row r="364" spans="1:11" x14ac:dyDescent="0.25">
      <c r="A364" s="297"/>
      <c r="B364" s="32" t="s">
        <v>325</v>
      </c>
      <c r="C364" s="288"/>
      <c r="D364" s="288"/>
      <c r="E364" s="265"/>
      <c r="F364" s="48">
        <v>0</v>
      </c>
      <c r="G364" s="49">
        <v>0</v>
      </c>
      <c r="H364" s="49"/>
      <c r="I364" s="49" t="s">
        <v>137</v>
      </c>
      <c r="J364" s="49" t="s">
        <v>137</v>
      </c>
      <c r="K364" s="188" t="s">
        <v>817</v>
      </c>
    </row>
    <row r="365" spans="1:11" ht="53.4" x14ac:dyDescent="0.25">
      <c r="A365" s="49">
        <v>127</v>
      </c>
      <c r="B365" s="32" t="s">
        <v>326</v>
      </c>
      <c r="C365" s="20" t="s">
        <v>60</v>
      </c>
      <c r="D365" s="181" t="s">
        <v>419</v>
      </c>
      <c r="E365" s="169" t="s">
        <v>289</v>
      </c>
      <c r="F365" s="48">
        <v>0</v>
      </c>
      <c r="G365" s="49">
        <v>61.514000000000003</v>
      </c>
      <c r="H365" s="49">
        <v>61.514000000000003</v>
      </c>
      <c r="I365" s="49" t="s">
        <v>137</v>
      </c>
      <c r="J365" s="49" t="s">
        <v>137</v>
      </c>
      <c r="K365" s="189" t="s">
        <v>818</v>
      </c>
    </row>
    <row r="366" spans="1:11" ht="64.8" customHeight="1" x14ac:dyDescent="0.25">
      <c r="A366" s="168">
        <v>126</v>
      </c>
      <c r="B366" s="128" t="s">
        <v>327</v>
      </c>
      <c r="C366" s="168" t="s">
        <v>60</v>
      </c>
      <c r="D366" s="168" t="s">
        <v>137</v>
      </c>
      <c r="E366" s="168" t="s">
        <v>289</v>
      </c>
      <c r="F366" s="168">
        <v>2.1120000000000001</v>
      </c>
      <c r="G366" s="168">
        <v>5.26</v>
      </c>
      <c r="H366" s="168">
        <v>5.26</v>
      </c>
      <c r="I366" s="168" t="s">
        <v>412</v>
      </c>
      <c r="J366" s="168">
        <v>458003</v>
      </c>
      <c r="K366" s="105" t="s">
        <v>819</v>
      </c>
    </row>
    <row r="367" spans="1:11" ht="43.8" customHeight="1" x14ac:dyDescent="0.25">
      <c r="A367" s="168">
        <v>127</v>
      </c>
      <c r="B367" s="128" t="s">
        <v>328</v>
      </c>
      <c r="C367" s="168" t="s">
        <v>60</v>
      </c>
      <c r="D367" s="168" t="s">
        <v>137</v>
      </c>
      <c r="E367" s="168" t="s">
        <v>289</v>
      </c>
      <c r="F367" s="168">
        <v>0.68700000000000006</v>
      </c>
      <c r="G367" s="168">
        <v>1.9410000000000001</v>
      </c>
      <c r="H367" s="168">
        <v>1.9410000000000001</v>
      </c>
      <c r="I367" s="168" t="s">
        <v>412</v>
      </c>
      <c r="J367" s="168">
        <v>458031</v>
      </c>
      <c r="K367" s="105" t="s">
        <v>819</v>
      </c>
    </row>
    <row r="368" spans="1:11" ht="79.2" x14ac:dyDescent="0.25">
      <c r="A368" s="168">
        <v>128</v>
      </c>
      <c r="B368" s="128" t="s">
        <v>329</v>
      </c>
      <c r="C368" s="168" t="s">
        <v>61</v>
      </c>
      <c r="D368" s="168" t="s">
        <v>137</v>
      </c>
      <c r="E368" s="168" t="s">
        <v>343</v>
      </c>
      <c r="F368" s="168">
        <v>421</v>
      </c>
      <c r="G368" s="168">
        <v>453</v>
      </c>
      <c r="H368" s="168">
        <v>453</v>
      </c>
      <c r="I368" s="168" t="s">
        <v>137</v>
      </c>
      <c r="J368" s="168" t="s">
        <v>137</v>
      </c>
      <c r="K368" s="190" t="s">
        <v>820</v>
      </c>
    </row>
    <row r="369" spans="1:11" ht="39.6" x14ac:dyDescent="0.25">
      <c r="A369" s="168">
        <v>129</v>
      </c>
      <c r="B369" s="128" t="s">
        <v>330</v>
      </c>
      <c r="C369" s="168" t="s">
        <v>61</v>
      </c>
      <c r="D369" s="168" t="s">
        <v>137</v>
      </c>
      <c r="E369" s="168" t="s">
        <v>343</v>
      </c>
      <c r="F369" s="168">
        <v>40</v>
      </c>
      <c r="G369" s="168">
        <v>5</v>
      </c>
      <c r="H369" s="168">
        <v>5</v>
      </c>
      <c r="I369" s="168" t="s">
        <v>137</v>
      </c>
      <c r="J369" s="168" t="s">
        <v>137</v>
      </c>
      <c r="K369" s="190" t="s">
        <v>821</v>
      </c>
    </row>
    <row r="370" spans="1:11" ht="55.2" customHeight="1" x14ac:dyDescent="0.25">
      <c r="A370" s="168">
        <v>130</v>
      </c>
      <c r="B370" s="128" t="s">
        <v>331</v>
      </c>
      <c r="C370" s="168" t="s">
        <v>60</v>
      </c>
      <c r="D370" s="168" t="s">
        <v>137</v>
      </c>
      <c r="E370" s="168" t="s">
        <v>289</v>
      </c>
      <c r="F370" s="168">
        <v>7.09</v>
      </c>
      <c r="G370" s="168" t="s">
        <v>418</v>
      </c>
      <c r="H370" s="168" t="s">
        <v>418</v>
      </c>
      <c r="I370" s="168" t="s">
        <v>450</v>
      </c>
      <c r="J370" s="168">
        <v>458028</v>
      </c>
      <c r="K370" s="85" t="s">
        <v>436</v>
      </c>
    </row>
    <row r="371" spans="1:11" ht="103.8" customHeight="1" x14ac:dyDescent="0.25">
      <c r="A371" s="168">
        <v>131</v>
      </c>
      <c r="B371" s="128" t="s">
        <v>332</v>
      </c>
      <c r="C371" s="168" t="s">
        <v>60</v>
      </c>
      <c r="D371" s="168" t="s">
        <v>137</v>
      </c>
      <c r="E371" s="168" t="s">
        <v>140</v>
      </c>
      <c r="F371" s="168"/>
      <c r="G371" s="168">
        <v>6.3879999999999999</v>
      </c>
      <c r="H371" s="168">
        <v>6.3879999999999999</v>
      </c>
      <c r="I371" s="168" t="s">
        <v>412</v>
      </c>
      <c r="J371" s="168">
        <v>467005</v>
      </c>
      <c r="K371" s="85" t="s">
        <v>716</v>
      </c>
    </row>
    <row r="372" spans="1:11" ht="79.2" customHeight="1" x14ac:dyDescent="0.25">
      <c r="A372" s="168">
        <v>132</v>
      </c>
      <c r="B372" s="128" t="s">
        <v>333</v>
      </c>
      <c r="C372" s="168" t="s">
        <v>60</v>
      </c>
      <c r="D372" s="168" t="s">
        <v>137</v>
      </c>
      <c r="E372" s="168" t="s">
        <v>140</v>
      </c>
      <c r="F372" s="168">
        <v>176.05</v>
      </c>
      <c r="G372" s="168">
        <v>0.05</v>
      </c>
      <c r="H372" s="168">
        <v>0</v>
      </c>
      <c r="I372" s="168" t="s">
        <v>438</v>
      </c>
      <c r="J372" s="168">
        <v>467004</v>
      </c>
      <c r="K372" s="85" t="s">
        <v>717</v>
      </c>
    </row>
    <row r="373" spans="1:11" ht="57" customHeight="1" x14ac:dyDescent="0.25">
      <c r="A373" s="168">
        <v>133</v>
      </c>
      <c r="B373" s="128" t="s">
        <v>334</v>
      </c>
      <c r="C373" s="168" t="s">
        <v>60</v>
      </c>
      <c r="D373" s="168" t="s">
        <v>137</v>
      </c>
      <c r="E373" s="168" t="s">
        <v>289</v>
      </c>
      <c r="F373" s="168" t="s">
        <v>418</v>
      </c>
      <c r="G373" s="168">
        <v>134.5</v>
      </c>
      <c r="H373" s="168">
        <v>134.5</v>
      </c>
      <c r="I373" s="168" t="s">
        <v>412</v>
      </c>
      <c r="J373" s="168">
        <v>458107</v>
      </c>
      <c r="K373" s="190" t="s">
        <v>822</v>
      </c>
    </row>
    <row r="374" spans="1:11" ht="57.6" customHeight="1" x14ac:dyDescent="0.25">
      <c r="A374" s="164">
        <v>134</v>
      </c>
      <c r="B374" s="163" t="s">
        <v>335</v>
      </c>
      <c r="C374" s="164" t="s">
        <v>60</v>
      </c>
      <c r="D374" s="164" t="s">
        <v>137</v>
      </c>
      <c r="E374" s="168" t="s">
        <v>289</v>
      </c>
      <c r="F374" s="168" t="s">
        <v>418</v>
      </c>
      <c r="G374" s="168">
        <v>230</v>
      </c>
      <c r="H374" s="168">
        <v>230</v>
      </c>
      <c r="I374" s="168" t="s">
        <v>438</v>
      </c>
      <c r="J374" s="168">
        <v>458011</v>
      </c>
      <c r="K374" s="190" t="s">
        <v>823</v>
      </c>
    </row>
    <row r="375" spans="1:11" ht="28.8" customHeight="1" x14ac:dyDescent="0.25">
      <c r="A375" s="287">
        <v>135</v>
      </c>
      <c r="B375" s="291" t="s">
        <v>336</v>
      </c>
      <c r="C375" s="287" t="s">
        <v>60</v>
      </c>
      <c r="D375" s="287" t="s">
        <v>137</v>
      </c>
      <c r="E375" s="292" t="s">
        <v>344</v>
      </c>
      <c r="F375" s="168" t="s">
        <v>418</v>
      </c>
      <c r="G375" s="213">
        <v>825.55799999999999</v>
      </c>
      <c r="H375" s="213">
        <v>825.55799999999999</v>
      </c>
      <c r="I375" s="168" t="s">
        <v>438</v>
      </c>
      <c r="J375" s="168">
        <v>458011</v>
      </c>
      <c r="K375" s="293" t="s">
        <v>824</v>
      </c>
    </row>
    <row r="376" spans="1:11" ht="40.200000000000003" customHeight="1" x14ac:dyDescent="0.25">
      <c r="A376" s="288"/>
      <c r="B376" s="290"/>
      <c r="C376" s="288"/>
      <c r="D376" s="288"/>
      <c r="E376" s="288"/>
      <c r="F376" s="168" t="s">
        <v>418</v>
      </c>
      <c r="G376" s="168">
        <v>106.629</v>
      </c>
      <c r="H376" s="213">
        <v>106.629</v>
      </c>
      <c r="I376" s="168" t="s">
        <v>412</v>
      </c>
      <c r="J376" s="168">
        <v>458011</v>
      </c>
      <c r="K376" s="294"/>
    </row>
    <row r="377" spans="1:11" ht="55.8" customHeight="1" x14ac:dyDescent="0.25">
      <c r="A377" s="164">
        <v>136</v>
      </c>
      <c r="B377" s="174" t="s">
        <v>337</v>
      </c>
      <c r="C377" s="164" t="s">
        <v>60</v>
      </c>
      <c r="D377" s="164" t="s">
        <v>137</v>
      </c>
      <c r="E377" s="182" t="s">
        <v>344</v>
      </c>
      <c r="F377" s="168" t="s">
        <v>418</v>
      </c>
      <c r="G377" s="168">
        <v>306.291</v>
      </c>
      <c r="H377" s="168">
        <v>306.291</v>
      </c>
      <c r="I377" s="168" t="s">
        <v>438</v>
      </c>
      <c r="J377" s="168">
        <v>458026</v>
      </c>
      <c r="K377" s="190" t="s">
        <v>825</v>
      </c>
    </row>
    <row r="378" spans="1:11" ht="39.6" customHeight="1" x14ac:dyDescent="0.25">
      <c r="A378" s="168">
        <v>137</v>
      </c>
      <c r="B378" s="33" t="s">
        <v>338</v>
      </c>
      <c r="C378" s="182" t="s">
        <v>60</v>
      </c>
      <c r="D378" s="168" t="s">
        <v>137</v>
      </c>
      <c r="E378" s="182" t="s">
        <v>289</v>
      </c>
      <c r="F378" s="168">
        <v>2.556</v>
      </c>
      <c r="G378" s="168">
        <v>5.87</v>
      </c>
      <c r="H378" s="168">
        <v>5.87</v>
      </c>
      <c r="I378" s="168" t="s">
        <v>412</v>
      </c>
      <c r="J378" s="168">
        <v>458012</v>
      </c>
      <c r="K378" s="191" t="s">
        <v>826</v>
      </c>
    </row>
    <row r="379" spans="1:11" ht="39.6" x14ac:dyDescent="0.25">
      <c r="A379" s="168">
        <v>138</v>
      </c>
      <c r="B379" s="33" t="s">
        <v>339</v>
      </c>
      <c r="C379" s="182" t="s">
        <v>60</v>
      </c>
      <c r="D379" s="168" t="s">
        <v>137</v>
      </c>
      <c r="E379" s="182" t="s">
        <v>289</v>
      </c>
      <c r="F379" s="168">
        <v>4.3239999999999998</v>
      </c>
      <c r="G379" s="168">
        <v>2.1560000000000001</v>
      </c>
      <c r="H379" s="168">
        <v>2.1560000000000001</v>
      </c>
      <c r="I379" s="168" t="s">
        <v>412</v>
      </c>
      <c r="J379" s="168">
        <v>458012</v>
      </c>
      <c r="K379" s="191" t="s">
        <v>826</v>
      </c>
    </row>
    <row r="380" spans="1:11" ht="105.6" x14ac:dyDescent="0.25">
      <c r="A380" s="168">
        <v>139</v>
      </c>
      <c r="B380" s="34" t="s">
        <v>340</v>
      </c>
      <c r="C380" s="182" t="s">
        <v>60</v>
      </c>
      <c r="D380" s="168" t="s">
        <v>137</v>
      </c>
      <c r="E380" s="182" t="s">
        <v>140</v>
      </c>
      <c r="F380" s="168" t="s">
        <v>418</v>
      </c>
      <c r="G380" s="168">
        <v>42.301000000000002</v>
      </c>
      <c r="H380" s="168">
        <v>42.3</v>
      </c>
      <c r="I380" s="168" t="s">
        <v>450</v>
      </c>
      <c r="J380" s="168">
        <v>467058</v>
      </c>
      <c r="K380" s="85" t="s">
        <v>718</v>
      </c>
    </row>
    <row r="381" spans="1:11" ht="172.8" customHeight="1" x14ac:dyDescent="0.25">
      <c r="A381" s="164">
        <v>140</v>
      </c>
      <c r="B381" s="129" t="s">
        <v>341</v>
      </c>
      <c r="C381" s="173" t="s">
        <v>60</v>
      </c>
      <c r="D381" s="164" t="s">
        <v>137</v>
      </c>
      <c r="E381" s="173" t="s">
        <v>140</v>
      </c>
      <c r="F381" s="168" t="s">
        <v>418</v>
      </c>
      <c r="G381" s="168">
        <v>317.339</v>
      </c>
      <c r="H381" s="168">
        <v>95.2</v>
      </c>
      <c r="I381" s="168" t="s">
        <v>413</v>
      </c>
      <c r="J381" s="168">
        <v>467006</v>
      </c>
      <c r="K381" s="128" t="s">
        <v>719</v>
      </c>
    </row>
    <row r="382" spans="1:11" ht="79.8" customHeight="1" x14ac:dyDescent="0.25">
      <c r="A382" s="83">
        <v>141</v>
      </c>
      <c r="B382" s="134" t="s">
        <v>467</v>
      </c>
      <c r="C382" s="69" t="s">
        <v>60</v>
      </c>
      <c r="D382" s="168" t="s">
        <v>137</v>
      </c>
      <c r="E382" s="182" t="s">
        <v>140</v>
      </c>
      <c r="F382" s="168" t="s">
        <v>418</v>
      </c>
      <c r="G382" s="168">
        <v>1.954</v>
      </c>
      <c r="H382" s="168">
        <v>1.954</v>
      </c>
      <c r="I382" s="168" t="s">
        <v>412</v>
      </c>
      <c r="J382" s="168">
        <v>467006</v>
      </c>
      <c r="K382" s="85" t="s">
        <v>729</v>
      </c>
    </row>
    <row r="383" spans="1:11" ht="79.2" x14ac:dyDescent="0.25">
      <c r="A383" s="168">
        <v>141</v>
      </c>
      <c r="B383" s="34" t="s">
        <v>468</v>
      </c>
      <c r="C383" s="182" t="s">
        <v>60</v>
      </c>
      <c r="D383" s="168" t="s">
        <v>137</v>
      </c>
      <c r="E383" s="182" t="s">
        <v>140</v>
      </c>
      <c r="F383" s="168" t="s">
        <v>418</v>
      </c>
      <c r="G383" s="168">
        <v>568.56500000000005</v>
      </c>
      <c r="H383" s="168">
        <v>568.56500000000005</v>
      </c>
      <c r="I383" s="168" t="s">
        <v>413</v>
      </c>
      <c r="J383" s="168">
        <v>467006</v>
      </c>
      <c r="K383" s="85" t="s">
        <v>720</v>
      </c>
    </row>
    <row r="384" spans="1:11" ht="39.6" x14ac:dyDescent="0.25">
      <c r="A384" s="168">
        <v>142</v>
      </c>
      <c r="B384" s="34" t="s">
        <v>469</v>
      </c>
      <c r="C384" s="182" t="s">
        <v>60</v>
      </c>
      <c r="D384" s="168" t="s">
        <v>137</v>
      </c>
      <c r="E384" s="182" t="s">
        <v>140</v>
      </c>
      <c r="F384" s="168" t="s">
        <v>418</v>
      </c>
      <c r="G384" s="168">
        <v>450</v>
      </c>
      <c r="H384" s="168">
        <v>450</v>
      </c>
      <c r="I384" s="168" t="s">
        <v>413</v>
      </c>
      <c r="J384" s="168">
        <v>467006</v>
      </c>
      <c r="K384" s="85" t="s">
        <v>721</v>
      </c>
    </row>
    <row r="385" spans="1:11" ht="52.8" x14ac:dyDescent="0.25">
      <c r="A385" s="168">
        <v>143</v>
      </c>
      <c r="B385" s="34" t="s">
        <v>470</v>
      </c>
      <c r="C385" s="182" t="s">
        <v>60</v>
      </c>
      <c r="D385" s="168" t="s">
        <v>137</v>
      </c>
      <c r="E385" s="182" t="s">
        <v>140</v>
      </c>
      <c r="F385" s="168" t="s">
        <v>418</v>
      </c>
      <c r="G385" s="168">
        <v>369.99</v>
      </c>
      <c r="H385" s="168">
        <v>369.98500000000001</v>
      </c>
      <c r="I385" s="168" t="s">
        <v>413</v>
      </c>
      <c r="J385" s="168">
        <v>467006</v>
      </c>
      <c r="K385" s="128" t="s">
        <v>722</v>
      </c>
    </row>
    <row r="386" spans="1:11" ht="39.6" x14ac:dyDescent="0.25">
      <c r="A386" s="168">
        <v>144</v>
      </c>
      <c r="B386" s="34" t="s">
        <v>471</v>
      </c>
      <c r="C386" s="182" t="s">
        <v>60</v>
      </c>
      <c r="D386" s="168" t="s">
        <v>137</v>
      </c>
      <c r="E386" s="182" t="s">
        <v>140</v>
      </c>
      <c r="F386" s="168" t="s">
        <v>418</v>
      </c>
      <c r="G386" s="168">
        <v>135</v>
      </c>
      <c r="H386" s="168">
        <v>135</v>
      </c>
      <c r="I386" s="168" t="s">
        <v>413</v>
      </c>
      <c r="J386" s="168">
        <v>467006</v>
      </c>
      <c r="K386" s="128" t="s">
        <v>723</v>
      </c>
    </row>
    <row r="387" spans="1:11" ht="57.6" customHeight="1" x14ac:dyDescent="0.25">
      <c r="A387" s="168">
        <v>145</v>
      </c>
      <c r="B387" s="34" t="s">
        <v>472</v>
      </c>
      <c r="C387" s="182" t="s">
        <v>60</v>
      </c>
      <c r="D387" s="168" t="s">
        <v>137</v>
      </c>
      <c r="E387" s="182" t="s">
        <v>140</v>
      </c>
      <c r="F387" s="168" t="s">
        <v>418</v>
      </c>
      <c r="G387" s="168">
        <v>342.2</v>
      </c>
      <c r="H387" s="168">
        <v>342.2</v>
      </c>
      <c r="I387" s="168" t="s">
        <v>413</v>
      </c>
      <c r="J387" s="168">
        <v>467006</v>
      </c>
      <c r="K387" s="128" t="s">
        <v>724</v>
      </c>
    </row>
    <row r="388" spans="1:11" ht="66" x14ac:dyDescent="0.25">
      <c r="A388" s="168">
        <v>146</v>
      </c>
      <c r="B388" s="34" t="s">
        <v>473</v>
      </c>
      <c r="C388" s="182" t="s">
        <v>60</v>
      </c>
      <c r="D388" s="168" t="s">
        <v>137</v>
      </c>
      <c r="E388" s="182" t="s">
        <v>140</v>
      </c>
      <c r="F388" s="168" t="s">
        <v>418</v>
      </c>
      <c r="G388" s="168">
        <v>115.13</v>
      </c>
      <c r="H388" s="168">
        <v>115.1</v>
      </c>
      <c r="I388" s="168" t="s">
        <v>438</v>
      </c>
      <c r="J388" s="168">
        <v>467006</v>
      </c>
      <c r="K388" s="128" t="s">
        <v>725</v>
      </c>
    </row>
    <row r="389" spans="1:11" ht="64.8" customHeight="1" x14ac:dyDescent="0.25">
      <c r="A389" s="168"/>
      <c r="B389" s="34" t="s">
        <v>474</v>
      </c>
      <c r="C389" s="182" t="s">
        <v>60</v>
      </c>
      <c r="D389" s="168" t="s">
        <v>137</v>
      </c>
      <c r="E389" s="182" t="s">
        <v>140</v>
      </c>
      <c r="F389" s="168" t="s">
        <v>418</v>
      </c>
      <c r="G389" s="168">
        <v>1E-3</v>
      </c>
      <c r="H389" s="168">
        <v>0</v>
      </c>
      <c r="I389" s="168" t="s">
        <v>412</v>
      </c>
      <c r="J389" s="168">
        <v>467006</v>
      </c>
      <c r="K389" s="128" t="s">
        <v>730</v>
      </c>
    </row>
    <row r="390" spans="1:11" ht="105" customHeight="1" x14ac:dyDescent="0.25">
      <c r="A390" s="168"/>
      <c r="B390" s="34" t="s">
        <v>476</v>
      </c>
      <c r="C390" s="182" t="s">
        <v>60</v>
      </c>
      <c r="D390" s="168" t="s">
        <v>137</v>
      </c>
      <c r="E390" s="182" t="s">
        <v>140</v>
      </c>
      <c r="F390" s="168" t="s">
        <v>418</v>
      </c>
      <c r="G390" s="168">
        <v>1E-3</v>
      </c>
      <c r="H390" s="168">
        <v>0</v>
      </c>
      <c r="I390" s="168" t="s">
        <v>412</v>
      </c>
      <c r="J390" s="168">
        <v>467006</v>
      </c>
      <c r="K390" s="128" t="s">
        <v>731</v>
      </c>
    </row>
    <row r="391" spans="1:11" ht="79.2" x14ac:dyDescent="0.25">
      <c r="A391" s="168">
        <v>147</v>
      </c>
      <c r="B391" s="34" t="s">
        <v>475</v>
      </c>
      <c r="C391" s="182" t="s">
        <v>60</v>
      </c>
      <c r="D391" s="168" t="s">
        <v>137</v>
      </c>
      <c r="E391" s="182" t="s">
        <v>289</v>
      </c>
      <c r="F391" s="168" t="s">
        <v>418</v>
      </c>
      <c r="G391" s="168">
        <v>532.69000000000005</v>
      </c>
      <c r="H391" s="168">
        <v>532.69000000000005</v>
      </c>
      <c r="I391" s="168" t="s">
        <v>413</v>
      </c>
      <c r="J391" s="168">
        <v>458012</v>
      </c>
      <c r="K391" s="191" t="s">
        <v>826</v>
      </c>
    </row>
    <row r="392" spans="1:11" ht="66" x14ac:dyDescent="0.25">
      <c r="A392" s="168">
        <v>148</v>
      </c>
      <c r="B392" s="34" t="s">
        <v>477</v>
      </c>
      <c r="C392" s="182" t="s">
        <v>60</v>
      </c>
      <c r="D392" s="168" t="s">
        <v>137</v>
      </c>
      <c r="E392" s="182" t="s">
        <v>289</v>
      </c>
      <c r="F392" s="168" t="s">
        <v>418</v>
      </c>
      <c r="G392" s="168">
        <v>61.514000000000003</v>
      </c>
      <c r="H392" s="168">
        <v>61.514000000000003</v>
      </c>
      <c r="I392" s="168" t="s">
        <v>438</v>
      </c>
      <c r="J392" s="168">
        <v>458065</v>
      </c>
      <c r="K392" s="192" t="s">
        <v>818</v>
      </c>
    </row>
    <row r="393" spans="1:11" x14ac:dyDescent="0.25">
      <c r="A393" s="168"/>
      <c r="B393" s="202"/>
      <c r="C393" s="182"/>
      <c r="D393" s="168"/>
      <c r="E393" s="201" t="s">
        <v>858</v>
      </c>
      <c r="F393" s="123">
        <f>SUM(F392,F388:F390,F382,F377:F380,F373:F376,F371:F372,F370,F366:F367)</f>
        <v>192.81900000000002</v>
      </c>
      <c r="G393" s="123">
        <f>SUM(G366:G367,G370:G380,G382,G388:G390,G392)</f>
        <v>1845.5439999999996</v>
      </c>
      <c r="H393" s="123">
        <f>SUM(H392,H388:H390,H382,H377:H380,H373:H376,H371:H372,H370,H366:H367)</f>
        <v>1845.4609999999998</v>
      </c>
      <c r="I393" s="168"/>
      <c r="J393" s="168"/>
      <c r="K393" s="117"/>
    </row>
    <row r="394" spans="1:11" x14ac:dyDescent="0.25">
      <c r="A394" s="168"/>
      <c r="B394" s="202"/>
      <c r="C394" s="182"/>
      <c r="D394" s="168"/>
      <c r="E394" s="203" t="s">
        <v>863</v>
      </c>
      <c r="F394" s="199">
        <f>SUM(F391,F383:F387,F381)</f>
        <v>0</v>
      </c>
      <c r="G394" s="199">
        <f t="shared" ref="G394:H394" si="18">SUM(G391,G383:G387,G381)</f>
        <v>2715.7839999999997</v>
      </c>
      <c r="H394" s="199">
        <f t="shared" si="18"/>
        <v>2493.64</v>
      </c>
      <c r="I394" s="168"/>
      <c r="J394" s="168"/>
      <c r="K394" s="117"/>
    </row>
    <row r="395" spans="1:11" ht="14.4" customHeight="1" x14ac:dyDescent="0.3">
      <c r="A395" s="282" t="s">
        <v>345</v>
      </c>
      <c r="B395" s="274"/>
      <c r="C395" s="274"/>
      <c r="D395" s="274"/>
      <c r="E395" s="274"/>
      <c r="F395" s="274"/>
      <c r="G395" s="274"/>
      <c r="H395" s="274"/>
      <c r="I395" s="274"/>
      <c r="J395" s="274"/>
      <c r="K395" s="275"/>
    </row>
    <row r="396" spans="1:11" ht="53.4" x14ac:dyDescent="0.25">
      <c r="A396" s="46">
        <v>128</v>
      </c>
      <c r="B396" s="26" t="s">
        <v>346</v>
      </c>
      <c r="C396" s="170" t="s">
        <v>347</v>
      </c>
      <c r="D396" s="181" t="s">
        <v>434</v>
      </c>
      <c r="E396" s="20" t="s">
        <v>360</v>
      </c>
      <c r="F396" s="48">
        <v>26560</v>
      </c>
      <c r="G396" s="49">
        <v>26560</v>
      </c>
      <c r="H396" s="49">
        <v>27729</v>
      </c>
      <c r="I396" s="49" t="s">
        <v>137</v>
      </c>
      <c r="J396" s="49" t="s">
        <v>137</v>
      </c>
      <c r="K396" s="101" t="s">
        <v>526</v>
      </c>
    </row>
    <row r="397" spans="1:11" ht="53.4" x14ac:dyDescent="0.25">
      <c r="A397" s="46">
        <v>129</v>
      </c>
      <c r="B397" s="10" t="s">
        <v>348</v>
      </c>
      <c r="C397" s="20" t="s">
        <v>59</v>
      </c>
      <c r="D397" s="181" t="s">
        <v>417</v>
      </c>
      <c r="E397" s="20" t="s">
        <v>88</v>
      </c>
      <c r="F397" s="48">
        <v>75.2</v>
      </c>
      <c r="G397" s="49">
        <v>75.2</v>
      </c>
      <c r="H397" s="49">
        <v>78.400000000000006</v>
      </c>
      <c r="I397" s="49" t="s">
        <v>137</v>
      </c>
      <c r="J397" s="49" t="s">
        <v>137</v>
      </c>
      <c r="K397" s="101" t="s">
        <v>599</v>
      </c>
    </row>
    <row r="398" spans="1:11" ht="66.599999999999994" x14ac:dyDescent="0.25">
      <c r="A398" s="46">
        <v>130</v>
      </c>
      <c r="B398" s="19" t="s">
        <v>349</v>
      </c>
      <c r="C398" s="20" t="s">
        <v>350</v>
      </c>
      <c r="D398" s="181" t="s">
        <v>417</v>
      </c>
      <c r="E398" s="20" t="s">
        <v>289</v>
      </c>
      <c r="F398" s="48">
        <v>5640</v>
      </c>
      <c r="G398" s="49">
        <v>5640</v>
      </c>
      <c r="H398" s="49">
        <v>5640</v>
      </c>
      <c r="I398" s="49" t="s">
        <v>137</v>
      </c>
      <c r="J398" s="49" t="s">
        <v>137</v>
      </c>
      <c r="K398" s="101" t="s">
        <v>599</v>
      </c>
    </row>
    <row r="399" spans="1:11" ht="66.599999999999994" x14ac:dyDescent="0.25">
      <c r="A399" s="46">
        <v>131</v>
      </c>
      <c r="B399" s="19" t="s">
        <v>351</v>
      </c>
      <c r="C399" s="20" t="s">
        <v>59</v>
      </c>
      <c r="D399" s="181" t="s">
        <v>417</v>
      </c>
      <c r="E399" s="20" t="s">
        <v>289</v>
      </c>
      <c r="F399" s="48" t="s">
        <v>418</v>
      </c>
      <c r="G399" s="49" t="s">
        <v>418</v>
      </c>
      <c r="H399" s="49" t="s">
        <v>418</v>
      </c>
      <c r="I399" s="49" t="s">
        <v>137</v>
      </c>
      <c r="J399" s="49" t="s">
        <v>137</v>
      </c>
      <c r="K399" s="92" t="s">
        <v>435</v>
      </c>
    </row>
    <row r="400" spans="1:11" ht="67.8" customHeight="1" x14ac:dyDescent="0.25">
      <c r="A400" s="46">
        <v>132</v>
      </c>
      <c r="B400" s="19" t="s">
        <v>352</v>
      </c>
      <c r="C400" s="20" t="s">
        <v>59</v>
      </c>
      <c r="D400" s="181" t="s">
        <v>434</v>
      </c>
      <c r="E400" s="20" t="s">
        <v>360</v>
      </c>
      <c r="F400" s="48">
        <v>1.8</v>
      </c>
      <c r="G400" s="49">
        <v>0.8</v>
      </c>
      <c r="H400" s="49">
        <v>0.8</v>
      </c>
      <c r="I400" s="49" t="s">
        <v>137</v>
      </c>
      <c r="J400" s="49" t="s">
        <v>137</v>
      </c>
      <c r="K400" s="92" t="s">
        <v>527</v>
      </c>
    </row>
    <row r="401" spans="1:11" ht="53.4" x14ac:dyDescent="0.25">
      <c r="A401" s="46">
        <v>133</v>
      </c>
      <c r="B401" s="19" t="s">
        <v>353</v>
      </c>
      <c r="C401" s="20" t="s">
        <v>354</v>
      </c>
      <c r="D401" s="181" t="s">
        <v>421</v>
      </c>
      <c r="E401" s="20" t="s">
        <v>360</v>
      </c>
      <c r="F401" s="48">
        <v>6</v>
      </c>
      <c r="G401" s="49">
        <v>2.5</v>
      </c>
      <c r="H401" s="49">
        <v>3</v>
      </c>
      <c r="I401" s="49" t="s">
        <v>137</v>
      </c>
      <c r="J401" s="49" t="s">
        <v>137</v>
      </c>
      <c r="K401" s="92" t="s">
        <v>528</v>
      </c>
    </row>
    <row r="402" spans="1:11" ht="66.599999999999994" x14ac:dyDescent="0.25">
      <c r="A402" s="46">
        <v>134</v>
      </c>
      <c r="B402" s="19" t="s">
        <v>433</v>
      </c>
      <c r="C402" s="20" t="s">
        <v>354</v>
      </c>
      <c r="D402" s="181" t="s">
        <v>434</v>
      </c>
      <c r="E402" s="20" t="s">
        <v>88</v>
      </c>
      <c r="F402" s="48">
        <v>6.5</v>
      </c>
      <c r="G402" s="49">
        <v>2.5</v>
      </c>
      <c r="H402" s="49">
        <v>3</v>
      </c>
      <c r="I402" s="49" t="s">
        <v>137</v>
      </c>
      <c r="J402" s="49" t="s">
        <v>137</v>
      </c>
      <c r="K402" s="92" t="s">
        <v>600</v>
      </c>
    </row>
    <row r="403" spans="1:11" ht="53.4" x14ac:dyDescent="0.25">
      <c r="A403" s="46">
        <v>135</v>
      </c>
      <c r="B403" s="19" t="s">
        <v>355</v>
      </c>
      <c r="C403" s="20" t="s">
        <v>59</v>
      </c>
      <c r="D403" s="181" t="s">
        <v>420</v>
      </c>
      <c r="E403" s="20" t="s">
        <v>88</v>
      </c>
      <c r="F403" s="48">
        <v>4.8</v>
      </c>
      <c r="G403" s="49">
        <v>4.8</v>
      </c>
      <c r="H403" s="49">
        <v>4.8</v>
      </c>
      <c r="I403" s="49" t="s">
        <v>137</v>
      </c>
      <c r="J403" s="49" t="s">
        <v>137</v>
      </c>
      <c r="K403" s="101" t="s">
        <v>601</v>
      </c>
    </row>
    <row r="404" spans="1:11" ht="53.4" x14ac:dyDescent="0.25">
      <c r="A404" s="46">
        <v>136</v>
      </c>
      <c r="B404" s="19" t="s">
        <v>356</v>
      </c>
      <c r="C404" s="20" t="s">
        <v>59</v>
      </c>
      <c r="D404" s="181" t="s">
        <v>420</v>
      </c>
      <c r="E404" s="20" t="s">
        <v>88</v>
      </c>
      <c r="F404" s="48">
        <v>84.7</v>
      </c>
      <c r="G404" s="49">
        <v>84.7</v>
      </c>
      <c r="H404" s="49">
        <v>84.7</v>
      </c>
      <c r="I404" s="49" t="s">
        <v>137</v>
      </c>
      <c r="J404" s="49" t="s">
        <v>137</v>
      </c>
      <c r="K404" s="101" t="s">
        <v>602</v>
      </c>
    </row>
    <row r="405" spans="1:11" ht="39.6" customHeight="1" x14ac:dyDescent="0.25">
      <c r="A405" s="168">
        <v>151</v>
      </c>
      <c r="B405" s="163" t="s">
        <v>357</v>
      </c>
      <c r="C405" s="168" t="s">
        <v>347</v>
      </c>
      <c r="D405" s="168" t="s">
        <v>137</v>
      </c>
      <c r="E405" s="168" t="s">
        <v>88</v>
      </c>
      <c r="F405" s="168" t="s">
        <v>418</v>
      </c>
      <c r="G405" s="168" t="s">
        <v>418</v>
      </c>
      <c r="H405" s="168">
        <v>35</v>
      </c>
      <c r="I405" s="168" t="s">
        <v>137</v>
      </c>
      <c r="J405" s="168" t="s">
        <v>137</v>
      </c>
      <c r="K405" s="85" t="s">
        <v>604</v>
      </c>
    </row>
    <row r="406" spans="1:11" ht="39.6" x14ac:dyDescent="0.25">
      <c r="A406" s="168">
        <v>152</v>
      </c>
      <c r="B406" s="163" t="s">
        <v>358</v>
      </c>
      <c r="C406" s="164" t="s">
        <v>347</v>
      </c>
      <c r="D406" s="168" t="s">
        <v>137</v>
      </c>
      <c r="E406" s="168" t="s">
        <v>88</v>
      </c>
      <c r="F406" s="168" t="s">
        <v>418</v>
      </c>
      <c r="G406" s="168" t="s">
        <v>418</v>
      </c>
      <c r="H406" s="168">
        <v>7609</v>
      </c>
      <c r="I406" s="168" t="s">
        <v>137</v>
      </c>
      <c r="J406" s="168" t="s">
        <v>137</v>
      </c>
      <c r="K406" s="85" t="s">
        <v>603</v>
      </c>
    </row>
    <row r="407" spans="1:11" ht="39.6" x14ac:dyDescent="0.25">
      <c r="A407" s="168">
        <v>153</v>
      </c>
      <c r="B407" s="128" t="s">
        <v>359</v>
      </c>
      <c r="C407" s="163" t="s">
        <v>60</v>
      </c>
      <c r="D407" s="168" t="s">
        <v>137</v>
      </c>
      <c r="E407" s="168" t="s">
        <v>360</v>
      </c>
      <c r="F407" s="168" t="s">
        <v>418</v>
      </c>
      <c r="G407" s="168">
        <v>1.2</v>
      </c>
      <c r="H407" s="168">
        <v>1.2</v>
      </c>
      <c r="I407" s="168" t="s">
        <v>412</v>
      </c>
      <c r="J407" s="70">
        <v>463003</v>
      </c>
      <c r="K407" s="128" t="s">
        <v>494</v>
      </c>
    </row>
    <row r="408" spans="1:11" x14ac:dyDescent="0.25">
      <c r="A408" s="168"/>
      <c r="B408" s="128"/>
      <c r="C408" s="128"/>
      <c r="D408" s="168"/>
      <c r="E408" s="123" t="s">
        <v>858</v>
      </c>
      <c r="F408" s="123">
        <f>SUM(F407)</f>
        <v>0</v>
      </c>
      <c r="G408" s="123">
        <f t="shared" ref="G408:H408" si="19">SUM(G407)</f>
        <v>1.2</v>
      </c>
      <c r="H408" s="123">
        <f t="shared" si="19"/>
        <v>1.2</v>
      </c>
      <c r="I408" s="168"/>
      <c r="J408" s="70"/>
      <c r="K408" s="128"/>
    </row>
    <row r="409" spans="1:11" ht="14.4" customHeight="1" x14ac:dyDescent="0.3">
      <c r="A409" s="281" t="s">
        <v>361</v>
      </c>
      <c r="B409" s="274"/>
      <c r="C409" s="274"/>
      <c r="D409" s="274"/>
      <c r="E409" s="274"/>
      <c r="F409" s="274"/>
      <c r="G409" s="274"/>
      <c r="H409" s="274"/>
      <c r="I409" s="274"/>
      <c r="J409" s="274"/>
      <c r="K409" s="275"/>
    </row>
    <row r="410" spans="1:11" ht="30.6" customHeight="1" x14ac:dyDescent="0.25">
      <c r="A410" s="286" t="s">
        <v>362</v>
      </c>
      <c r="B410" s="277"/>
      <c r="C410" s="277"/>
      <c r="D410" s="277"/>
      <c r="E410" s="277"/>
      <c r="F410" s="277"/>
      <c r="G410" s="277"/>
      <c r="H410" s="277"/>
      <c r="I410" s="277"/>
      <c r="J410" s="277"/>
      <c r="K410" s="278"/>
    </row>
    <row r="411" spans="1:11" ht="54.6" customHeight="1" x14ac:dyDescent="0.25">
      <c r="A411" s="46">
        <v>137</v>
      </c>
      <c r="B411" s="4" t="s">
        <v>851</v>
      </c>
      <c r="C411" s="169" t="s">
        <v>198</v>
      </c>
      <c r="D411" s="181" t="s">
        <v>419</v>
      </c>
      <c r="E411" s="169" t="s">
        <v>367</v>
      </c>
      <c r="F411" s="48">
        <v>16</v>
      </c>
      <c r="G411" s="49">
        <v>28</v>
      </c>
      <c r="H411" s="49">
        <v>28</v>
      </c>
      <c r="I411" s="49" t="s">
        <v>137</v>
      </c>
      <c r="J411" s="49" t="s">
        <v>137</v>
      </c>
      <c r="K411" s="92" t="s">
        <v>529</v>
      </c>
    </row>
    <row r="412" spans="1:11" ht="158.4" x14ac:dyDescent="0.25">
      <c r="A412" s="46">
        <v>138</v>
      </c>
      <c r="B412" s="19" t="s">
        <v>363</v>
      </c>
      <c r="C412" s="20" t="s">
        <v>61</v>
      </c>
      <c r="D412" s="181" t="s">
        <v>419</v>
      </c>
      <c r="E412" s="20" t="s">
        <v>368</v>
      </c>
      <c r="F412" s="48">
        <v>11</v>
      </c>
      <c r="G412" s="49">
        <v>5</v>
      </c>
      <c r="H412" s="49">
        <v>5</v>
      </c>
      <c r="I412" s="49" t="s">
        <v>137</v>
      </c>
      <c r="J412" s="49" t="s">
        <v>137</v>
      </c>
      <c r="K412" s="92" t="s">
        <v>530</v>
      </c>
    </row>
    <row r="413" spans="1:11" ht="25.8" customHeight="1" x14ac:dyDescent="0.25">
      <c r="A413" s="287">
        <v>154</v>
      </c>
      <c r="B413" s="289" t="s">
        <v>364</v>
      </c>
      <c r="C413" s="287" t="s">
        <v>221</v>
      </c>
      <c r="D413" s="168" t="s">
        <v>137</v>
      </c>
      <c r="E413" s="287" t="s">
        <v>414</v>
      </c>
      <c r="F413" s="287">
        <v>26.7</v>
      </c>
      <c r="G413" s="168">
        <v>11.433</v>
      </c>
      <c r="H413" s="168">
        <v>11.433</v>
      </c>
      <c r="I413" s="168" t="s">
        <v>412</v>
      </c>
      <c r="J413" s="70">
        <v>123040</v>
      </c>
      <c r="K413" s="85" t="s">
        <v>436</v>
      </c>
    </row>
    <row r="414" spans="1:11" ht="28.2" customHeight="1" x14ac:dyDescent="0.25">
      <c r="A414" s="288"/>
      <c r="B414" s="290"/>
      <c r="C414" s="288"/>
      <c r="D414" s="168" t="s">
        <v>137</v>
      </c>
      <c r="E414" s="288"/>
      <c r="F414" s="288"/>
      <c r="G414" s="168">
        <v>16.474</v>
      </c>
      <c r="H414" s="168">
        <v>16.474</v>
      </c>
      <c r="I414" s="168" t="s">
        <v>412</v>
      </c>
      <c r="J414" s="70">
        <v>458040</v>
      </c>
      <c r="K414" s="85" t="s">
        <v>436</v>
      </c>
    </row>
    <row r="415" spans="1:11" ht="66" x14ac:dyDescent="0.25">
      <c r="A415" s="168">
        <v>155</v>
      </c>
      <c r="B415" s="128" t="s">
        <v>365</v>
      </c>
      <c r="C415" s="168" t="s">
        <v>221</v>
      </c>
      <c r="D415" s="168" t="s">
        <v>137</v>
      </c>
      <c r="E415" s="168" t="s">
        <v>369</v>
      </c>
      <c r="F415" s="168">
        <v>0</v>
      </c>
      <c r="G415" s="168">
        <v>50.615000000000002</v>
      </c>
      <c r="H415" s="168">
        <v>50.615000000000002</v>
      </c>
      <c r="I415" s="168" t="s">
        <v>413</v>
      </c>
      <c r="J415" s="70">
        <v>459018</v>
      </c>
      <c r="K415" s="85" t="s">
        <v>478</v>
      </c>
    </row>
    <row r="416" spans="1:11" ht="52.8" x14ac:dyDescent="0.25">
      <c r="A416" s="168">
        <v>156</v>
      </c>
      <c r="B416" s="163" t="s">
        <v>366</v>
      </c>
      <c r="C416" s="164" t="s">
        <v>221</v>
      </c>
      <c r="D416" s="168" t="s">
        <v>137</v>
      </c>
      <c r="E416" s="164" t="s">
        <v>369</v>
      </c>
      <c r="F416" s="168">
        <v>7.0830000000000002</v>
      </c>
      <c r="G416" s="168">
        <v>6.57</v>
      </c>
      <c r="H416" s="168">
        <v>6.57</v>
      </c>
      <c r="I416" s="168" t="s">
        <v>412</v>
      </c>
      <c r="J416" s="70">
        <v>459099</v>
      </c>
      <c r="K416" s="85" t="s">
        <v>479</v>
      </c>
    </row>
    <row r="417" spans="1:11" x14ac:dyDescent="0.25">
      <c r="A417" s="168"/>
      <c r="B417" s="128"/>
      <c r="C417" s="168"/>
      <c r="D417" s="168"/>
      <c r="E417" s="123" t="s">
        <v>412</v>
      </c>
      <c r="F417" s="123">
        <f>SUM(F416,F413)</f>
        <v>33.783000000000001</v>
      </c>
      <c r="G417" s="123">
        <f>SUM(G416,G413:G414)</f>
        <v>34.477000000000004</v>
      </c>
      <c r="H417" s="123">
        <f>SUM(H416,H413:H414)</f>
        <v>34.477000000000004</v>
      </c>
      <c r="I417" s="168"/>
      <c r="J417" s="70"/>
      <c r="K417" s="85"/>
    </row>
    <row r="418" spans="1:11" x14ac:dyDescent="0.25">
      <c r="A418" s="168"/>
      <c r="B418" s="128"/>
      <c r="C418" s="168"/>
      <c r="D418" s="168"/>
      <c r="E418" s="199" t="s">
        <v>863</v>
      </c>
      <c r="F418" s="199">
        <f>SUM(F415)</f>
        <v>0</v>
      </c>
      <c r="G418" s="199">
        <f t="shared" ref="G418:H418" si="20">SUM(G415)</f>
        <v>50.615000000000002</v>
      </c>
      <c r="H418" s="199">
        <f t="shared" si="20"/>
        <v>50.615000000000002</v>
      </c>
      <c r="I418" s="168"/>
      <c r="J418" s="70"/>
      <c r="K418" s="85"/>
    </row>
    <row r="419" spans="1:11" ht="14.4" customHeight="1" x14ac:dyDescent="0.3">
      <c r="A419" s="282" t="s">
        <v>370</v>
      </c>
      <c r="B419" s="274"/>
      <c r="C419" s="274"/>
      <c r="D419" s="274"/>
      <c r="E419" s="274"/>
      <c r="F419" s="274"/>
      <c r="G419" s="274"/>
      <c r="H419" s="274"/>
      <c r="I419" s="274"/>
      <c r="J419" s="274"/>
      <c r="K419" s="275"/>
    </row>
    <row r="420" spans="1:11" ht="40.200000000000003" x14ac:dyDescent="0.25">
      <c r="A420" s="46">
        <v>139</v>
      </c>
      <c r="B420" s="19" t="s">
        <v>371</v>
      </c>
      <c r="C420" s="20" t="s">
        <v>372</v>
      </c>
      <c r="D420" s="181" t="s">
        <v>417</v>
      </c>
      <c r="E420" s="20" t="s">
        <v>368</v>
      </c>
      <c r="F420" s="71">
        <v>29.149000000000001</v>
      </c>
      <c r="G420" s="71">
        <v>28.65</v>
      </c>
      <c r="H420" s="71"/>
      <c r="I420" s="49" t="s">
        <v>137</v>
      </c>
      <c r="J420" s="49" t="s">
        <v>137</v>
      </c>
      <c r="K420" s="92"/>
    </row>
    <row r="421" spans="1:11" ht="40.200000000000003" x14ac:dyDescent="0.25">
      <c r="A421" s="46">
        <v>140</v>
      </c>
      <c r="B421" s="19" t="s">
        <v>373</v>
      </c>
      <c r="C421" s="20" t="s">
        <v>372</v>
      </c>
      <c r="D421" s="181" t="s">
        <v>421</v>
      </c>
      <c r="E421" s="20" t="s">
        <v>379</v>
      </c>
      <c r="F421" s="71">
        <v>3.2029999999999998</v>
      </c>
      <c r="G421" s="71">
        <v>3.15</v>
      </c>
      <c r="H421" s="71"/>
      <c r="I421" s="49" t="s">
        <v>137</v>
      </c>
      <c r="J421" s="49" t="s">
        <v>137</v>
      </c>
      <c r="K421" s="92"/>
    </row>
    <row r="422" spans="1:11" ht="39.6" x14ac:dyDescent="0.25">
      <c r="A422" s="168">
        <v>157</v>
      </c>
      <c r="B422" s="163" t="s">
        <v>374</v>
      </c>
      <c r="C422" s="164" t="s">
        <v>221</v>
      </c>
      <c r="D422" s="168" t="s">
        <v>137</v>
      </c>
      <c r="E422" s="164" t="s">
        <v>90</v>
      </c>
      <c r="F422" s="168">
        <v>2.5</v>
      </c>
      <c r="G422" s="168">
        <v>2.6749999999999998</v>
      </c>
      <c r="H422" s="168">
        <v>2.6749999999999998</v>
      </c>
      <c r="I422" s="168" t="s">
        <v>412</v>
      </c>
      <c r="J422" s="168">
        <v>473007</v>
      </c>
      <c r="K422" s="128" t="s">
        <v>485</v>
      </c>
    </row>
    <row r="423" spans="1:11" ht="39.6" x14ac:dyDescent="0.25">
      <c r="A423" s="168">
        <v>158</v>
      </c>
      <c r="B423" s="128" t="s">
        <v>375</v>
      </c>
      <c r="C423" s="164" t="s">
        <v>221</v>
      </c>
      <c r="D423" s="168" t="s">
        <v>137</v>
      </c>
      <c r="E423" s="168" t="s">
        <v>380</v>
      </c>
      <c r="F423" s="168">
        <v>0</v>
      </c>
      <c r="G423" s="168">
        <v>15.648999999999999</v>
      </c>
      <c r="H423" s="168">
        <v>15.648999999999999</v>
      </c>
      <c r="I423" s="168" t="s">
        <v>412</v>
      </c>
      <c r="J423" s="168">
        <v>123011</v>
      </c>
      <c r="K423" s="85" t="s">
        <v>436</v>
      </c>
    </row>
    <row r="424" spans="1:11" ht="42" customHeight="1" x14ac:dyDescent="0.25">
      <c r="A424" s="164">
        <v>159</v>
      </c>
      <c r="B424" s="163" t="s">
        <v>376</v>
      </c>
      <c r="C424" s="164" t="s">
        <v>221</v>
      </c>
      <c r="D424" s="164" t="s">
        <v>137</v>
      </c>
      <c r="E424" s="164" t="s">
        <v>289</v>
      </c>
      <c r="F424" s="168">
        <v>25</v>
      </c>
      <c r="G424" s="168">
        <v>25</v>
      </c>
      <c r="H424" s="168">
        <v>25</v>
      </c>
      <c r="I424" s="168" t="s">
        <v>450</v>
      </c>
      <c r="J424" s="70">
        <v>458018</v>
      </c>
      <c r="K424" s="191" t="s">
        <v>826</v>
      </c>
    </row>
    <row r="425" spans="1:11" ht="41.4" customHeight="1" x14ac:dyDescent="0.25">
      <c r="A425" s="193">
        <v>160</v>
      </c>
      <c r="B425" s="194" t="s">
        <v>377</v>
      </c>
      <c r="C425" s="193" t="s">
        <v>221</v>
      </c>
      <c r="D425" s="193" t="s">
        <v>137</v>
      </c>
      <c r="E425" s="193" t="s">
        <v>289</v>
      </c>
      <c r="F425" s="168">
        <v>0</v>
      </c>
      <c r="G425" s="168">
        <v>0.2</v>
      </c>
      <c r="H425" s="168">
        <v>0.2</v>
      </c>
      <c r="I425" s="195" t="s">
        <v>412</v>
      </c>
      <c r="J425" s="70">
        <v>458018</v>
      </c>
      <c r="K425" s="191" t="s">
        <v>826</v>
      </c>
    </row>
    <row r="426" spans="1:11" ht="79.2" x14ac:dyDescent="0.25">
      <c r="A426" s="168">
        <v>161</v>
      </c>
      <c r="B426" s="163" t="s">
        <v>378</v>
      </c>
      <c r="C426" s="164" t="s">
        <v>198</v>
      </c>
      <c r="D426" s="168" t="s">
        <v>137</v>
      </c>
      <c r="E426" s="164" t="s">
        <v>381</v>
      </c>
      <c r="F426" s="168" t="s">
        <v>137</v>
      </c>
      <c r="G426" s="168">
        <v>6</v>
      </c>
      <c r="H426" s="168">
        <v>6</v>
      </c>
      <c r="I426" s="168" t="s">
        <v>137</v>
      </c>
      <c r="J426" s="168" t="s">
        <v>137</v>
      </c>
      <c r="K426" s="128" t="s">
        <v>828</v>
      </c>
    </row>
    <row r="427" spans="1:11" ht="79.2" x14ac:dyDescent="0.25">
      <c r="A427" s="168">
        <v>162</v>
      </c>
      <c r="B427" s="35" t="s">
        <v>733</v>
      </c>
      <c r="C427" s="164" t="s">
        <v>60</v>
      </c>
      <c r="D427" s="168" t="s">
        <v>137</v>
      </c>
      <c r="E427" s="164" t="s">
        <v>381</v>
      </c>
      <c r="F427" s="168">
        <v>8.6</v>
      </c>
      <c r="G427" s="168">
        <v>25</v>
      </c>
      <c r="H427" s="168">
        <v>25</v>
      </c>
      <c r="I427" s="168" t="s">
        <v>413</v>
      </c>
      <c r="J427" s="168"/>
      <c r="K427" s="128" t="s">
        <v>827</v>
      </c>
    </row>
    <row r="428" spans="1:11" ht="118.8" x14ac:dyDescent="0.25">
      <c r="A428" s="168"/>
      <c r="B428" s="128" t="s">
        <v>734</v>
      </c>
      <c r="C428" s="164" t="s">
        <v>60</v>
      </c>
      <c r="D428" s="168" t="s">
        <v>137</v>
      </c>
      <c r="E428" s="168" t="s">
        <v>735</v>
      </c>
      <c r="F428" s="51">
        <v>0</v>
      </c>
      <c r="G428" s="168">
        <v>1E-3</v>
      </c>
      <c r="H428" s="168">
        <v>0</v>
      </c>
      <c r="I428" s="168" t="s">
        <v>412</v>
      </c>
      <c r="J428" s="168">
        <v>467006</v>
      </c>
      <c r="K428" s="85" t="s">
        <v>738</v>
      </c>
    </row>
    <row r="429" spans="1:11" ht="118.8" x14ac:dyDescent="0.25">
      <c r="A429" s="168"/>
      <c r="B429" s="128" t="s">
        <v>736</v>
      </c>
      <c r="C429" s="164" t="s">
        <v>60</v>
      </c>
      <c r="D429" s="168" t="s">
        <v>137</v>
      </c>
      <c r="E429" s="168" t="s">
        <v>735</v>
      </c>
      <c r="F429" s="51">
        <v>0</v>
      </c>
      <c r="G429" s="168">
        <v>1E-3</v>
      </c>
      <c r="H429" s="168">
        <v>0</v>
      </c>
      <c r="I429" s="168" t="s">
        <v>412</v>
      </c>
      <c r="J429" s="168">
        <v>467006</v>
      </c>
      <c r="K429" s="85" t="s">
        <v>739</v>
      </c>
    </row>
    <row r="430" spans="1:11" ht="118.8" x14ac:dyDescent="0.25">
      <c r="A430" s="168"/>
      <c r="B430" s="128" t="s">
        <v>737</v>
      </c>
      <c r="C430" s="164" t="s">
        <v>60</v>
      </c>
      <c r="D430" s="168" t="s">
        <v>137</v>
      </c>
      <c r="E430" s="168" t="s">
        <v>735</v>
      </c>
      <c r="F430" s="51">
        <v>0</v>
      </c>
      <c r="G430" s="168">
        <v>1E-3</v>
      </c>
      <c r="H430" s="168">
        <v>0</v>
      </c>
      <c r="I430" s="168" t="s">
        <v>412</v>
      </c>
      <c r="J430" s="168">
        <v>467006</v>
      </c>
      <c r="K430" s="85" t="s">
        <v>740</v>
      </c>
    </row>
    <row r="431" spans="1:11" x14ac:dyDescent="0.25">
      <c r="A431" s="168"/>
      <c r="B431" s="128"/>
      <c r="C431" s="168"/>
      <c r="D431" s="168"/>
      <c r="E431" s="123" t="s">
        <v>858</v>
      </c>
      <c r="F431" s="123">
        <f>SUM(F422:F425,F428:F430)</f>
        <v>27.5</v>
      </c>
      <c r="G431" s="123">
        <f>SUM(G422:G425,G428:G430)</f>
        <v>43.526999999999994</v>
      </c>
      <c r="H431" s="123">
        <f>SUM(H422:H425,H428:H430)</f>
        <v>43.524000000000001</v>
      </c>
      <c r="I431" s="168"/>
      <c r="J431" s="168"/>
      <c r="K431" s="85"/>
    </row>
    <row r="432" spans="1:11" x14ac:dyDescent="0.25">
      <c r="A432" s="168"/>
      <c r="B432" s="128"/>
      <c r="C432" s="168"/>
      <c r="D432" s="168"/>
      <c r="E432" s="199" t="s">
        <v>863</v>
      </c>
      <c r="F432" s="199">
        <f>SUM(F427)</f>
        <v>8.6</v>
      </c>
      <c r="G432" s="199">
        <f>SUM(G427)</f>
        <v>25</v>
      </c>
      <c r="H432" s="199">
        <f>SUM(H427)</f>
        <v>25</v>
      </c>
      <c r="I432" s="168"/>
      <c r="J432" s="168"/>
      <c r="K432" s="85"/>
    </row>
    <row r="433" spans="1:11" ht="14.4" customHeight="1" x14ac:dyDescent="0.3">
      <c r="A433" s="281" t="s">
        <v>382</v>
      </c>
      <c r="B433" s="274"/>
      <c r="C433" s="274"/>
      <c r="D433" s="274"/>
      <c r="E433" s="274"/>
      <c r="F433" s="274"/>
      <c r="G433" s="274"/>
      <c r="H433" s="274"/>
      <c r="I433" s="274"/>
      <c r="J433" s="274"/>
      <c r="K433" s="275"/>
    </row>
    <row r="434" spans="1:11" ht="14.4" customHeight="1" x14ac:dyDescent="0.3">
      <c r="A434" s="282" t="s">
        <v>383</v>
      </c>
      <c r="B434" s="274"/>
      <c r="C434" s="274"/>
      <c r="D434" s="274"/>
      <c r="E434" s="274"/>
      <c r="F434" s="274"/>
      <c r="G434" s="274"/>
      <c r="H434" s="274"/>
      <c r="I434" s="274"/>
      <c r="J434" s="274"/>
      <c r="K434" s="275"/>
    </row>
    <row r="435" spans="1:11" ht="97.2" customHeight="1" x14ac:dyDescent="0.25">
      <c r="A435" s="46">
        <v>141</v>
      </c>
      <c r="B435" s="4" t="s">
        <v>384</v>
      </c>
      <c r="C435" s="169" t="s">
        <v>59</v>
      </c>
      <c r="D435" s="181" t="s">
        <v>419</v>
      </c>
      <c r="E435" s="169" t="s">
        <v>390</v>
      </c>
      <c r="F435" s="49">
        <v>18</v>
      </c>
      <c r="G435" s="49">
        <v>10</v>
      </c>
      <c r="H435" s="49">
        <v>5.6</v>
      </c>
      <c r="I435" s="49" t="s">
        <v>137</v>
      </c>
      <c r="J435" s="49" t="s">
        <v>137</v>
      </c>
      <c r="K435" s="92" t="s">
        <v>531</v>
      </c>
    </row>
    <row r="436" spans="1:11" ht="53.4" x14ac:dyDescent="0.25">
      <c r="A436" s="46">
        <v>142</v>
      </c>
      <c r="B436" s="4" t="s">
        <v>385</v>
      </c>
      <c r="C436" s="169" t="s">
        <v>198</v>
      </c>
      <c r="D436" s="181" t="s">
        <v>421</v>
      </c>
      <c r="E436" s="169" t="s">
        <v>390</v>
      </c>
      <c r="F436" s="49">
        <v>0</v>
      </c>
      <c r="G436" s="49">
        <v>0</v>
      </c>
      <c r="H436" s="49">
        <v>0</v>
      </c>
      <c r="I436" s="49" t="s">
        <v>137</v>
      </c>
      <c r="J436" s="49" t="s">
        <v>137</v>
      </c>
      <c r="K436" s="92" t="s">
        <v>532</v>
      </c>
    </row>
    <row r="437" spans="1:11" ht="57" customHeight="1" x14ac:dyDescent="0.25">
      <c r="A437" s="46">
        <v>143</v>
      </c>
      <c r="B437" s="4" t="s">
        <v>386</v>
      </c>
      <c r="C437" s="169" t="s">
        <v>61</v>
      </c>
      <c r="D437" s="181" t="s">
        <v>421</v>
      </c>
      <c r="E437" s="169" t="s">
        <v>390</v>
      </c>
      <c r="F437" s="49">
        <v>0</v>
      </c>
      <c r="G437" s="49">
        <v>0</v>
      </c>
      <c r="H437" s="49">
        <v>0</v>
      </c>
      <c r="I437" s="49" t="s">
        <v>137</v>
      </c>
      <c r="J437" s="49" t="s">
        <v>137</v>
      </c>
      <c r="K437" s="92" t="s">
        <v>533</v>
      </c>
    </row>
    <row r="438" spans="1:11" ht="56.4" customHeight="1" x14ac:dyDescent="0.25">
      <c r="A438" s="168">
        <v>168</v>
      </c>
      <c r="B438" s="128" t="s">
        <v>387</v>
      </c>
      <c r="C438" s="168" t="s">
        <v>61</v>
      </c>
      <c r="D438" s="168" t="s">
        <v>137</v>
      </c>
      <c r="E438" s="168" t="s">
        <v>390</v>
      </c>
      <c r="F438" s="168">
        <v>12</v>
      </c>
      <c r="G438" s="168" t="s">
        <v>418</v>
      </c>
      <c r="H438" s="168" t="s">
        <v>418</v>
      </c>
      <c r="I438" s="168" t="s">
        <v>137</v>
      </c>
      <c r="J438" s="168" t="s">
        <v>137</v>
      </c>
      <c r="K438" s="85" t="s">
        <v>480</v>
      </c>
    </row>
    <row r="439" spans="1:11" ht="79.2" x14ac:dyDescent="0.25">
      <c r="A439" s="168">
        <v>169</v>
      </c>
      <c r="B439" s="128" t="s">
        <v>388</v>
      </c>
      <c r="C439" s="168" t="s">
        <v>61</v>
      </c>
      <c r="D439" s="168" t="s">
        <v>137</v>
      </c>
      <c r="E439" s="168" t="s">
        <v>390</v>
      </c>
      <c r="F439" s="168" t="s">
        <v>418</v>
      </c>
      <c r="G439" s="168" t="s">
        <v>418</v>
      </c>
      <c r="H439" s="168" t="s">
        <v>418</v>
      </c>
      <c r="I439" s="168" t="s">
        <v>137</v>
      </c>
      <c r="J439" s="168" t="s">
        <v>137</v>
      </c>
      <c r="K439" s="85" t="s">
        <v>480</v>
      </c>
    </row>
    <row r="440" spans="1:11" ht="56.4" customHeight="1" x14ac:dyDescent="0.25">
      <c r="A440" s="168">
        <v>170</v>
      </c>
      <c r="B440" s="128" t="s">
        <v>389</v>
      </c>
      <c r="C440" s="168" t="s">
        <v>61</v>
      </c>
      <c r="D440" s="168" t="s">
        <v>137</v>
      </c>
      <c r="E440" s="168" t="s">
        <v>390</v>
      </c>
      <c r="F440" s="168" t="s">
        <v>418</v>
      </c>
      <c r="G440" s="168" t="s">
        <v>418</v>
      </c>
      <c r="H440" s="168" t="s">
        <v>418</v>
      </c>
      <c r="I440" s="168" t="s">
        <v>137</v>
      </c>
      <c r="J440" s="168" t="s">
        <v>137</v>
      </c>
      <c r="K440" s="85" t="s">
        <v>480</v>
      </c>
    </row>
    <row r="441" spans="1:11" ht="14.4" customHeight="1" x14ac:dyDescent="0.3">
      <c r="A441" s="282" t="s">
        <v>391</v>
      </c>
      <c r="B441" s="274"/>
      <c r="C441" s="274"/>
      <c r="D441" s="274"/>
      <c r="E441" s="274"/>
      <c r="F441" s="274"/>
      <c r="G441" s="274"/>
      <c r="H441" s="274"/>
      <c r="I441" s="274"/>
      <c r="J441" s="274"/>
      <c r="K441" s="275"/>
    </row>
    <row r="442" spans="1:11" ht="53.4" x14ac:dyDescent="0.25">
      <c r="A442" s="46">
        <v>144</v>
      </c>
      <c r="B442" s="6" t="s">
        <v>392</v>
      </c>
      <c r="C442" s="177" t="s">
        <v>59</v>
      </c>
      <c r="D442" s="181" t="s">
        <v>419</v>
      </c>
      <c r="E442" s="177" t="s">
        <v>393</v>
      </c>
      <c r="F442" s="49">
        <v>76</v>
      </c>
      <c r="G442" s="49">
        <v>50</v>
      </c>
      <c r="H442" s="49">
        <v>50.1</v>
      </c>
      <c r="I442" s="49" t="s">
        <v>137</v>
      </c>
      <c r="J442" s="49" t="s">
        <v>137</v>
      </c>
      <c r="K442" s="92" t="s">
        <v>726</v>
      </c>
    </row>
    <row r="443" spans="1:11" ht="79.2" x14ac:dyDescent="0.25">
      <c r="A443" s="158"/>
      <c r="B443" s="157" t="s">
        <v>771</v>
      </c>
      <c r="C443" s="83" t="s">
        <v>221</v>
      </c>
      <c r="D443" s="159" t="s">
        <v>137</v>
      </c>
      <c r="E443" s="83" t="s">
        <v>393</v>
      </c>
      <c r="F443" s="160">
        <v>0</v>
      </c>
      <c r="G443" s="160">
        <v>0.3</v>
      </c>
      <c r="H443" s="160">
        <v>0.3</v>
      </c>
      <c r="I443" s="160" t="s">
        <v>412</v>
      </c>
      <c r="J443" s="160">
        <v>459010</v>
      </c>
      <c r="K443" s="105" t="s">
        <v>436</v>
      </c>
    </row>
    <row r="444" spans="1:11" x14ac:dyDescent="0.25">
      <c r="A444" s="158"/>
      <c r="B444" s="157"/>
      <c r="C444" s="83"/>
      <c r="D444" s="159"/>
      <c r="E444" s="123" t="s">
        <v>858</v>
      </c>
      <c r="F444" s="210">
        <f>SUM(F443)</f>
        <v>0</v>
      </c>
      <c r="G444" s="210">
        <f t="shared" ref="G444:H444" si="21">SUM(G443)</f>
        <v>0.3</v>
      </c>
      <c r="H444" s="210">
        <f t="shared" si="21"/>
        <v>0.3</v>
      </c>
      <c r="I444" s="210"/>
      <c r="J444" s="160"/>
      <c r="K444" s="105"/>
    </row>
    <row r="445" spans="1:11" x14ac:dyDescent="0.25">
      <c r="A445" s="158"/>
      <c r="B445" s="157"/>
      <c r="C445" s="83"/>
      <c r="D445" s="159"/>
      <c r="E445" s="83"/>
      <c r="F445" s="160"/>
      <c r="G445" s="160"/>
      <c r="H445" s="160"/>
      <c r="I445" s="160"/>
      <c r="J445" s="160"/>
      <c r="K445" s="105"/>
    </row>
    <row r="446" spans="1:11" x14ac:dyDescent="0.25">
      <c r="A446" s="204"/>
      <c r="B446" s="205"/>
      <c r="C446" s="206"/>
      <c r="D446" s="207"/>
      <c r="E446" s="206"/>
      <c r="F446" s="208"/>
      <c r="G446" s="208"/>
      <c r="H446" s="208"/>
      <c r="I446" s="208"/>
      <c r="J446" s="208"/>
      <c r="K446" s="209"/>
    </row>
    <row r="447" spans="1:11" x14ac:dyDescent="0.25">
      <c r="A447" s="204"/>
      <c r="B447" s="205"/>
      <c r="C447" s="206"/>
      <c r="D447" s="207"/>
      <c r="E447" s="123" t="s">
        <v>858</v>
      </c>
      <c r="F447" s="210">
        <f>SUM(F444,F431,F417,F408,F408,F393,F340,F321,F307,F298,F287,F258,F250,F234,F178,F161,F112,F84,F56)</f>
        <v>2250.0079999999998</v>
      </c>
      <c r="G447" s="210">
        <f>SUM(G444,G431,G417,G408,G393,G340,G321,G307,G298,G287,G258,G250,G234,G178,G161,G112,G84,G56)</f>
        <v>4457.7019999999993</v>
      </c>
      <c r="H447" s="210">
        <f>SUM(H444,H431,H417,H408,H408,H393,H340,H321,H307,H298,H287,H258,H250,H234,H178,H161,H112,H84,H56)</f>
        <v>4425.6549999999997</v>
      </c>
      <c r="I447" s="210"/>
      <c r="J447" s="208"/>
      <c r="K447" s="209"/>
    </row>
    <row r="448" spans="1:11" x14ac:dyDescent="0.25">
      <c r="A448" s="204"/>
      <c r="B448" s="205"/>
      <c r="C448" s="206"/>
      <c r="D448" s="207"/>
      <c r="E448" s="199" t="s">
        <v>859</v>
      </c>
      <c r="F448" s="211">
        <f>SUM(F432,F418,F394,F341,F251,F235,F162,F113,F85,F57)</f>
        <v>1011.2</v>
      </c>
      <c r="G448" s="211">
        <f>SUM(G432,G418,G394,G341,G251,G235,G162,G113,G85,G57)</f>
        <v>3720.3109999999992</v>
      </c>
      <c r="H448" s="211">
        <f>SUM(H432,H418,H394,H341,H251,H235,H162,H113,H85,H57)</f>
        <v>3442.85</v>
      </c>
      <c r="I448" s="211"/>
      <c r="J448" s="208"/>
      <c r="K448" s="209"/>
    </row>
    <row r="449" spans="1:11" x14ac:dyDescent="0.25">
      <c r="A449" s="204"/>
      <c r="B449" s="205"/>
      <c r="C449" s="206"/>
      <c r="D449" s="207"/>
      <c r="E449" s="200" t="s">
        <v>860</v>
      </c>
      <c r="F449" s="212">
        <f>SUM(F299,F273,F252,F163,F114,F86)</f>
        <v>26.292000000000002</v>
      </c>
      <c r="G449" s="212">
        <f>SUM(G299,G273,G252,G163,G114,G86)</f>
        <v>2523.2420000000002</v>
      </c>
      <c r="H449" s="212">
        <f>SUM(H299,H273,H252,H163,H114,H86)</f>
        <v>2523.2420000000002</v>
      </c>
      <c r="I449" s="212"/>
      <c r="J449" s="208"/>
      <c r="K449" s="209"/>
    </row>
    <row r="450" spans="1:11" x14ac:dyDescent="0.25">
      <c r="A450" s="151"/>
      <c r="B450" s="152"/>
      <c r="C450" s="153"/>
      <c r="D450" s="154"/>
      <c r="E450" s="153"/>
      <c r="F450" s="155">
        <f>SUM(F447:F449)</f>
        <v>3287.4999999999995</v>
      </c>
      <c r="G450" s="155">
        <f t="shared" ref="G450:H450" si="22">SUM(G447:G449)</f>
        <v>10701.254999999999</v>
      </c>
      <c r="H450" s="155">
        <f t="shared" si="22"/>
        <v>10391.746999999999</v>
      </c>
      <c r="I450" s="155"/>
      <c r="J450" s="155"/>
      <c r="K450" s="156"/>
    </row>
    <row r="452" spans="1:11" ht="14.4" x14ac:dyDescent="0.3">
      <c r="A452" s="75" t="s">
        <v>394</v>
      </c>
      <c r="B452" s="42"/>
      <c r="C452" s="41"/>
      <c r="D452" s="41"/>
      <c r="E452" s="41"/>
      <c r="F452" s="41"/>
      <c r="G452" s="41"/>
      <c r="H452" s="41"/>
      <c r="I452" s="41"/>
      <c r="J452" s="41"/>
      <c r="K452" s="106"/>
    </row>
    <row r="453" spans="1:11" ht="14.4" x14ac:dyDescent="0.3">
      <c r="A453" s="283" t="s">
        <v>395</v>
      </c>
      <c r="B453" s="284"/>
      <c r="C453" s="285"/>
      <c r="D453" s="76" t="s">
        <v>396</v>
      </c>
      <c r="E453" s="171"/>
      <c r="F453" s="172"/>
      <c r="G453" s="283" t="s">
        <v>397</v>
      </c>
      <c r="H453" s="284"/>
      <c r="I453" s="284"/>
      <c r="J453" s="284"/>
      <c r="K453" s="285"/>
    </row>
    <row r="454" spans="1:11" ht="14.4" x14ac:dyDescent="0.3">
      <c r="A454" s="279">
        <v>1</v>
      </c>
      <c r="B454" s="280"/>
      <c r="C454" s="280"/>
      <c r="D454" s="178">
        <v>2</v>
      </c>
      <c r="E454" s="179"/>
      <c r="F454" s="179"/>
      <c r="G454" s="279">
        <v>3</v>
      </c>
      <c r="H454" s="280"/>
      <c r="I454" s="280"/>
      <c r="J454" s="280"/>
      <c r="K454" s="280"/>
    </row>
    <row r="455" spans="1:11" ht="14.4" x14ac:dyDescent="0.3">
      <c r="A455" s="279"/>
      <c r="B455" s="280"/>
      <c r="C455" s="280"/>
      <c r="D455" s="178"/>
      <c r="E455" s="179"/>
      <c r="F455" s="179"/>
      <c r="G455" s="279"/>
      <c r="H455" s="280"/>
      <c r="I455" s="280"/>
      <c r="J455" s="280"/>
      <c r="K455" s="280"/>
    </row>
    <row r="456" spans="1:11" ht="14.4" x14ac:dyDescent="0.3">
      <c r="A456" s="279"/>
      <c r="B456" s="280"/>
      <c r="C456" s="280"/>
      <c r="D456" s="178"/>
      <c r="E456" s="179"/>
      <c r="F456" s="179"/>
      <c r="G456" s="279"/>
      <c r="H456" s="280"/>
      <c r="I456" s="280"/>
      <c r="J456" s="280"/>
      <c r="K456" s="280"/>
    </row>
    <row r="457" spans="1:11" ht="14.4" x14ac:dyDescent="0.3">
      <c r="A457" s="279"/>
      <c r="B457" s="280"/>
      <c r="C457" s="280"/>
      <c r="D457" s="178"/>
      <c r="E457" s="179"/>
      <c r="F457" s="179"/>
      <c r="G457" s="279"/>
      <c r="H457" s="280"/>
      <c r="I457" s="280"/>
      <c r="J457" s="280"/>
      <c r="K457" s="280"/>
    </row>
    <row r="460" spans="1:11" ht="14.4" customHeight="1" x14ac:dyDescent="0.3">
      <c r="A460" s="260" t="s">
        <v>398</v>
      </c>
      <c r="B460" s="261"/>
      <c r="C460" s="261"/>
      <c r="D460" s="261"/>
      <c r="E460" s="261"/>
      <c r="F460" s="261"/>
      <c r="G460" s="42"/>
      <c r="H460" s="42"/>
      <c r="I460" s="42"/>
      <c r="J460" s="42"/>
      <c r="K460" s="106"/>
    </row>
    <row r="461" spans="1:11" ht="28.8" customHeight="1" x14ac:dyDescent="0.3">
      <c r="A461" s="273" t="s">
        <v>399</v>
      </c>
      <c r="B461" s="274"/>
      <c r="C461" s="274"/>
      <c r="D461" s="274"/>
      <c r="E461" s="275"/>
      <c r="F461" s="276" t="s">
        <v>400</v>
      </c>
      <c r="G461" s="277"/>
      <c r="H461" s="277"/>
      <c r="I461" s="277"/>
      <c r="J461" s="277"/>
      <c r="K461" s="278"/>
    </row>
    <row r="462" spans="1:11" ht="14.4" x14ac:dyDescent="0.3">
      <c r="A462" s="279">
        <v>1</v>
      </c>
      <c r="B462" s="280"/>
      <c r="C462" s="280"/>
      <c r="D462" s="280"/>
      <c r="E462" s="280"/>
      <c r="F462" s="279">
        <v>2</v>
      </c>
      <c r="G462" s="280"/>
      <c r="H462" s="280"/>
      <c r="I462" s="280"/>
      <c r="J462" s="280"/>
      <c r="K462" s="280"/>
    </row>
    <row r="463" spans="1:11" ht="84" customHeight="1" x14ac:dyDescent="0.25">
      <c r="A463" s="268" t="s">
        <v>743</v>
      </c>
      <c r="B463" s="269"/>
      <c r="C463" s="269"/>
      <c r="D463" s="269"/>
      <c r="E463" s="270"/>
      <c r="F463" s="268" t="s">
        <v>773</v>
      </c>
      <c r="G463" s="269"/>
      <c r="H463" s="269"/>
      <c r="I463" s="269"/>
      <c r="J463" s="269"/>
      <c r="K463" s="270"/>
    </row>
    <row r="464" spans="1:11" ht="98.4" customHeight="1" x14ac:dyDescent="0.25">
      <c r="A464" s="268" t="s">
        <v>744</v>
      </c>
      <c r="B464" s="269"/>
      <c r="C464" s="269"/>
      <c r="D464" s="269"/>
      <c r="E464" s="270"/>
      <c r="F464" s="268" t="s">
        <v>833</v>
      </c>
      <c r="G464" s="269"/>
      <c r="H464" s="269"/>
      <c r="I464" s="269"/>
      <c r="J464" s="269"/>
      <c r="K464" s="270"/>
    </row>
    <row r="465" spans="1:11" ht="15.6" customHeight="1" x14ac:dyDescent="0.25">
      <c r="A465" s="268" t="s">
        <v>745</v>
      </c>
      <c r="B465" s="269"/>
      <c r="C465" s="269"/>
      <c r="D465" s="269"/>
      <c r="E465" s="270"/>
      <c r="F465" s="268" t="s">
        <v>774</v>
      </c>
      <c r="G465" s="269"/>
      <c r="H465" s="269"/>
      <c r="I465" s="269"/>
      <c r="J465" s="269"/>
      <c r="K465" s="270"/>
    </row>
    <row r="466" spans="1:11" ht="30.6" customHeight="1" x14ac:dyDescent="0.25">
      <c r="A466" s="268" t="s">
        <v>746</v>
      </c>
      <c r="B466" s="269"/>
      <c r="C466" s="269"/>
      <c r="D466" s="269"/>
      <c r="E466" s="270"/>
      <c r="F466" s="268" t="s">
        <v>775</v>
      </c>
      <c r="G466" s="269"/>
      <c r="H466" s="269"/>
      <c r="I466" s="269"/>
      <c r="J466" s="269"/>
      <c r="K466" s="270"/>
    </row>
    <row r="467" spans="1:11" ht="70.2" customHeight="1" x14ac:dyDescent="0.25">
      <c r="A467" s="268" t="s">
        <v>747</v>
      </c>
      <c r="B467" s="269"/>
      <c r="C467" s="269"/>
      <c r="D467" s="269"/>
      <c r="E467" s="270"/>
      <c r="F467" s="268" t="s">
        <v>776</v>
      </c>
      <c r="G467" s="269"/>
      <c r="H467" s="269"/>
      <c r="I467" s="269"/>
      <c r="J467" s="269"/>
      <c r="K467" s="270"/>
    </row>
    <row r="468" spans="1:11" ht="43.8" customHeight="1" x14ac:dyDescent="0.25">
      <c r="A468" s="268" t="s">
        <v>748</v>
      </c>
      <c r="B468" s="269"/>
      <c r="C468" s="269"/>
      <c r="D468" s="269"/>
      <c r="E468" s="270"/>
      <c r="F468" s="268" t="s">
        <v>777</v>
      </c>
      <c r="G468" s="269"/>
      <c r="H468" s="269"/>
      <c r="I468" s="269"/>
      <c r="J468" s="269"/>
      <c r="K468" s="270"/>
    </row>
    <row r="469" spans="1:11" ht="43.2" customHeight="1" x14ac:dyDescent="0.25">
      <c r="A469" s="268" t="s">
        <v>749</v>
      </c>
      <c r="B469" s="269"/>
      <c r="C469" s="269"/>
      <c r="D469" s="269"/>
      <c r="E469" s="270"/>
      <c r="F469" s="268" t="s">
        <v>796</v>
      </c>
      <c r="G469" s="269"/>
      <c r="H469" s="269"/>
      <c r="I469" s="269"/>
      <c r="J469" s="269"/>
      <c r="K469" s="270"/>
    </row>
    <row r="470" spans="1:11" ht="69.599999999999994" customHeight="1" x14ac:dyDescent="0.25">
      <c r="A470" s="268" t="s">
        <v>750</v>
      </c>
      <c r="B470" s="269"/>
      <c r="C470" s="269"/>
      <c r="D470" s="269"/>
      <c r="E470" s="270"/>
      <c r="F470" s="268" t="s">
        <v>831</v>
      </c>
      <c r="G470" s="269"/>
      <c r="H470" s="269"/>
      <c r="I470" s="269"/>
      <c r="J470" s="269"/>
      <c r="K470" s="270"/>
    </row>
    <row r="471" spans="1:11" ht="58.2" customHeight="1" x14ac:dyDescent="0.25">
      <c r="A471" s="268" t="s">
        <v>751</v>
      </c>
      <c r="B471" s="271"/>
      <c r="C471" s="271"/>
      <c r="D471" s="271"/>
      <c r="E471" s="272"/>
      <c r="F471" s="268" t="s">
        <v>778</v>
      </c>
      <c r="G471" s="269"/>
      <c r="H471" s="269"/>
      <c r="I471" s="269"/>
      <c r="J471" s="269"/>
      <c r="K471" s="270"/>
    </row>
    <row r="472" spans="1:11" ht="335.4" customHeight="1" x14ac:dyDescent="0.25">
      <c r="A472" s="268" t="s">
        <v>752</v>
      </c>
      <c r="B472" s="271"/>
      <c r="C472" s="271"/>
      <c r="D472" s="271"/>
      <c r="E472" s="272"/>
      <c r="F472" s="268" t="s">
        <v>779</v>
      </c>
      <c r="G472" s="269"/>
      <c r="H472" s="269"/>
      <c r="I472" s="269"/>
      <c r="J472" s="269"/>
      <c r="K472" s="270"/>
    </row>
    <row r="473" spans="1:11" ht="30" customHeight="1" x14ac:dyDescent="0.25">
      <c r="A473" s="268" t="s">
        <v>764</v>
      </c>
      <c r="B473" s="271"/>
      <c r="C473" s="271"/>
      <c r="D473" s="271"/>
      <c r="E473" s="272"/>
      <c r="F473" s="268" t="s">
        <v>780</v>
      </c>
      <c r="G473" s="269"/>
      <c r="H473" s="269"/>
      <c r="I473" s="269"/>
      <c r="J473" s="269"/>
      <c r="K473" s="270"/>
    </row>
    <row r="474" spans="1:11" ht="61.8" customHeight="1" x14ac:dyDescent="0.25">
      <c r="A474" s="268" t="s">
        <v>753</v>
      </c>
      <c r="B474" s="271"/>
      <c r="C474" s="271"/>
      <c r="D474" s="271"/>
      <c r="E474" s="272"/>
      <c r="F474" s="268" t="s">
        <v>782</v>
      </c>
      <c r="G474" s="269"/>
      <c r="H474" s="269"/>
      <c r="I474" s="269"/>
      <c r="J474" s="269"/>
      <c r="K474" s="270"/>
    </row>
    <row r="475" spans="1:11" ht="33.6" customHeight="1" x14ac:dyDescent="0.25">
      <c r="A475" s="268" t="s">
        <v>754</v>
      </c>
      <c r="B475" s="271"/>
      <c r="C475" s="271"/>
      <c r="D475" s="271"/>
      <c r="E475" s="272"/>
      <c r="F475" s="268" t="s">
        <v>781</v>
      </c>
      <c r="G475" s="269"/>
      <c r="H475" s="269"/>
      <c r="I475" s="269"/>
      <c r="J475" s="269"/>
      <c r="K475" s="270"/>
    </row>
    <row r="476" spans="1:11" ht="69" customHeight="1" x14ac:dyDescent="0.25">
      <c r="A476" s="268" t="s">
        <v>755</v>
      </c>
      <c r="B476" s="271"/>
      <c r="C476" s="271"/>
      <c r="D476" s="271"/>
      <c r="E476" s="272"/>
      <c r="F476" s="268" t="s">
        <v>783</v>
      </c>
      <c r="G476" s="269"/>
      <c r="H476" s="269"/>
      <c r="I476" s="269"/>
      <c r="J476" s="269"/>
      <c r="K476" s="270"/>
    </row>
    <row r="477" spans="1:11" ht="43.2" customHeight="1" x14ac:dyDescent="0.25">
      <c r="A477" s="268" t="s">
        <v>756</v>
      </c>
      <c r="B477" s="271"/>
      <c r="C477" s="271"/>
      <c r="D477" s="271"/>
      <c r="E477" s="272"/>
      <c r="F477" s="268" t="s">
        <v>785</v>
      </c>
      <c r="G477" s="269"/>
      <c r="H477" s="269"/>
      <c r="I477" s="269"/>
      <c r="J477" s="269"/>
      <c r="K477" s="270"/>
    </row>
    <row r="478" spans="1:11" ht="66" customHeight="1" x14ac:dyDescent="0.25">
      <c r="A478" s="268" t="s">
        <v>757</v>
      </c>
      <c r="B478" s="271"/>
      <c r="C478" s="271"/>
      <c r="D478" s="271"/>
      <c r="E478" s="272"/>
      <c r="F478" s="268" t="s">
        <v>786</v>
      </c>
      <c r="G478" s="269"/>
      <c r="H478" s="269"/>
      <c r="I478" s="269"/>
      <c r="J478" s="269"/>
      <c r="K478" s="270"/>
    </row>
    <row r="479" spans="1:11" ht="31.2" customHeight="1" x14ac:dyDescent="0.25">
      <c r="A479" s="268" t="s">
        <v>758</v>
      </c>
      <c r="B479" s="271"/>
      <c r="C479" s="271"/>
      <c r="D479" s="271"/>
      <c r="E479" s="272"/>
      <c r="F479" s="268" t="s">
        <v>784</v>
      </c>
      <c r="G479" s="269"/>
      <c r="H479" s="269"/>
      <c r="I479" s="269"/>
      <c r="J479" s="269"/>
      <c r="K479" s="270"/>
    </row>
    <row r="480" spans="1:11" ht="58.8" customHeight="1" x14ac:dyDescent="0.25">
      <c r="A480" s="268" t="s">
        <v>759</v>
      </c>
      <c r="B480" s="271"/>
      <c r="C480" s="271"/>
      <c r="D480" s="271"/>
      <c r="E480" s="272"/>
      <c r="F480" s="268" t="s">
        <v>787</v>
      </c>
      <c r="G480" s="269"/>
      <c r="H480" s="269"/>
      <c r="I480" s="269"/>
      <c r="J480" s="269"/>
      <c r="K480" s="270"/>
    </row>
    <row r="481" spans="1:11" ht="44.4" customHeight="1" x14ac:dyDescent="0.25">
      <c r="A481" s="268" t="s">
        <v>760</v>
      </c>
      <c r="B481" s="271"/>
      <c r="C481" s="271"/>
      <c r="D481" s="271"/>
      <c r="E481" s="272"/>
      <c r="F481" s="268" t="s">
        <v>795</v>
      </c>
      <c r="G481" s="269"/>
      <c r="H481" s="269"/>
      <c r="I481" s="269"/>
      <c r="J481" s="269"/>
      <c r="K481" s="270"/>
    </row>
    <row r="482" spans="1:11" ht="43.2" customHeight="1" x14ac:dyDescent="0.25">
      <c r="A482" s="268" t="s">
        <v>761</v>
      </c>
      <c r="B482" s="269"/>
      <c r="C482" s="269"/>
      <c r="D482" s="269"/>
      <c r="E482" s="270"/>
      <c r="F482" s="268" t="s">
        <v>788</v>
      </c>
      <c r="G482" s="269"/>
      <c r="H482" s="269"/>
      <c r="I482" s="269"/>
      <c r="J482" s="269"/>
      <c r="K482" s="270"/>
    </row>
    <row r="483" spans="1:11" ht="58.2" customHeight="1" x14ac:dyDescent="0.25">
      <c r="A483" s="268" t="s">
        <v>762</v>
      </c>
      <c r="B483" s="269"/>
      <c r="C483" s="269"/>
      <c r="D483" s="269"/>
      <c r="E483" s="270"/>
      <c r="F483" s="268" t="s">
        <v>789</v>
      </c>
      <c r="G483" s="269"/>
      <c r="H483" s="269"/>
      <c r="I483" s="269"/>
      <c r="J483" s="269"/>
      <c r="K483" s="270"/>
    </row>
    <row r="484" spans="1:11" ht="42.6" customHeight="1" x14ac:dyDescent="0.25">
      <c r="A484" s="268" t="s">
        <v>763</v>
      </c>
      <c r="B484" s="269"/>
      <c r="C484" s="269"/>
      <c r="D484" s="269"/>
      <c r="E484" s="270"/>
      <c r="F484" s="268" t="s">
        <v>790</v>
      </c>
      <c r="G484" s="269"/>
      <c r="H484" s="269"/>
      <c r="I484" s="269"/>
      <c r="J484" s="269"/>
      <c r="K484" s="270"/>
    </row>
    <row r="485" spans="1:11" ht="31.2" customHeight="1" x14ac:dyDescent="0.25">
      <c r="A485" s="268" t="s">
        <v>765</v>
      </c>
      <c r="B485" s="269"/>
      <c r="C485" s="269"/>
      <c r="D485" s="269"/>
      <c r="E485" s="270"/>
      <c r="F485" s="268" t="s">
        <v>789</v>
      </c>
      <c r="G485" s="269"/>
      <c r="H485" s="269"/>
      <c r="I485" s="269"/>
      <c r="J485" s="269"/>
      <c r="K485" s="270"/>
    </row>
    <row r="486" spans="1:11" ht="55.2" customHeight="1" x14ac:dyDescent="0.25">
      <c r="A486" s="266" t="s">
        <v>766</v>
      </c>
      <c r="B486" s="267"/>
      <c r="C486" s="267"/>
      <c r="D486" s="267"/>
      <c r="E486" s="267"/>
      <c r="F486" s="266" t="s">
        <v>791</v>
      </c>
      <c r="G486" s="267"/>
      <c r="H486" s="267"/>
      <c r="I486" s="267"/>
      <c r="J486" s="267"/>
      <c r="K486" s="267"/>
    </row>
    <row r="487" spans="1:11" ht="30" customHeight="1" x14ac:dyDescent="0.25">
      <c r="A487" s="266" t="s">
        <v>767</v>
      </c>
      <c r="B487" s="267"/>
      <c r="C487" s="267"/>
      <c r="D487" s="267"/>
      <c r="E487" s="267"/>
      <c r="F487" s="266" t="s">
        <v>792</v>
      </c>
      <c r="G487" s="267"/>
      <c r="H487" s="267"/>
      <c r="I487" s="267"/>
      <c r="J487" s="267"/>
      <c r="K487" s="267"/>
    </row>
    <row r="488" spans="1:11" ht="43.8" customHeight="1" x14ac:dyDescent="0.25">
      <c r="A488" s="266" t="s">
        <v>768</v>
      </c>
      <c r="B488" s="267"/>
      <c r="C488" s="267"/>
      <c r="D488" s="267"/>
      <c r="E488" s="267"/>
      <c r="F488" s="266" t="s">
        <v>793</v>
      </c>
      <c r="G488" s="267"/>
      <c r="H488" s="267"/>
      <c r="I488" s="267"/>
      <c r="J488" s="267"/>
      <c r="K488" s="267"/>
    </row>
    <row r="489" spans="1:11" ht="29.4" customHeight="1" x14ac:dyDescent="0.25">
      <c r="A489" s="266" t="s">
        <v>769</v>
      </c>
      <c r="B489" s="267"/>
      <c r="C489" s="267"/>
      <c r="D489" s="267"/>
      <c r="E489" s="267"/>
      <c r="F489" s="266" t="s">
        <v>794</v>
      </c>
      <c r="G489" s="267"/>
      <c r="H489" s="267"/>
      <c r="I489" s="267"/>
      <c r="J489" s="267"/>
      <c r="K489" s="267"/>
    </row>
    <row r="490" spans="1:11" ht="97.8" customHeight="1" x14ac:dyDescent="0.25">
      <c r="A490" s="266" t="s">
        <v>770</v>
      </c>
      <c r="B490" s="267"/>
      <c r="C490" s="267"/>
      <c r="D490" s="267"/>
      <c r="E490" s="267"/>
      <c r="F490" s="266" t="s">
        <v>797</v>
      </c>
      <c r="G490" s="267"/>
      <c r="H490" s="267"/>
      <c r="I490" s="267"/>
      <c r="J490" s="267"/>
      <c r="K490" s="267"/>
    </row>
    <row r="493" spans="1:11" ht="14.4" customHeight="1" x14ac:dyDescent="0.3">
      <c r="A493" s="260" t="s">
        <v>401</v>
      </c>
      <c r="B493" s="261"/>
      <c r="C493" s="261"/>
      <c r="D493" s="261"/>
      <c r="E493" s="261"/>
      <c r="F493" s="261"/>
      <c r="G493" s="261"/>
      <c r="H493" s="261"/>
      <c r="I493" s="261"/>
      <c r="J493" s="261"/>
      <c r="K493" s="261"/>
    </row>
    <row r="494" spans="1:11" ht="15" x14ac:dyDescent="0.3">
      <c r="A494" s="262" t="s">
        <v>5</v>
      </c>
      <c r="B494" s="263"/>
      <c r="C494" s="263"/>
      <c r="D494" s="262" t="s">
        <v>402</v>
      </c>
      <c r="E494" s="263"/>
      <c r="F494" s="264" t="s">
        <v>403</v>
      </c>
      <c r="G494" s="265"/>
      <c r="H494" s="262" t="s">
        <v>404</v>
      </c>
      <c r="I494" s="263"/>
      <c r="J494" s="263"/>
      <c r="K494" s="263"/>
    </row>
    <row r="495" spans="1:11" ht="14.4" x14ac:dyDescent="0.3">
      <c r="A495" s="262">
        <v>1</v>
      </c>
      <c r="B495" s="263"/>
      <c r="C495" s="263"/>
      <c r="D495" s="262">
        <v>2</v>
      </c>
      <c r="E495" s="263"/>
      <c r="F495" s="264">
        <v>3</v>
      </c>
      <c r="G495" s="265"/>
      <c r="H495" s="262">
        <v>4</v>
      </c>
      <c r="I495" s="263"/>
      <c r="J495" s="263"/>
      <c r="K495" s="263"/>
    </row>
    <row r="496" spans="1:11" s="43" customFormat="1" ht="14.4" x14ac:dyDescent="0.3">
      <c r="A496" s="246" t="s">
        <v>405</v>
      </c>
      <c r="B496" s="247"/>
      <c r="C496" s="247"/>
      <c r="D496" s="248">
        <v>3720.31</v>
      </c>
      <c r="E496" s="249"/>
      <c r="F496" s="250">
        <v>3442.85</v>
      </c>
      <c r="G496" s="251"/>
      <c r="H496" s="246"/>
      <c r="I496" s="247"/>
      <c r="J496" s="247"/>
      <c r="K496" s="247"/>
    </row>
    <row r="497" spans="1:11" ht="14.4" x14ac:dyDescent="0.3">
      <c r="A497" s="246" t="s">
        <v>406</v>
      </c>
      <c r="B497" s="247"/>
      <c r="C497" s="247"/>
      <c r="D497" s="248">
        <v>4457.07</v>
      </c>
      <c r="E497" s="249"/>
      <c r="F497" s="250">
        <v>4425.03</v>
      </c>
      <c r="G497" s="251"/>
      <c r="H497" s="246"/>
      <c r="I497" s="247"/>
      <c r="J497" s="247"/>
      <c r="K497" s="247"/>
    </row>
    <row r="498" spans="1:11" ht="14.4" x14ac:dyDescent="0.3">
      <c r="A498" s="246" t="s">
        <v>407</v>
      </c>
      <c r="B498" s="247"/>
      <c r="C498" s="247"/>
      <c r="D498" s="248">
        <v>2523.2399999999998</v>
      </c>
      <c r="E498" s="249"/>
      <c r="F498" s="250">
        <v>2523.2399999999998</v>
      </c>
      <c r="G498" s="251"/>
      <c r="H498" s="246"/>
      <c r="I498" s="247"/>
      <c r="J498" s="247"/>
      <c r="K498" s="247"/>
    </row>
    <row r="499" spans="1:11" ht="14.4" x14ac:dyDescent="0.3">
      <c r="A499" s="252" t="s">
        <v>408</v>
      </c>
      <c r="B499" s="253"/>
      <c r="C499" s="253"/>
      <c r="D499" s="254">
        <f>SUM(D496:E498)</f>
        <v>10700.619999999999</v>
      </c>
      <c r="E499" s="255"/>
      <c r="F499" s="256">
        <f>SUM(F496:G498)</f>
        <v>10391.119999999999</v>
      </c>
      <c r="G499" s="257"/>
      <c r="H499" s="258"/>
      <c r="I499" s="259"/>
      <c r="J499" s="259"/>
      <c r="K499" s="259"/>
    </row>
    <row r="502" spans="1:11" ht="14.4" customHeight="1" x14ac:dyDescent="0.3">
      <c r="A502" s="240" t="s">
        <v>409</v>
      </c>
      <c r="B502" s="241"/>
      <c r="C502" s="42"/>
      <c r="D502" s="42"/>
      <c r="E502" s="42"/>
      <c r="F502" s="42"/>
      <c r="G502" s="42"/>
      <c r="H502" s="42"/>
      <c r="I502" s="42"/>
      <c r="J502" s="42"/>
      <c r="K502" s="106"/>
    </row>
    <row r="503" spans="1:11" ht="31.8" customHeight="1" x14ac:dyDescent="0.25">
      <c r="A503" s="242" t="s">
        <v>857</v>
      </c>
      <c r="B503" s="243"/>
      <c r="C503" s="243"/>
      <c r="D503" s="243"/>
      <c r="E503" s="243"/>
      <c r="F503" s="243"/>
      <c r="G503" s="243"/>
      <c r="H503" s="243"/>
      <c r="I503" s="243"/>
      <c r="J503" s="243"/>
      <c r="K503" s="243"/>
    </row>
    <row r="504" spans="1:11" ht="30.6" customHeight="1" x14ac:dyDescent="0.25">
      <c r="A504" s="244" t="s">
        <v>855</v>
      </c>
      <c r="B504" s="245"/>
      <c r="C504" s="245"/>
      <c r="D504" s="245"/>
      <c r="E504" s="245"/>
      <c r="F504" s="245"/>
      <c r="G504" s="245"/>
      <c r="H504" s="245"/>
      <c r="I504" s="245"/>
      <c r="J504" s="245"/>
      <c r="K504" s="245"/>
    </row>
    <row r="505" spans="1:11" ht="61.2" customHeight="1" x14ac:dyDescent="0.25">
      <c r="A505" s="238" t="s">
        <v>852</v>
      </c>
      <c r="B505" s="239"/>
      <c r="C505" s="239"/>
      <c r="D505" s="239"/>
      <c r="E505" s="239"/>
      <c r="F505" s="239"/>
      <c r="G505" s="239"/>
      <c r="H505" s="239"/>
      <c r="I505" s="239"/>
      <c r="J505" s="239"/>
      <c r="K505" s="239"/>
    </row>
    <row r="506" spans="1:11" ht="59.4" customHeight="1" x14ac:dyDescent="0.25">
      <c r="A506" s="238" t="s">
        <v>856</v>
      </c>
      <c r="B506" s="239"/>
      <c r="C506" s="239"/>
      <c r="D506" s="239"/>
      <c r="E506" s="239"/>
      <c r="F506" s="239"/>
      <c r="G506" s="239"/>
      <c r="H506" s="239"/>
      <c r="I506" s="239"/>
      <c r="J506" s="239"/>
      <c r="K506" s="239"/>
    </row>
    <row r="507" spans="1:11" ht="35.4" customHeight="1" x14ac:dyDescent="0.25">
      <c r="A507" s="238" t="s">
        <v>853</v>
      </c>
      <c r="B507" s="239"/>
      <c r="C507" s="239"/>
      <c r="D507" s="239"/>
      <c r="E507" s="239"/>
      <c r="F507" s="239"/>
      <c r="G507" s="239"/>
      <c r="H507" s="239"/>
      <c r="I507" s="239"/>
      <c r="J507" s="239"/>
      <c r="K507" s="239"/>
    </row>
    <row r="508" spans="1:11" ht="29.4" customHeight="1" x14ac:dyDescent="0.25">
      <c r="A508" s="238" t="s">
        <v>854</v>
      </c>
      <c r="B508" s="239"/>
      <c r="C508" s="239"/>
      <c r="D508" s="239"/>
      <c r="E508" s="239"/>
      <c r="F508" s="239"/>
      <c r="G508" s="239"/>
      <c r="H508" s="239"/>
      <c r="I508" s="239"/>
      <c r="J508" s="239"/>
      <c r="K508" s="239"/>
    </row>
    <row r="509" spans="1:11" ht="15" customHeight="1" x14ac:dyDescent="0.25">
      <c r="A509" s="161"/>
      <c r="B509" s="162"/>
      <c r="C509" s="162"/>
      <c r="D509" s="162"/>
      <c r="E509" s="162"/>
      <c r="F509" s="162"/>
      <c r="G509" s="162"/>
      <c r="H509" s="162"/>
      <c r="I509" s="162"/>
      <c r="J509" s="162"/>
      <c r="K509" s="162"/>
    </row>
    <row r="510" spans="1:11" ht="14.4" x14ac:dyDescent="0.3">
      <c r="A510" s="45"/>
      <c r="B510" s="148"/>
      <c r="C510" s="148"/>
      <c r="D510" s="148"/>
      <c r="E510" s="148"/>
      <c r="F510" s="148"/>
      <c r="G510" s="148"/>
      <c r="H510" s="148"/>
      <c r="I510" s="148"/>
      <c r="J510" s="148"/>
      <c r="K510" s="148"/>
    </row>
    <row r="512" spans="1:11" x14ac:dyDescent="0.25">
      <c r="B512" s="147"/>
      <c r="C512" s="67" t="s">
        <v>495</v>
      </c>
      <c r="H512" s="100" t="s">
        <v>496</v>
      </c>
    </row>
    <row r="515" spans="2:2" x14ac:dyDescent="0.25">
      <c r="B515" s="175" t="s">
        <v>497</v>
      </c>
    </row>
    <row r="516" spans="2:2" x14ac:dyDescent="0.25">
      <c r="B516" s="175" t="s">
        <v>498</v>
      </c>
    </row>
  </sheetData>
  <mergeCells count="255">
    <mergeCell ref="A4:K4"/>
    <mergeCell ref="A5:K5"/>
    <mergeCell ref="A6:K6"/>
    <mergeCell ref="C8:K8"/>
    <mergeCell ref="C9:K9"/>
    <mergeCell ref="C10:K10"/>
    <mergeCell ref="K14:K15"/>
    <mergeCell ref="A17:K17"/>
    <mergeCell ref="A18:K18"/>
    <mergeCell ref="A59:K59"/>
    <mergeCell ref="A61:K61"/>
    <mergeCell ref="A67:A68"/>
    <mergeCell ref="D67:D68"/>
    <mergeCell ref="C11:K11"/>
    <mergeCell ref="A13:K13"/>
    <mergeCell ref="A14:A15"/>
    <mergeCell ref="B14:B15"/>
    <mergeCell ref="C14:C15"/>
    <mergeCell ref="D14:D15"/>
    <mergeCell ref="E14:E15"/>
    <mergeCell ref="F14:H14"/>
    <mergeCell ref="I14:I15"/>
    <mergeCell ref="J14:J15"/>
    <mergeCell ref="A87:K87"/>
    <mergeCell ref="A91:A92"/>
    <mergeCell ref="C91:C92"/>
    <mergeCell ref="A96:K96"/>
    <mergeCell ref="A115:K115"/>
    <mergeCell ref="A116:K116"/>
    <mergeCell ref="A71:A72"/>
    <mergeCell ref="C71:C72"/>
    <mergeCell ref="D71:D72"/>
    <mergeCell ref="E71:E72"/>
    <mergeCell ref="A74:A77"/>
    <mergeCell ref="D74:D77"/>
    <mergeCell ref="K144:K145"/>
    <mergeCell ref="A150:A151"/>
    <mergeCell ref="B150:B151"/>
    <mergeCell ref="C150:C151"/>
    <mergeCell ref="D150:D151"/>
    <mergeCell ref="E150:E151"/>
    <mergeCell ref="K150:K151"/>
    <mergeCell ref="A119:A121"/>
    <mergeCell ref="D119:D121"/>
    <mergeCell ref="K119:K121"/>
    <mergeCell ref="A122:A123"/>
    <mergeCell ref="D122:D123"/>
    <mergeCell ref="A144:A145"/>
    <mergeCell ref="B144:B145"/>
    <mergeCell ref="C144:C145"/>
    <mergeCell ref="D144:D145"/>
    <mergeCell ref="E144:E145"/>
    <mergeCell ref="A179:K179"/>
    <mergeCell ref="A186:A187"/>
    <mergeCell ref="D186:D187"/>
    <mergeCell ref="A191:A192"/>
    <mergeCell ref="D191:D192"/>
    <mergeCell ref="A194:A195"/>
    <mergeCell ref="D194:D195"/>
    <mergeCell ref="A152:A153"/>
    <mergeCell ref="B152:B153"/>
    <mergeCell ref="C152:C153"/>
    <mergeCell ref="D152:D153"/>
    <mergeCell ref="E152:E153"/>
    <mergeCell ref="A164:K164"/>
    <mergeCell ref="A197:A199"/>
    <mergeCell ref="C197:C199"/>
    <mergeCell ref="D197:D199"/>
    <mergeCell ref="E197:E199"/>
    <mergeCell ref="A201:A202"/>
    <mergeCell ref="B201:B202"/>
    <mergeCell ref="C201:C202"/>
    <mergeCell ref="D201:D202"/>
    <mergeCell ref="E201:E202"/>
    <mergeCell ref="A222:A223"/>
    <mergeCell ref="B222:B223"/>
    <mergeCell ref="C222:C223"/>
    <mergeCell ref="D222:D223"/>
    <mergeCell ref="E222:E223"/>
    <mergeCell ref="K222:K223"/>
    <mergeCell ref="K201:K202"/>
    <mergeCell ref="A219:A220"/>
    <mergeCell ref="B219:B220"/>
    <mergeCell ref="C219:C220"/>
    <mergeCell ref="D219:D220"/>
    <mergeCell ref="E219:E220"/>
    <mergeCell ref="K220:K221"/>
    <mergeCell ref="A236:K236"/>
    <mergeCell ref="F245:H245"/>
    <mergeCell ref="F246:H246"/>
    <mergeCell ref="A253:K253"/>
    <mergeCell ref="A255:A256"/>
    <mergeCell ref="D255:D256"/>
    <mergeCell ref="E255:E256"/>
    <mergeCell ref="A225:A226"/>
    <mergeCell ref="B225:B226"/>
    <mergeCell ref="C225:C226"/>
    <mergeCell ref="D225:D226"/>
    <mergeCell ref="E225:E226"/>
    <mergeCell ref="K225:K226"/>
    <mergeCell ref="A288:K288"/>
    <mergeCell ref="A300:K300"/>
    <mergeCell ref="A308:K308"/>
    <mergeCell ref="A309:K309"/>
    <mergeCell ref="A312:K312"/>
    <mergeCell ref="A322:K322"/>
    <mergeCell ref="A259:K259"/>
    <mergeCell ref="A260:A262"/>
    <mergeCell ref="D260:D262"/>
    <mergeCell ref="A274:K274"/>
    <mergeCell ref="F284:H284"/>
    <mergeCell ref="F285:H285"/>
    <mergeCell ref="A345:A346"/>
    <mergeCell ref="C345:C346"/>
    <mergeCell ref="D345:D346"/>
    <mergeCell ref="E345:E346"/>
    <mergeCell ref="A348:A349"/>
    <mergeCell ref="C348:C349"/>
    <mergeCell ref="D348:D349"/>
    <mergeCell ref="E348:E349"/>
    <mergeCell ref="A332:A333"/>
    <mergeCell ref="B332:B333"/>
    <mergeCell ref="C332:C333"/>
    <mergeCell ref="D332:D333"/>
    <mergeCell ref="E332:E333"/>
    <mergeCell ref="A342:K342"/>
    <mergeCell ref="A375:A376"/>
    <mergeCell ref="B375:B376"/>
    <mergeCell ref="C375:C376"/>
    <mergeCell ref="D375:D376"/>
    <mergeCell ref="E375:E376"/>
    <mergeCell ref="K375:K376"/>
    <mergeCell ref="A351:A358"/>
    <mergeCell ref="C351:C358"/>
    <mergeCell ref="D351:D358"/>
    <mergeCell ref="E351:E358"/>
    <mergeCell ref="A359:A364"/>
    <mergeCell ref="C359:C364"/>
    <mergeCell ref="D359:D364"/>
    <mergeCell ref="E359:E364"/>
    <mergeCell ref="A419:K419"/>
    <mergeCell ref="A395:K395"/>
    <mergeCell ref="A409:K409"/>
    <mergeCell ref="A410:K410"/>
    <mergeCell ref="A413:A414"/>
    <mergeCell ref="B413:B414"/>
    <mergeCell ref="C413:C414"/>
    <mergeCell ref="E413:E414"/>
    <mergeCell ref="F413:F414"/>
    <mergeCell ref="A455:C455"/>
    <mergeCell ref="G455:K455"/>
    <mergeCell ref="A456:C456"/>
    <mergeCell ref="G456:K456"/>
    <mergeCell ref="A457:C457"/>
    <mergeCell ref="G457:K457"/>
    <mergeCell ref="A433:K433"/>
    <mergeCell ref="A434:K434"/>
    <mergeCell ref="A441:K441"/>
    <mergeCell ref="A453:C453"/>
    <mergeCell ref="G453:K453"/>
    <mergeCell ref="A454:C454"/>
    <mergeCell ref="G454:K454"/>
    <mergeCell ref="A464:E464"/>
    <mergeCell ref="F464:K464"/>
    <mergeCell ref="A465:E465"/>
    <mergeCell ref="F465:K465"/>
    <mergeCell ref="A466:E466"/>
    <mergeCell ref="F466:K466"/>
    <mergeCell ref="A460:F460"/>
    <mergeCell ref="A461:E461"/>
    <mergeCell ref="F461:K461"/>
    <mergeCell ref="A462:E462"/>
    <mergeCell ref="F462:K462"/>
    <mergeCell ref="A463:E463"/>
    <mergeCell ref="F463:K463"/>
    <mergeCell ref="A470:E470"/>
    <mergeCell ref="F470:K470"/>
    <mergeCell ref="A471:E471"/>
    <mergeCell ref="F471:K471"/>
    <mergeCell ref="A472:E472"/>
    <mergeCell ref="F472:K472"/>
    <mergeCell ref="A467:E467"/>
    <mergeCell ref="F467:K467"/>
    <mergeCell ref="A468:E468"/>
    <mergeCell ref="F468:K468"/>
    <mergeCell ref="A469:E469"/>
    <mergeCell ref="F469:K469"/>
    <mergeCell ref="A476:E476"/>
    <mergeCell ref="F476:K476"/>
    <mergeCell ref="A477:E477"/>
    <mergeCell ref="F477:K477"/>
    <mergeCell ref="A478:E478"/>
    <mergeCell ref="F478:K478"/>
    <mergeCell ref="A473:E473"/>
    <mergeCell ref="F473:K473"/>
    <mergeCell ref="A474:E474"/>
    <mergeCell ref="F474:K474"/>
    <mergeCell ref="A475:E475"/>
    <mergeCell ref="F475:K475"/>
    <mergeCell ref="A482:E482"/>
    <mergeCell ref="F482:K482"/>
    <mergeCell ref="A483:E483"/>
    <mergeCell ref="F483:K483"/>
    <mergeCell ref="A484:E484"/>
    <mergeCell ref="F484:K484"/>
    <mergeCell ref="A479:E479"/>
    <mergeCell ref="F479:K479"/>
    <mergeCell ref="A480:E480"/>
    <mergeCell ref="F480:K480"/>
    <mergeCell ref="A481:E481"/>
    <mergeCell ref="F481:K481"/>
    <mergeCell ref="A488:E488"/>
    <mergeCell ref="F488:K488"/>
    <mergeCell ref="A489:E489"/>
    <mergeCell ref="F489:K489"/>
    <mergeCell ref="A490:E490"/>
    <mergeCell ref="F490:K490"/>
    <mergeCell ref="A485:E485"/>
    <mergeCell ref="F485:K485"/>
    <mergeCell ref="A486:E486"/>
    <mergeCell ref="F486:K486"/>
    <mergeCell ref="A487:E487"/>
    <mergeCell ref="F487:K487"/>
    <mergeCell ref="A496:C496"/>
    <mergeCell ref="D496:E496"/>
    <mergeCell ref="F496:G496"/>
    <mergeCell ref="H496:K496"/>
    <mergeCell ref="A497:C497"/>
    <mergeCell ref="D497:E497"/>
    <mergeCell ref="F497:G497"/>
    <mergeCell ref="H497:K497"/>
    <mergeCell ref="A493:K493"/>
    <mergeCell ref="A494:C494"/>
    <mergeCell ref="D494:E494"/>
    <mergeCell ref="F494:G494"/>
    <mergeCell ref="H494:K494"/>
    <mergeCell ref="A495:C495"/>
    <mergeCell ref="D495:E495"/>
    <mergeCell ref="F495:G495"/>
    <mergeCell ref="H495:K495"/>
    <mergeCell ref="A508:K508"/>
    <mergeCell ref="A502:B502"/>
    <mergeCell ref="A503:K503"/>
    <mergeCell ref="A504:K504"/>
    <mergeCell ref="A505:K505"/>
    <mergeCell ref="A506:K506"/>
    <mergeCell ref="A507:K507"/>
    <mergeCell ref="A498:C498"/>
    <mergeCell ref="D498:E498"/>
    <mergeCell ref="F498:G498"/>
    <mergeCell ref="H498:K498"/>
    <mergeCell ref="A499:C499"/>
    <mergeCell ref="D499:E499"/>
    <mergeCell ref="F499:G499"/>
    <mergeCell ref="H499:K499"/>
  </mergeCells>
  <pageMargins left="0.59055118110236227" right="0.11811023622047245" top="0.39370078740157483" bottom="0.39370078740157483"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6"/>
  <sheetViews>
    <sheetView topLeftCell="A13" zoomScale="66" zoomScaleNormal="66" workbookViewId="0">
      <pane ySplit="3" topLeftCell="A45" activePane="bottomLeft" state="frozen"/>
      <selection activeCell="A13" sqref="A13"/>
      <selection pane="bottomLeft" activeCell="F45" sqref="F45"/>
    </sheetView>
  </sheetViews>
  <sheetFormatPr defaultColWidth="8.88671875" defaultRowHeight="13.8" x14ac:dyDescent="0.25"/>
  <cols>
    <col min="1" max="1" width="5" style="44" customWidth="1"/>
    <col min="2" max="2" width="30.5546875" style="233" customWidth="1"/>
    <col min="3" max="3" width="8.88671875" style="59" customWidth="1"/>
    <col min="4" max="4" width="12" style="58" customWidth="1"/>
    <col min="5" max="5" width="13.6640625" style="59" customWidth="1"/>
    <col min="6" max="6" width="10.109375" style="60" customWidth="1"/>
    <col min="7" max="8" width="8.88671875" style="60"/>
    <col min="9" max="9" width="9.33203125" style="60" customWidth="1"/>
    <col min="10" max="10" width="12.33203125" style="60" customWidth="1"/>
    <col min="11" max="11" width="35.77734375" style="103" customWidth="1"/>
    <col min="12" max="16384" width="8.88671875" style="1"/>
  </cols>
  <sheetData>
    <row r="1" spans="1:11" x14ac:dyDescent="0.25">
      <c r="K1" s="102" t="s">
        <v>905</v>
      </c>
    </row>
    <row r="2" spans="1:11" x14ac:dyDescent="0.25">
      <c r="K2" s="102"/>
    </row>
    <row r="4" spans="1:11" x14ac:dyDescent="0.25">
      <c r="A4" s="346" t="s">
        <v>904</v>
      </c>
      <c r="B4" s="346"/>
      <c r="C4" s="346"/>
      <c r="D4" s="346"/>
      <c r="E4" s="346"/>
      <c r="F4" s="346"/>
      <c r="G4" s="346"/>
      <c r="H4" s="346"/>
      <c r="I4" s="346"/>
      <c r="J4" s="346"/>
      <c r="K4" s="346"/>
    </row>
    <row r="5" spans="1:11" x14ac:dyDescent="0.25">
      <c r="A5" s="346"/>
      <c r="B5" s="346"/>
      <c r="C5" s="346"/>
      <c r="D5" s="346"/>
      <c r="E5" s="346"/>
      <c r="F5" s="346"/>
      <c r="G5" s="346"/>
      <c r="H5" s="346"/>
      <c r="I5" s="346"/>
      <c r="J5" s="346"/>
      <c r="K5" s="346"/>
    </row>
    <row r="6" spans="1:11" x14ac:dyDescent="0.25">
      <c r="A6" s="347"/>
      <c r="B6" s="347"/>
      <c r="C6" s="347"/>
      <c r="D6" s="347"/>
      <c r="E6" s="347"/>
      <c r="F6" s="347"/>
      <c r="G6" s="347"/>
      <c r="H6" s="347"/>
      <c r="I6" s="347"/>
      <c r="J6" s="347"/>
      <c r="K6" s="347"/>
    </row>
    <row r="7" spans="1:11" x14ac:dyDescent="0.25">
      <c r="C7" s="57"/>
      <c r="E7" s="57"/>
      <c r="F7" s="58"/>
      <c r="G7" s="58"/>
      <c r="H7" s="58"/>
      <c r="I7" s="58"/>
      <c r="J7" s="58"/>
    </row>
    <row r="8" spans="1:11" ht="14.4" customHeight="1" x14ac:dyDescent="0.25">
      <c r="A8" s="45"/>
      <c r="B8" s="2" t="s">
        <v>906</v>
      </c>
      <c r="C8" s="348" t="s">
        <v>911</v>
      </c>
      <c r="D8" s="349"/>
      <c r="E8" s="349"/>
      <c r="F8" s="349"/>
      <c r="G8" s="349"/>
      <c r="H8" s="349"/>
      <c r="I8" s="349"/>
      <c r="J8" s="349"/>
      <c r="K8" s="349"/>
    </row>
    <row r="9" spans="1:11" ht="14.4" customHeight="1" x14ac:dyDescent="0.25">
      <c r="A9" s="45"/>
      <c r="B9" s="2" t="s">
        <v>907</v>
      </c>
      <c r="C9" s="350" t="s">
        <v>910</v>
      </c>
      <c r="D9" s="350"/>
      <c r="E9" s="350"/>
      <c r="F9" s="350"/>
      <c r="G9" s="350"/>
      <c r="H9" s="350"/>
      <c r="I9" s="350"/>
      <c r="J9" s="350"/>
      <c r="K9" s="350"/>
    </row>
    <row r="10" spans="1:11" x14ac:dyDescent="0.25">
      <c r="A10" s="45"/>
      <c r="B10" s="2" t="s">
        <v>907</v>
      </c>
      <c r="C10" s="350" t="s">
        <v>908</v>
      </c>
      <c r="D10" s="351"/>
      <c r="E10" s="351"/>
      <c r="F10" s="351"/>
      <c r="G10" s="351"/>
      <c r="H10" s="351"/>
      <c r="I10" s="351"/>
      <c r="J10" s="351"/>
      <c r="K10" s="351"/>
    </row>
    <row r="11" spans="1:11" ht="17.399999999999999" customHeight="1" x14ac:dyDescent="0.25">
      <c r="A11" s="45"/>
      <c r="C11" s="339" t="s">
        <v>909</v>
      </c>
      <c r="D11" s="340"/>
      <c r="E11" s="340"/>
      <c r="F11" s="340"/>
      <c r="G11" s="340"/>
      <c r="H11" s="340"/>
      <c r="I11" s="340"/>
      <c r="J11" s="340"/>
      <c r="K11" s="340"/>
    </row>
    <row r="12" spans="1:11" ht="21" customHeight="1" x14ac:dyDescent="0.25">
      <c r="A12" s="45"/>
    </row>
    <row r="13" spans="1:11" x14ac:dyDescent="0.25">
      <c r="A13" s="341" t="s">
        <v>893</v>
      </c>
      <c r="B13" s="341"/>
      <c r="C13" s="341"/>
      <c r="D13" s="341"/>
      <c r="E13" s="341"/>
      <c r="F13" s="341"/>
      <c r="G13" s="341"/>
      <c r="H13" s="341"/>
      <c r="I13" s="341"/>
      <c r="J13" s="341"/>
      <c r="K13" s="341"/>
    </row>
    <row r="14" spans="1:11" ht="13.95" customHeight="1" x14ac:dyDescent="0.25">
      <c r="A14" s="342" t="s">
        <v>0</v>
      </c>
      <c r="B14" s="352" t="s">
        <v>894</v>
      </c>
      <c r="C14" s="352" t="s">
        <v>895</v>
      </c>
      <c r="D14" s="352" t="s">
        <v>896</v>
      </c>
      <c r="E14" s="352" t="s">
        <v>897</v>
      </c>
      <c r="F14" s="371" t="s">
        <v>898</v>
      </c>
      <c r="G14" s="372"/>
      <c r="H14" s="373"/>
      <c r="I14" s="352" t="s">
        <v>899</v>
      </c>
      <c r="J14" s="343" t="s">
        <v>900</v>
      </c>
      <c r="K14" s="352" t="s">
        <v>903</v>
      </c>
    </row>
    <row r="15" spans="1:11" ht="85.8" customHeight="1" x14ac:dyDescent="0.25">
      <c r="A15" s="342"/>
      <c r="B15" s="370"/>
      <c r="C15" s="370"/>
      <c r="D15" s="370"/>
      <c r="E15" s="370"/>
      <c r="F15" s="232" t="s">
        <v>901</v>
      </c>
      <c r="G15" s="232" t="s">
        <v>902</v>
      </c>
      <c r="H15" s="232" t="s">
        <v>9</v>
      </c>
      <c r="I15" s="370"/>
      <c r="J15" s="343"/>
      <c r="K15" s="353"/>
    </row>
    <row r="16" spans="1:11" x14ac:dyDescent="0.25">
      <c r="A16" s="3">
        <v>1</v>
      </c>
      <c r="B16" s="3">
        <v>2</v>
      </c>
      <c r="C16" s="232">
        <v>3</v>
      </c>
      <c r="D16" s="232">
        <v>4</v>
      </c>
      <c r="E16" s="218">
        <v>5</v>
      </c>
      <c r="F16" s="232">
        <v>6</v>
      </c>
      <c r="G16" s="232">
        <v>7</v>
      </c>
      <c r="H16" s="232">
        <v>8</v>
      </c>
      <c r="I16" s="232">
        <v>9</v>
      </c>
      <c r="J16" s="232">
        <v>10</v>
      </c>
      <c r="K16" s="232">
        <v>11</v>
      </c>
    </row>
    <row r="17" spans="1:11" ht="14.4" x14ac:dyDescent="0.3">
      <c r="A17" s="354" t="s">
        <v>912</v>
      </c>
      <c r="B17" s="355"/>
      <c r="C17" s="355"/>
      <c r="D17" s="355"/>
      <c r="E17" s="355"/>
      <c r="F17" s="355"/>
      <c r="G17" s="355"/>
      <c r="H17" s="355"/>
      <c r="I17" s="355"/>
      <c r="J17" s="355"/>
      <c r="K17" s="355"/>
    </row>
    <row r="18" spans="1:11" ht="14.4" x14ac:dyDescent="0.3">
      <c r="A18" s="356" t="s">
        <v>913</v>
      </c>
      <c r="B18" s="357"/>
      <c r="C18" s="357"/>
      <c r="D18" s="357"/>
      <c r="E18" s="357"/>
      <c r="F18" s="357"/>
      <c r="G18" s="357"/>
      <c r="H18" s="357"/>
      <c r="I18" s="357"/>
      <c r="J18" s="357"/>
      <c r="K18" s="357"/>
    </row>
    <row r="19" spans="1:11" ht="112.8" customHeight="1" x14ac:dyDescent="0.25">
      <c r="A19" s="46">
        <v>1</v>
      </c>
      <c r="B19" s="234" t="s">
        <v>914</v>
      </c>
      <c r="C19" s="224" t="s">
        <v>59</v>
      </c>
      <c r="D19" s="218" t="s">
        <v>915</v>
      </c>
      <c r="E19" s="224" t="s">
        <v>916</v>
      </c>
      <c r="F19" s="48">
        <v>104</v>
      </c>
      <c r="G19" s="49">
        <v>104</v>
      </c>
      <c r="H19" s="49">
        <v>109.1</v>
      </c>
      <c r="I19" s="49" t="s">
        <v>137</v>
      </c>
      <c r="J19" s="49" t="s">
        <v>137</v>
      </c>
      <c r="K19" s="101" t="s">
        <v>917</v>
      </c>
    </row>
    <row r="20" spans="1:11" ht="44.4" customHeight="1" x14ac:dyDescent="0.25">
      <c r="A20" s="46">
        <v>2</v>
      </c>
      <c r="B20" s="234" t="s">
        <v>919</v>
      </c>
      <c r="C20" s="224" t="s">
        <v>60</v>
      </c>
      <c r="D20" s="218" t="s">
        <v>915</v>
      </c>
      <c r="E20" s="224" t="s">
        <v>916</v>
      </c>
      <c r="F20" s="48">
        <v>21661.200000000001</v>
      </c>
      <c r="G20" s="49">
        <v>21661.200000000001</v>
      </c>
      <c r="H20" s="49">
        <v>30679.200000000001</v>
      </c>
      <c r="I20" s="49" t="s">
        <v>137</v>
      </c>
      <c r="J20" s="49" t="s">
        <v>137</v>
      </c>
      <c r="K20" s="101" t="s">
        <v>944</v>
      </c>
    </row>
    <row r="21" spans="1:11" ht="100.8" customHeight="1" x14ac:dyDescent="0.25">
      <c r="A21" s="46">
        <v>3</v>
      </c>
      <c r="B21" s="234" t="s">
        <v>920</v>
      </c>
      <c r="C21" s="224" t="s">
        <v>59</v>
      </c>
      <c r="D21" s="218" t="s">
        <v>915</v>
      </c>
      <c r="E21" s="224" t="s">
        <v>916</v>
      </c>
      <c r="F21" s="48">
        <v>85</v>
      </c>
      <c r="G21" s="49">
        <v>85</v>
      </c>
      <c r="H21" s="49">
        <v>85.4</v>
      </c>
      <c r="I21" s="49" t="s">
        <v>137</v>
      </c>
      <c r="J21" s="49" t="s">
        <v>137</v>
      </c>
      <c r="K21" s="92" t="s">
        <v>945</v>
      </c>
    </row>
    <row r="22" spans="1:11" ht="54" customHeight="1" x14ac:dyDescent="0.25">
      <c r="A22" s="46">
        <v>4</v>
      </c>
      <c r="B22" s="234" t="s">
        <v>921</v>
      </c>
      <c r="C22" s="224" t="s">
        <v>59</v>
      </c>
      <c r="D22" s="218" t="s">
        <v>915</v>
      </c>
      <c r="E22" s="224" t="s">
        <v>916</v>
      </c>
      <c r="F22" s="48">
        <v>101.5</v>
      </c>
      <c r="G22" s="49">
        <v>101.5</v>
      </c>
      <c r="H22" s="49">
        <v>116.2</v>
      </c>
      <c r="I22" s="49" t="s">
        <v>137</v>
      </c>
      <c r="J22" s="49" t="s">
        <v>137</v>
      </c>
      <c r="K22" s="92" t="s">
        <v>946</v>
      </c>
    </row>
    <row r="23" spans="1:11" ht="57" customHeight="1" x14ac:dyDescent="0.25">
      <c r="A23" s="46">
        <v>5</v>
      </c>
      <c r="B23" s="235" t="s">
        <v>922</v>
      </c>
      <c r="C23" s="224" t="s">
        <v>59</v>
      </c>
      <c r="D23" s="218" t="s">
        <v>915</v>
      </c>
      <c r="E23" s="224" t="s">
        <v>916</v>
      </c>
      <c r="F23" s="48">
        <v>105</v>
      </c>
      <c r="G23" s="49">
        <v>66</v>
      </c>
      <c r="H23" s="49">
        <v>68.8</v>
      </c>
      <c r="I23" s="49" t="s">
        <v>137</v>
      </c>
      <c r="J23" s="49" t="s">
        <v>137</v>
      </c>
      <c r="K23" s="101" t="s">
        <v>947</v>
      </c>
    </row>
    <row r="24" spans="1:11" ht="54.6" x14ac:dyDescent="0.3">
      <c r="A24" s="46">
        <v>6</v>
      </c>
      <c r="B24" s="236" t="s">
        <v>923</v>
      </c>
      <c r="C24" s="224" t="s">
        <v>59</v>
      </c>
      <c r="D24" s="218" t="s">
        <v>915</v>
      </c>
      <c r="E24" s="224" t="s">
        <v>916</v>
      </c>
      <c r="F24" s="48">
        <v>0</v>
      </c>
      <c r="G24" s="49">
        <v>0</v>
      </c>
      <c r="H24" s="49">
        <v>0</v>
      </c>
      <c r="I24" s="49" t="s">
        <v>137</v>
      </c>
      <c r="J24" s="49" t="s">
        <v>137</v>
      </c>
      <c r="K24" s="92" t="s">
        <v>948</v>
      </c>
    </row>
    <row r="25" spans="1:11" ht="43.8" customHeight="1" x14ac:dyDescent="0.25">
      <c r="A25" s="46">
        <v>7</v>
      </c>
      <c r="B25" s="235" t="s">
        <v>924</v>
      </c>
      <c r="C25" s="224" t="s">
        <v>59</v>
      </c>
      <c r="D25" s="218" t="s">
        <v>915</v>
      </c>
      <c r="E25" s="224" t="s">
        <v>916</v>
      </c>
      <c r="F25" s="48">
        <v>0</v>
      </c>
      <c r="G25" s="49">
        <v>0</v>
      </c>
      <c r="H25" s="49">
        <v>0</v>
      </c>
      <c r="I25" s="49" t="s">
        <v>137</v>
      </c>
      <c r="J25" s="49" t="s">
        <v>137</v>
      </c>
      <c r="K25" s="92" t="s">
        <v>948</v>
      </c>
    </row>
    <row r="26" spans="1:11" ht="59.4" customHeight="1" x14ac:dyDescent="0.25">
      <c r="A26" s="46">
        <v>8</v>
      </c>
      <c r="B26" s="235" t="s">
        <v>925</v>
      </c>
      <c r="C26" s="224" t="s">
        <v>59</v>
      </c>
      <c r="D26" s="218" t="s">
        <v>915</v>
      </c>
      <c r="E26" s="224" t="s">
        <v>916</v>
      </c>
      <c r="F26" s="48">
        <v>106</v>
      </c>
      <c r="G26" s="49">
        <v>70</v>
      </c>
      <c r="H26" s="49">
        <v>81.8</v>
      </c>
      <c r="I26" s="49" t="s">
        <v>137</v>
      </c>
      <c r="J26" s="49" t="s">
        <v>137</v>
      </c>
      <c r="K26" s="101" t="s">
        <v>949</v>
      </c>
    </row>
    <row r="27" spans="1:11" ht="71.400000000000006" customHeight="1" x14ac:dyDescent="0.25">
      <c r="A27" s="46">
        <v>9</v>
      </c>
      <c r="B27" s="234" t="s">
        <v>926</v>
      </c>
      <c r="C27" s="224" t="s">
        <v>59</v>
      </c>
      <c r="D27" s="218" t="s">
        <v>915</v>
      </c>
      <c r="E27" s="224" t="s">
        <v>916</v>
      </c>
      <c r="F27" s="48">
        <v>103</v>
      </c>
      <c r="G27" s="49">
        <v>100.5</v>
      </c>
      <c r="H27" s="49">
        <v>100.8</v>
      </c>
      <c r="I27" s="49" t="s">
        <v>137</v>
      </c>
      <c r="J27" s="49" t="s">
        <v>137</v>
      </c>
      <c r="K27" s="101" t="s">
        <v>950</v>
      </c>
    </row>
    <row r="28" spans="1:11" ht="67.8" x14ac:dyDescent="0.25">
      <c r="A28" s="46">
        <v>10</v>
      </c>
      <c r="B28" s="234" t="s">
        <v>927</v>
      </c>
      <c r="C28" s="224" t="s">
        <v>59</v>
      </c>
      <c r="D28" s="218" t="s">
        <v>915</v>
      </c>
      <c r="E28" s="224" t="s">
        <v>916</v>
      </c>
      <c r="F28" s="48">
        <v>0</v>
      </c>
      <c r="G28" s="48">
        <v>0</v>
      </c>
      <c r="H28" s="48">
        <v>0</v>
      </c>
      <c r="I28" s="49" t="s">
        <v>137</v>
      </c>
      <c r="J28" s="49" t="s">
        <v>137</v>
      </c>
      <c r="K28" s="92" t="s">
        <v>948</v>
      </c>
    </row>
    <row r="29" spans="1:11" ht="70.8" customHeight="1" x14ac:dyDescent="0.25">
      <c r="A29" s="46">
        <v>11</v>
      </c>
      <c r="B29" s="234" t="s">
        <v>928</v>
      </c>
      <c r="C29" s="224" t="s">
        <v>59</v>
      </c>
      <c r="D29" s="218" t="s">
        <v>915</v>
      </c>
      <c r="E29" s="224" t="s">
        <v>916</v>
      </c>
      <c r="F29" s="48">
        <v>103</v>
      </c>
      <c r="G29" s="49">
        <v>100.5</v>
      </c>
      <c r="H29" s="49">
        <v>100.8</v>
      </c>
      <c r="I29" s="49" t="s">
        <v>137</v>
      </c>
      <c r="J29" s="49" t="s">
        <v>137</v>
      </c>
      <c r="K29" s="101" t="s">
        <v>951</v>
      </c>
    </row>
    <row r="30" spans="1:11" ht="72.599999999999994" customHeight="1" x14ac:dyDescent="0.25">
      <c r="A30" s="46">
        <v>12</v>
      </c>
      <c r="B30" s="237" t="s">
        <v>929</v>
      </c>
      <c r="C30" s="224" t="s">
        <v>59</v>
      </c>
      <c r="D30" s="218" t="s">
        <v>915</v>
      </c>
      <c r="E30" s="224" t="s">
        <v>918</v>
      </c>
      <c r="F30" s="48">
        <v>110</v>
      </c>
      <c r="G30" s="49">
        <v>110</v>
      </c>
      <c r="H30" s="49">
        <v>115.7</v>
      </c>
      <c r="I30" s="49" t="s">
        <v>137</v>
      </c>
      <c r="J30" s="49" t="s">
        <v>137</v>
      </c>
      <c r="K30" s="101" t="s">
        <v>952</v>
      </c>
    </row>
    <row r="31" spans="1:11" ht="54.6" x14ac:dyDescent="0.25">
      <c r="A31" s="46">
        <v>13</v>
      </c>
      <c r="B31" s="237" t="s">
        <v>930</v>
      </c>
      <c r="C31" s="224" t="s">
        <v>59</v>
      </c>
      <c r="D31" s="218" t="s">
        <v>915</v>
      </c>
      <c r="E31" s="224" t="s">
        <v>916</v>
      </c>
      <c r="F31" s="48">
        <v>0</v>
      </c>
      <c r="G31" s="48">
        <v>0</v>
      </c>
      <c r="H31" s="48">
        <v>0</v>
      </c>
      <c r="I31" s="49" t="s">
        <v>137</v>
      </c>
      <c r="J31" s="49" t="s">
        <v>137</v>
      </c>
      <c r="K31" s="92" t="s">
        <v>948</v>
      </c>
    </row>
    <row r="32" spans="1:11" ht="93.6" customHeight="1" x14ac:dyDescent="0.25">
      <c r="A32" s="46">
        <v>14</v>
      </c>
      <c r="B32" s="237" t="s">
        <v>931</v>
      </c>
      <c r="C32" s="224" t="s">
        <v>59</v>
      </c>
      <c r="D32" s="218" t="s">
        <v>915</v>
      </c>
      <c r="E32" s="224" t="s">
        <v>916</v>
      </c>
      <c r="F32" s="48">
        <v>0</v>
      </c>
      <c r="G32" s="48">
        <v>0</v>
      </c>
      <c r="H32" s="48">
        <v>0</v>
      </c>
      <c r="I32" s="49" t="s">
        <v>137</v>
      </c>
      <c r="J32" s="49" t="s">
        <v>137</v>
      </c>
      <c r="K32" s="92" t="s">
        <v>948</v>
      </c>
    </row>
    <row r="33" spans="1:11" ht="67.8" x14ac:dyDescent="0.25">
      <c r="A33" s="46">
        <v>15</v>
      </c>
      <c r="B33" s="237" t="s">
        <v>932</v>
      </c>
      <c r="C33" s="224" t="s">
        <v>59</v>
      </c>
      <c r="D33" s="218" t="s">
        <v>915</v>
      </c>
      <c r="E33" s="224" t="s">
        <v>916</v>
      </c>
      <c r="F33" s="48">
        <v>0</v>
      </c>
      <c r="G33" s="48">
        <v>0</v>
      </c>
      <c r="H33" s="48">
        <v>0</v>
      </c>
      <c r="I33" s="49" t="s">
        <v>137</v>
      </c>
      <c r="J33" s="49" t="s">
        <v>137</v>
      </c>
      <c r="K33" s="92" t="s">
        <v>948</v>
      </c>
    </row>
    <row r="34" spans="1:11" ht="45.6" customHeight="1" x14ac:dyDescent="0.25">
      <c r="A34" s="46">
        <v>16</v>
      </c>
      <c r="B34" s="237" t="s">
        <v>933</v>
      </c>
      <c r="C34" s="224" t="s">
        <v>59</v>
      </c>
      <c r="D34" s="218" t="s">
        <v>915</v>
      </c>
      <c r="E34" s="224" t="s">
        <v>916</v>
      </c>
      <c r="F34" s="48">
        <v>100.5</v>
      </c>
      <c r="G34" s="49">
        <v>78</v>
      </c>
      <c r="H34" s="49">
        <v>79.5</v>
      </c>
      <c r="I34" s="49" t="s">
        <v>137</v>
      </c>
      <c r="J34" s="49" t="s">
        <v>137</v>
      </c>
      <c r="K34" s="101" t="s">
        <v>953</v>
      </c>
    </row>
    <row r="35" spans="1:11" ht="70.2" customHeight="1" x14ac:dyDescent="0.25">
      <c r="A35" s="46">
        <v>17</v>
      </c>
      <c r="B35" s="234" t="s">
        <v>934</v>
      </c>
      <c r="C35" s="224" t="s">
        <v>59</v>
      </c>
      <c r="D35" s="218" t="s">
        <v>915</v>
      </c>
      <c r="E35" s="224" t="s">
        <v>916</v>
      </c>
      <c r="F35" s="48">
        <v>101</v>
      </c>
      <c r="G35" s="49">
        <v>100</v>
      </c>
      <c r="H35" s="49">
        <v>154.4</v>
      </c>
      <c r="I35" s="49" t="s">
        <v>137</v>
      </c>
      <c r="J35" s="49" t="s">
        <v>137</v>
      </c>
      <c r="K35" s="101" t="s">
        <v>954</v>
      </c>
    </row>
    <row r="36" spans="1:11" ht="79.8" x14ac:dyDescent="0.25">
      <c r="A36" s="46">
        <v>18</v>
      </c>
      <c r="B36" s="234" t="s">
        <v>935</v>
      </c>
      <c r="C36" s="224" t="s">
        <v>59</v>
      </c>
      <c r="D36" s="218" t="s">
        <v>915</v>
      </c>
      <c r="E36" s="224" t="s">
        <v>916</v>
      </c>
      <c r="F36" s="48">
        <v>0</v>
      </c>
      <c r="G36" s="48">
        <v>0</v>
      </c>
      <c r="H36" s="48">
        <v>0</v>
      </c>
      <c r="I36" s="49" t="s">
        <v>137</v>
      </c>
      <c r="J36" s="49" t="s">
        <v>137</v>
      </c>
      <c r="K36" s="92" t="s">
        <v>948</v>
      </c>
    </row>
    <row r="37" spans="1:11" ht="54.6" x14ac:dyDescent="0.25">
      <c r="A37" s="46">
        <v>19</v>
      </c>
      <c r="B37" s="234" t="s">
        <v>936</v>
      </c>
      <c r="C37" s="224" t="s">
        <v>59</v>
      </c>
      <c r="D37" s="218" t="s">
        <v>915</v>
      </c>
      <c r="E37" s="224" t="s">
        <v>916</v>
      </c>
      <c r="F37" s="48">
        <v>0</v>
      </c>
      <c r="G37" s="48">
        <v>0</v>
      </c>
      <c r="H37" s="48">
        <v>0</v>
      </c>
      <c r="I37" s="49" t="s">
        <v>137</v>
      </c>
      <c r="J37" s="49" t="s">
        <v>137</v>
      </c>
      <c r="K37" s="92" t="s">
        <v>948</v>
      </c>
    </row>
    <row r="38" spans="1:11" ht="54.6" x14ac:dyDescent="0.25">
      <c r="A38" s="46">
        <v>20</v>
      </c>
      <c r="B38" s="234" t="s">
        <v>937</v>
      </c>
      <c r="C38" s="224" t="s">
        <v>59</v>
      </c>
      <c r="D38" s="218" t="s">
        <v>915</v>
      </c>
      <c r="E38" s="224" t="s">
        <v>916</v>
      </c>
      <c r="F38" s="48">
        <v>0</v>
      </c>
      <c r="G38" s="48">
        <v>0</v>
      </c>
      <c r="H38" s="48">
        <v>0</v>
      </c>
      <c r="I38" s="49" t="s">
        <v>137</v>
      </c>
      <c r="J38" s="49" t="s">
        <v>137</v>
      </c>
      <c r="K38" s="92" t="s">
        <v>948</v>
      </c>
    </row>
    <row r="39" spans="1:11" ht="66.599999999999994" x14ac:dyDescent="0.25">
      <c r="A39" s="46">
        <v>21</v>
      </c>
      <c r="B39" s="234" t="s">
        <v>938</v>
      </c>
      <c r="C39" s="224" t="s">
        <v>59</v>
      </c>
      <c r="D39" s="218" t="s">
        <v>915</v>
      </c>
      <c r="E39" s="224" t="s">
        <v>916</v>
      </c>
      <c r="F39" s="48">
        <v>103</v>
      </c>
      <c r="G39" s="49">
        <v>82</v>
      </c>
      <c r="H39" s="49">
        <v>82</v>
      </c>
      <c r="I39" s="49" t="s">
        <v>137</v>
      </c>
      <c r="J39" s="49" t="s">
        <v>137</v>
      </c>
      <c r="K39" s="101" t="s">
        <v>955</v>
      </c>
    </row>
    <row r="40" spans="1:11" ht="84" customHeight="1" x14ac:dyDescent="0.25">
      <c r="A40" s="46">
        <v>22</v>
      </c>
      <c r="B40" s="234" t="s">
        <v>939</v>
      </c>
      <c r="C40" s="224" t="s">
        <v>59</v>
      </c>
      <c r="D40" s="218" t="s">
        <v>915</v>
      </c>
      <c r="E40" s="224" t="s">
        <v>916</v>
      </c>
      <c r="F40" s="48">
        <v>103</v>
      </c>
      <c r="G40" s="49">
        <v>100</v>
      </c>
      <c r="H40" s="49">
        <v>123.6</v>
      </c>
      <c r="I40" s="49" t="s">
        <v>137</v>
      </c>
      <c r="J40" s="49" t="s">
        <v>137</v>
      </c>
      <c r="K40" s="101" t="s">
        <v>956</v>
      </c>
    </row>
    <row r="41" spans="1:11" ht="97.2" customHeight="1" x14ac:dyDescent="0.25">
      <c r="A41" s="46">
        <v>23</v>
      </c>
      <c r="B41" s="234" t="s">
        <v>940</v>
      </c>
      <c r="C41" s="224" t="s">
        <v>59</v>
      </c>
      <c r="D41" s="218" t="s">
        <v>915</v>
      </c>
      <c r="E41" s="224" t="s">
        <v>916</v>
      </c>
      <c r="F41" s="48">
        <v>103</v>
      </c>
      <c r="G41" s="49">
        <v>88</v>
      </c>
      <c r="H41" s="49">
        <v>95.4</v>
      </c>
      <c r="I41" s="49" t="s">
        <v>137</v>
      </c>
      <c r="J41" s="49" t="s">
        <v>137</v>
      </c>
      <c r="K41" s="101" t="s">
        <v>957</v>
      </c>
    </row>
    <row r="42" spans="1:11" ht="46.2" customHeight="1" x14ac:dyDescent="0.25">
      <c r="A42" s="46">
        <v>24</v>
      </c>
      <c r="B42" s="234" t="s">
        <v>941</v>
      </c>
      <c r="C42" s="224" t="s">
        <v>59</v>
      </c>
      <c r="D42" s="218" t="s">
        <v>915</v>
      </c>
      <c r="E42" s="224" t="s">
        <v>916</v>
      </c>
      <c r="F42" s="48">
        <v>102</v>
      </c>
      <c r="G42" s="49">
        <v>52.5</v>
      </c>
      <c r="H42" s="49">
        <v>53</v>
      </c>
      <c r="I42" s="49" t="s">
        <v>137</v>
      </c>
      <c r="J42" s="49" t="s">
        <v>137</v>
      </c>
      <c r="K42" s="101" t="s">
        <v>958</v>
      </c>
    </row>
    <row r="43" spans="1:11" ht="54.6" x14ac:dyDescent="0.25">
      <c r="A43" s="46">
        <v>25</v>
      </c>
      <c r="B43" s="234" t="s">
        <v>942</v>
      </c>
      <c r="C43" s="224" t="s">
        <v>59</v>
      </c>
      <c r="D43" s="218" t="s">
        <v>915</v>
      </c>
      <c r="E43" s="224" t="s">
        <v>916</v>
      </c>
      <c r="F43" s="48">
        <v>102</v>
      </c>
      <c r="G43" s="49">
        <v>23.4</v>
      </c>
      <c r="H43" s="49">
        <v>27.5</v>
      </c>
      <c r="I43" s="49" t="s">
        <v>137</v>
      </c>
      <c r="J43" s="49" t="s">
        <v>137</v>
      </c>
      <c r="K43" s="101" t="s">
        <v>959</v>
      </c>
    </row>
    <row r="44" spans="1:11" ht="60.6" customHeight="1" x14ac:dyDescent="0.25">
      <c r="A44" s="46">
        <v>26</v>
      </c>
      <c r="B44" s="234" t="s">
        <v>943</v>
      </c>
      <c r="C44" s="224" t="s">
        <v>59</v>
      </c>
      <c r="D44" s="218" t="s">
        <v>915</v>
      </c>
      <c r="E44" s="224" t="s">
        <v>916</v>
      </c>
      <c r="F44" s="48">
        <v>0</v>
      </c>
      <c r="G44" s="48">
        <v>0</v>
      </c>
      <c r="H44" s="48">
        <v>0</v>
      </c>
      <c r="I44" s="49" t="s">
        <v>137</v>
      </c>
      <c r="J44" s="49" t="s">
        <v>137</v>
      </c>
      <c r="K44" s="92" t="s">
        <v>948</v>
      </c>
    </row>
    <row r="45" spans="1:11" ht="151.19999999999999" customHeight="1" x14ac:dyDescent="0.25">
      <c r="A45" s="9">
        <v>1</v>
      </c>
      <c r="B45" s="23" t="s">
        <v>961</v>
      </c>
      <c r="C45" s="226" t="s">
        <v>61</v>
      </c>
      <c r="D45" s="226" t="s">
        <v>137</v>
      </c>
      <c r="E45" s="226" t="s">
        <v>916</v>
      </c>
      <c r="F45" s="52">
        <v>2</v>
      </c>
      <c r="G45" s="226">
        <v>2</v>
      </c>
      <c r="H45" s="226">
        <v>2</v>
      </c>
      <c r="I45" s="226" t="s">
        <v>137</v>
      </c>
      <c r="J45" s="226" t="s">
        <v>137</v>
      </c>
      <c r="K45" s="85" t="s">
        <v>960</v>
      </c>
    </row>
    <row r="46" spans="1:11" ht="52.8" x14ac:dyDescent="0.25">
      <c r="A46" s="9">
        <f>A45+1</f>
        <v>2</v>
      </c>
      <c r="B46" s="128" t="s">
        <v>50</v>
      </c>
      <c r="C46" s="226" t="s">
        <v>61</v>
      </c>
      <c r="D46" s="226" t="s">
        <v>137</v>
      </c>
      <c r="E46" s="226" t="s">
        <v>916</v>
      </c>
      <c r="F46" s="51">
        <v>5</v>
      </c>
      <c r="G46" s="226">
        <v>5</v>
      </c>
      <c r="H46" s="226">
        <v>5</v>
      </c>
      <c r="I46" s="226" t="s">
        <v>137</v>
      </c>
      <c r="J46" s="226" t="s">
        <v>137</v>
      </c>
      <c r="K46" s="128" t="s">
        <v>692</v>
      </c>
    </row>
    <row r="47" spans="1:11" ht="120" customHeight="1" x14ac:dyDescent="0.25">
      <c r="A47" s="9">
        <f>A46+1</f>
        <v>3</v>
      </c>
      <c r="B47" s="128" t="s">
        <v>51</v>
      </c>
      <c r="C47" s="226" t="s">
        <v>61</v>
      </c>
      <c r="D47" s="226" t="s">
        <v>137</v>
      </c>
      <c r="E47" s="226" t="s">
        <v>916</v>
      </c>
      <c r="F47" s="51">
        <v>5</v>
      </c>
      <c r="G47" s="226">
        <v>5</v>
      </c>
      <c r="H47" s="226">
        <v>18</v>
      </c>
      <c r="I47" s="226" t="s">
        <v>137</v>
      </c>
      <c r="J47" s="226" t="s">
        <v>137</v>
      </c>
      <c r="K47" s="128" t="s">
        <v>693</v>
      </c>
    </row>
    <row r="48" spans="1:11" ht="132" x14ac:dyDescent="0.25">
      <c r="A48" s="9">
        <f t="shared" ref="A48:A55" si="0">A47+1</f>
        <v>4</v>
      </c>
      <c r="B48" s="128" t="s">
        <v>52</v>
      </c>
      <c r="C48" s="226" t="s">
        <v>61</v>
      </c>
      <c r="D48" s="226" t="s">
        <v>137</v>
      </c>
      <c r="E48" s="226" t="s">
        <v>916</v>
      </c>
      <c r="F48" s="51">
        <v>1</v>
      </c>
      <c r="G48" s="226">
        <v>1</v>
      </c>
      <c r="H48" s="226">
        <v>1</v>
      </c>
      <c r="I48" s="226" t="s">
        <v>137</v>
      </c>
      <c r="J48" s="226" t="s">
        <v>137</v>
      </c>
      <c r="K48" s="128" t="s">
        <v>694</v>
      </c>
    </row>
    <row r="49" spans="1:11" ht="81.599999999999994" customHeight="1" x14ac:dyDescent="0.25">
      <c r="A49" s="9">
        <f t="shared" si="0"/>
        <v>5</v>
      </c>
      <c r="B49" s="128" t="s">
        <v>53</v>
      </c>
      <c r="C49" s="226" t="s">
        <v>61</v>
      </c>
      <c r="D49" s="226" t="s">
        <v>137</v>
      </c>
      <c r="E49" s="226" t="s">
        <v>916</v>
      </c>
      <c r="F49" s="51">
        <v>1</v>
      </c>
      <c r="G49" s="226">
        <v>1</v>
      </c>
      <c r="H49" s="226">
        <v>1</v>
      </c>
      <c r="I49" s="226" t="s">
        <v>137</v>
      </c>
      <c r="J49" s="226" t="s">
        <v>137</v>
      </c>
      <c r="K49" s="128" t="s">
        <v>695</v>
      </c>
    </row>
    <row r="50" spans="1:11" ht="78" customHeight="1" x14ac:dyDescent="0.25">
      <c r="A50" s="9">
        <f t="shared" si="0"/>
        <v>6</v>
      </c>
      <c r="B50" s="128" t="s">
        <v>54</v>
      </c>
      <c r="C50" s="226" t="s">
        <v>61</v>
      </c>
      <c r="D50" s="226" t="s">
        <v>137</v>
      </c>
      <c r="E50" s="226" t="s">
        <v>916</v>
      </c>
      <c r="F50" s="51">
        <v>2</v>
      </c>
      <c r="G50" s="226">
        <v>2</v>
      </c>
      <c r="H50" s="226">
        <v>2</v>
      </c>
      <c r="I50" s="226" t="s">
        <v>137</v>
      </c>
      <c r="J50" s="226" t="s">
        <v>137</v>
      </c>
      <c r="K50" s="128" t="s">
        <v>696</v>
      </c>
    </row>
    <row r="51" spans="1:11" ht="70.2" customHeight="1" x14ac:dyDescent="0.25">
      <c r="A51" s="9">
        <f t="shared" si="0"/>
        <v>7</v>
      </c>
      <c r="B51" s="7" t="s">
        <v>55</v>
      </c>
      <c r="C51" s="226" t="s">
        <v>61</v>
      </c>
      <c r="D51" s="226" t="s">
        <v>137</v>
      </c>
      <c r="E51" s="226" t="s">
        <v>916</v>
      </c>
      <c r="F51" s="51">
        <v>1</v>
      </c>
      <c r="G51" s="226">
        <v>1</v>
      </c>
      <c r="H51" s="226">
        <v>1</v>
      </c>
      <c r="I51" s="226" t="s">
        <v>137</v>
      </c>
      <c r="J51" s="226" t="s">
        <v>137</v>
      </c>
      <c r="K51" s="128" t="s">
        <v>697</v>
      </c>
    </row>
    <row r="52" spans="1:11" ht="66" x14ac:dyDescent="0.25">
      <c r="A52" s="9">
        <f t="shared" si="0"/>
        <v>8</v>
      </c>
      <c r="B52" s="128" t="s">
        <v>56</v>
      </c>
      <c r="C52" s="226" t="s">
        <v>61</v>
      </c>
      <c r="D52" s="226" t="s">
        <v>137</v>
      </c>
      <c r="E52" s="226" t="s">
        <v>916</v>
      </c>
      <c r="F52" s="51">
        <v>1</v>
      </c>
      <c r="G52" s="226">
        <v>1</v>
      </c>
      <c r="H52" s="226">
        <v>1</v>
      </c>
      <c r="I52" s="226" t="s">
        <v>137</v>
      </c>
      <c r="J52" s="226" t="s">
        <v>137</v>
      </c>
      <c r="K52" s="128" t="s">
        <v>698</v>
      </c>
    </row>
    <row r="53" spans="1:11" ht="93.6" customHeight="1" x14ac:dyDescent="0.25">
      <c r="A53" s="9">
        <f t="shared" si="0"/>
        <v>9</v>
      </c>
      <c r="B53" s="128" t="s">
        <v>416</v>
      </c>
      <c r="C53" s="226" t="s">
        <v>61</v>
      </c>
      <c r="D53" s="226" t="s">
        <v>137</v>
      </c>
      <c r="E53" s="226" t="s">
        <v>916</v>
      </c>
      <c r="F53" s="51" t="s">
        <v>418</v>
      </c>
      <c r="G53" s="51">
        <v>1</v>
      </c>
      <c r="H53" s="51">
        <v>1</v>
      </c>
      <c r="I53" s="226" t="s">
        <v>137</v>
      </c>
      <c r="J53" s="226" t="s">
        <v>137</v>
      </c>
      <c r="K53" s="128" t="s">
        <v>702</v>
      </c>
    </row>
    <row r="54" spans="1:11" ht="53.4" customHeight="1" x14ac:dyDescent="0.25">
      <c r="A54" s="9">
        <f t="shared" si="0"/>
        <v>10</v>
      </c>
      <c r="B54" s="128" t="s">
        <v>57</v>
      </c>
      <c r="C54" s="226" t="s">
        <v>61</v>
      </c>
      <c r="D54" s="226" t="s">
        <v>137</v>
      </c>
      <c r="E54" s="226" t="s">
        <v>916</v>
      </c>
      <c r="F54" s="51">
        <v>1</v>
      </c>
      <c r="G54" s="226">
        <v>1</v>
      </c>
      <c r="H54" s="226">
        <v>1</v>
      </c>
      <c r="I54" s="226" t="s">
        <v>137</v>
      </c>
      <c r="J54" s="226" t="s">
        <v>137</v>
      </c>
      <c r="K54" s="128" t="s">
        <v>699</v>
      </c>
    </row>
    <row r="55" spans="1:11" ht="91.2" customHeight="1" x14ac:dyDescent="0.25">
      <c r="A55" s="9">
        <f t="shared" si="0"/>
        <v>11</v>
      </c>
      <c r="B55" s="128" t="s">
        <v>58</v>
      </c>
      <c r="C55" s="226" t="s">
        <v>61</v>
      </c>
      <c r="D55" s="226" t="s">
        <v>137</v>
      </c>
      <c r="E55" s="226" t="s">
        <v>916</v>
      </c>
      <c r="F55" s="51">
        <v>1</v>
      </c>
      <c r="G55" s="226">
        <v>1</v>
      </c>
      <c r="H55" s="226">
        <v>1</v>
      </c>
      <c r="I55" s="226" t="s">
        <v>137</v>
      </c>
      <c r="J55" s="226" t="s">
        <v>137</v>
      </c>
      <c r="K55" s="128" t="s">
        <v>700</v>
      </c>
    </row>
    <row r="56" spans="1:11" ht="14.4" x14ac:dyDescent="0.25">
      <c r="A56" s="336" t="s">
        <v>64</v>
      </c>
      <c r="B56" s="337"/>
      <c r="C56" s="337"/>
      <c r="D56" s="337"/>
      <c r="E56" s="337"/>
      <c r="F56" s="337"/>
      <c r="G56" s="337"/>
      <c r="H56" s="337"/>
      <c r="I56" s="337"/>
      <c r="J56" s="337"/>
      <c r="K56" s="338"/>
    </row>
    <row r="57" spans="1:11" ht="53.4" x14ac:dyDescent="0.25">
      <c r="A57" s="46">
        <v>27</v>
      </c>
      <c r="B57" s="4" t="s">
        <v>65</v>
      </c>
      <c r="C57" s="224" t="s">
        <v>59</v>
      </c>
      <c r="D57" s="218" t="s">
        <v>417</v>
      </c>
      <c r="E57" s="224" t="s">
        <v>66</v>
      </c>
      <c r="F57" s="224">
        <v>0</v>
      </c>
      <c r="G57" s="224">
        <v>0</v>
      </c>
      <c r="H57" s="224">
        <v>0</v>
      </c>
      <c r="I57" s="49" t="s">
        <v>137</v>
      </c>
      <c r="J57" s="49" t="s">
        <v>137</v>
      </c>
      <c r="K57" s="92" t="s">
        <v>435</v>
      </c>
    </row>
    <row r="58" spans="1:11" ht="14.4" x14ac:dyDescent="0.3">
      <c r="A58" s="307" t="s">
        <v>67</v>
      </c>
      <c r="B58" s="323"/>
      <c r="C58" s="323"/>
      <c r="D58" s="323"/>
      <c r="E58" s="323"/>
      <c r="F58" s="323"/>
      <c r="G58" s="323"/>
      <c r="H58" s="323"/>
      <c r="I58" s="323"/>
      <c r="J58" s="323"/>
      <c r="K58" s="324"/>
    </row>
    <row r="59" spans="1:11" ht="40.200000000000003" x14ac:dyDescent="0.25">
      <c r="A59" s="46">
        <v>28</v>
      </c>
      <c r="B59" s="4" t="s">
        <v>68</v>
      </c>
      <c r="C59" s="224" t="s">
        <v>60</v>
      </c>
      <c r="D59" s="218" t="s">
        <v>417</v>
      </c>
      <c r="E59" s="224" t="s">
        <v>88</v>
      </c>
      <c r="F59" s="48">
        <v>17274.5</v>
      </c>
      <c r="G59" s="49">
        <v>25700</v>
      </c>
      <c r="H59" s="49">
        <v>27073.1</v>
      </c>
      <c r="I59" s="49" t="s">
        <v>137</v>
      </c>
      <c r="J59" s="49" t="s">
        <v>137</v>
      </c>
      <c r="K59" s="101" t="s">
        <v>506</v>
      </c>
    </row>
    <row r="60" spans="1:11" ht="53.4" x14ac:dyDescent="0.25">
      <c r="A60" s="46">
        <v>29</v>
      </c>
      <c r="B60" s="4" t="s">
        <v>69</v>
      </c>
      <c r="C60" s="224" t="s">
        <v>59</v>
      </c>
      <c r="D60" s="218" t="s">
        <v>417</v>
      </c>
      <c r="E60" s="224" t="s">
        <v>88</v>
      </c>
      <c r="F60" s="48">
        <v>106</v>
      </c>
      <c r="G60" s="49">
        <v>100</v>
      </c>
      <c r="H60" s="49">
        <v>100.8</v>
      </c>
      <c r="I60" s="49" t="s">
        <v>137</v>
      </c>
      <c r="J60" s="49" t="s">
        <v>137</v>
      </c>
      <c r="K60" s="101" t="s">
        <v>507</v>
      </c>
    </row>
    <row r="61" spans="1:11" ht="42" customHeight="1" x14ac:dyDescent="0.25">
      <c r="A61" s="93">
        <v>30</v>
      </c>
      <c r="B61" s="6" t="s">
        <v>481</v>
      </c>
      <c r="C61" s="228" t="s">
        <v>60</v>
      </c>
      <c r="D61" s="94" t="s">
        <v>417</v>
      </c>
      <c r="E61" s="228" t="s">
        <v>88</v>
      </c>
      <c r="F61" s="95">
        <v>10802.2</v>
      </c>
      <c r="G61" s="96">
        <v>17202</v>
      </c>
      <c r="H61" s="96">
        <v>17824.400000000001</v>
      </c>
      <c r="I61" s="96" t="s">
        <v>137</v>
      </c>
      <c r="J61" s="96" t="s">
        <v>137</v>
      </c>
      <c r="K61" s="104" t="s">
        <v>508</v>
      </c>
    </row>
    <row r="62" spans="1:11" ht="40.200000000000003" x14ac:dyDescent="0.25">
      <c r="A62" s="46">
        <v>31</v>
      </c>
      <c r="B62" s="4" t="s">
        <v>70</v>
      </c>
      <c r="C62" s="224" t="s">
        <v>60</v>
      </c>
      <c r="D62" s="218" t="s">
        <v>417</v>
      </c>
      <c r="E62" s="224" t="s">
        <v>88</v>
      </c>
      <c r="F62" s="48">
        <v>6472</v>
      </c>
      <c r="G62" s="49">
        <v>8500</v>
      </c>
      <c r="H62" s="49">
        <v>9230.9</v>
      </c>
      <c r="I62" s="49" t="s">
        <v>137</v>
      </c>
      <c r="J62" s="49" t="s">
        <v>137</v>
      </c>
      <c r="K62" s="101" t="s">
        <v>509</v>
      </c>
    </row>
    <row r="63" spans="1:11" ht="40.799999999999997" customHeight="1" x14ac:dyDescent="0.25">
      <c r="A63" s="46">
        <v>32</v>
      </c>
      <c r="B63" s="4" t="s">
        <v>71</v>
      </c>
      <c r="C63" s="224" t="s">
        <v>59</v>
      </c>
      <c r="D63" s="218" t="s">
        <v>417</v>
      </c>
      <c r="E63" s="224" t="s">
        <v>88</v>
      </c>
      <c r="F63" s="48">
        <v>106.1</v>
      </c>
      <c r="G63" s="49">
        <v>104.1</v>
      </c>
      <c r="H63" s="49">
        <v>104.1</v>
      </c>
      <c r="I63" s="49" t="s">
        <v>137</v>
      </c>
      <c r="J63" s="49" t="s">
        <v>137</v>
      </c>
      <c r="K63" s="104" t="s">
        <v>510</v>
      </c>
    </row>
    <row r="64" spans="1:11" ht="54.6" customHeight="1" x14ac:dyDescent="0.25">
      <c r="A64" s="308">
        <v>33</v>
      </c>
      <c r="B64" s="4" t="s">
        <v>72</v>
      </c>
      <c r="C64" s="224" t="s">
        <v>73</v>
      </c>
      <c r="D64" s="300" t="s">
        <v>419</v>
      </c>
      <c r="E64" s="224" t="s">
        <v>88</v>
      </c>
      <c r="F64" s="48">
        <v>159.1</v>
      </c>
      <c r="G64" s="49">
        <v>159.1</v>
      </c>
      <c r="H64" s="49">
        <v>161.69999999999999</v>
      </c>
      <c r="I64" s="49" t="s">
        <v>137</v>
      </c>
      <c r="J64" s="49" t="s">
        <v>137</v>
      </c>
      <c r="K64" s="104" t="s">
        <v>511</v>
      </c>
    </row>
    <row r="65" spans="1:11" x14ac:dyDescent="0.25">
      <c r="A65" s="310"/>
      <c r="B65" s="4" t="s">
        <v>74</v>
      </c>
      <c r="C65" s="224" t="s">
        <v>73</v>
      </c>
      <c r="D65" s="288"/>
      <c r="E65" s="224" t="s">
        <v>88</v>
      </c>
      <c r="F65" s="48">
        <v>101.6</v>
      </c>
      <c r="G65" s="49">
        <v>76.5</v>
      </c>
      <c r="H65" s="49">
        <v>76.5</v>
      </c>
      <c r="I65" s="49" t="s">
        <v>137</v>
      </c>
      <c r="J65" s="49" t="s">
        <v>137</v>
      </c>
      <c r="K65" s="101" t="s">
        <v>436</v>
      </c>
    </row>
    <row r="66" spans="1:11" ht="42" customHeight="1" x14ac:dyDescent="0.25">
      <c r="A66" s="46">
        <v>34</v>
      </c>
      <c r="B66" s="4" t="s">
        <v>75</v>
      </c>
      <c r="C66" s="224" t="s">
        <v>59</v>
      </c>
      <c r="D66" s="218" t="s">
        <v>420</v>
      </c>
      <c r="E66" s="224" t="s">
        <v>88</v>
      </c>
      <c r="F66" s="48">
        <v>58</v>
      </c>
      <c r="G66" s="49">
        <v>56.8</v>
      </c>
      <c r="H66" s="49">
        <v>56.6</v>
      </c>
      <c r="I66" s="49" t="s">
        <v>137</v>
      </c>
      <c r="J66" s="49" t="s">
        <v>137</v>
      </c>
      <c r="K66" s="101" t="s">
        <v>590</v>
      </c>
    </row>
    <row r="67" spans="1:11" ht="40.200000000000003" x14ac:dyDescent="0.25">
      <c r="A67" s="46">
        <v>35</v>
      </c>
      <c r="B67" s="4" t="s">
        <v>76</v>
      </c>
      <c r="C67" s="224" t="s">
        <v>59</v>
      </c>
      <c r="D67" s="218" t="s">
        <v>417</v>
      </c>
      <c r="E67" s="224" t="s">
        <v>88</v>
      </c>
      <c r="F67" s="48">
        <v>104.6</v>
      </c>
      <c r="G67" s="49">
        <v>95.4</v>
      </c>
      <c r="H67" s="49">
        <v>95.4</v>
      </c>
      <c r="I67" s="49" t="s">
        <v>137</v>
      </c>
      <c r="J67" s="49" t="s">
        <v>137</v>
      </c>
      <c r="K67" s="101" t="s">
        <v>509</v>
      </c>
    </row>
    <row r="68" spans="1:11" ht="66.599999999999994" x14ac:dyDescent="0.25">
      <c r="A68" s="308">
        <v>36</v>
      </c>
      <c r="B68" s="4" t="s">
        <v>77</v>
      </c>
      <c r="C68" s="298" t="s">
        <v>59</v>
      </c>
      <c r="D68" s="300" t="s">
        <v>420</v>
      </c>
      <c r="E68" s="301" t="s">
        <v>88</v>
      </c>
      <c r="F68" s="48">
        <v>7.1</v>
      </c>
      <c r="G68" s="49">
        <v>7.1</v>
      </c>
      <c r="H68" s="49">
        <v>7.1</v>
      </c>
      <c r="I68" s="49" t="s">
        <v>137</v>
      </c>
      <c r="J68" s="49" t="s">
        <v>137</v>
      </c>
      <c r="K68" s="92" t="s">
        <v>875</v>
      </c>
    </row>
    <row r="69" spans="1:11" ht="39.6" x14ac:dyDescent="0.25">
      <c r="A69" s="310"/>
      <c r="B69" s="4" t="s">
        <v>78</v>
      </c>
      <c r="C69" s="288"/>
      <c r="D69" s="288"/>
      <c r="E69" s="265"/>
      <c r="F69" s="48">
        <v>0.1</v>
      </c>
      <c r="G69" s="49">
        <v>0.1</v>
      </c>
      <c r="H69" s="49">
        <v>0.1</v>
      </c>
      <c r="I69" s="49" t="s">
        <v>137</v>
      </c>
      <c r="J69" s="49" t="s">
        <v>137</v>
      </c>
      <c r="K69" s="92" t="s">
        <v>876</v>
      </c>
    </row>
    <row r="70" spans="1:11" ht="51" customHeight="1" x14ac:dyDescent="0.25">
      <c r="A70" s="46">
        <v>37</v>
      </c>
      <c r="B70" s="4" t="s">
        <v>79</v>
      </c>
      <c r="C70" s="224" t="s">
        <v>59</v>
      </c>
      <c r="D70" s="218" t="s">
        <v>420</v>
      </c>
      <c r="E70" s="224" t="s">
        <v>88</v>
      </c>
      <c r="F70" s="48">
        <v>80.400000000000006</v>
      </c>
      <c r="G70" s="49">
        <v>80.400000000000006</v>
      </c>
      <c r="H70" s="49">
        <v>80.5</v>
      </c>
      <c r="I70" s="49" t="s">
        <v>137</v>
      </c>
      <c r="J70" s="49" t="s">
        <v>137</v>
      </c>
      <c r="K70" s="92" t="s">
        <v>877</v>
      </c>
    </row>
    <row r="71" spans="1:11" ht="27" x14ac:dyDescent="0.25">
      <c r="A71" s="308">
        <v>38</v>
      </c>
      <c r="B71" s="110" t="s">
        <v>583</v>
      </c>
      <c r="C71" s="224" t="s">
        <v>59</v>
      </c>
      <c r="D71" s="300" t="s">
        <v>420</v>
      </c>
      <c r="E71" s="224" t="s">
        <v>88</v>
      </c>
      <c r="F71" s="48"/>
      <c r="G71" s="49"/>
      <c r="H71" s="49"/>
      <c r="I71" s="49" t="s">
        <v>137</v>
      </c>
      <c r="J71" s="49" t="s">
        <v>137</v>
      </c>
      <c r="K71" s="92"/>
    </row>
    <row r="72" spans="1:11" ht="42.6" customHeight="1" x14ac:dyDescent="0.25">
      <c r="A72" s="309"/>
      <c r="B72" s="110" t="s">
        <v>80</v>
      </c>
      <c r="C72" s="224"/>
      <c r="D72" s="299"/>
      <c r="E72" s="224" t="s">
        <v>88</v>
      </c>
      <c r="F72" s="48">
        <v>18.2</v>
      </c>
      <c r="G72" s="48">
        <v>18.2</v>
      </c>
      <c r="H72" s="49">
        <v>33</v>
      </c>
      <c r="I72" s="49" t="s">
        <v>137</v>
      </c>
      <c r="J72" s="49" t="s">
        <v>137</v>
      </c>
      <c r="K72" s="92" t="s">
        <v>594</v>
      </c>
    </row>
    <row r="73" spans="1:11" x14ac:dyDescent="0.25">
      <c r="A73" s="309"/>
      <c r="B73" s="110" t="s">
        <v>81</v>
      </c>
      <c r="C73" s="224"/>
      <c r="D73" s="299"/>
      <c r="E73" s="224" t="s">
        <v>88</v>
      </c>
      <c r="F73" s="48">
        <v>14</v>
      </c>
      <c r="G73" s="48">
        <v>14</v>
      </c>
      <c r="H73" s="49">
        <v>14</v>
      </c>
      <c r="I73" s="49" t="s">
        <v>137</v>
      </c>
      <c r="J73" s="49" t="s">
        <v>137</v>
      </c>
      <c r="K73" s="101" t="s">
        <v>436</v>
      </c>
    </row>
    <row r="74" spans="1:11" ht="39.6" x14ac:dyDescent="0.25">
      <c r="A74" s="310"/>
      <c r="B74" s="110" t="s">
        <v>82</v>
      </c>
      <c r="C74" s="224"/>
      <c r="D74" s="288"/>
      <c r="E74" s="224" t="s">
        <v>88</v>
      </c>
      <c r="F74" s="48">
        <v>11.7</v>
      </c>
      <c r="G74" s="48">
        <v>11.7</v>
      </c>
      <c r="H74" s="49">
        <v>11.7</v>
      </c>
      <c r="I74" s="49" t="s">
        <v>137</v>
      </c>
      <c r="J74" s="49" t="s">
        <v>137</v>
      </c>
      <c r="K74" s="101" t="s">
        <v>595</v>
      </c>
    </row>
    <row r="75" spans="1:11" ht="58.8" customHeight="1" x14ac:dyDescent="0.25">
      <c r="A75" s="46">
        <v>39</v>
      </c>
      <c r="B75" s="111" t="s">
        <v>584</v>
      </c>
      <c r="C75" s="224" t="s">
        <v>59</v>
      </c>
      <c r="D75" s="218" t="s">
        <v>420</v>
      </c>
      <c r="E75" s="224" t="s">
        <v>88</v>
      </c>
      <c r="F75" s="48">
        <v>92</v>
      </c>
      <c r="G75" s="49">
        <v>91</v>
      </c>
      <c r="H75" s="49">
        <v>91</v>
      </c>
      <c r="I75" s="49" t="s">
        <v>137</v>
      </c>
      <c r="J75" s="49" t="s">
        <v>137</v>
      </c>
      <c r="K75" s="101" t="s">
        <v>598</v>
      </c>
    </row>
    <row r="76" spans="1:11" ht="37.799999999999997" customHeight="1" x14ac:dyDescent="0.25">
      <c r="A76" s="54">
        <f>A55+1</f>
        <v>12</v>
      </c>
      <c r="B76" s="128" t="s">
        <v>83</v>
      </c>
      <c r="C76" s="226" t="s">
        <v>60</v>
      </c>
      <c r="D76" s="53" t="s">
        <v>137</v>
      </c>
      <c r="E76" s="226" t="s">
        <v>89</v>
      </c>
      <c r="F76" s="56" t="s">
        <v>418</v>
      </c>
      <c r="G76" s="55">
        <v>150</v>
      </c>
      <c r="H76" s="55">
        <v>150</v>
      </c>
      <c r="I76" s="226" t="s">
        <v>459</v>
      </c>
      <c r="J76" s="226"/>
      <c r="K76" s="128" t="s">
        <v>596</v>
      </c>
    </row>
    <row r="77" spans="1:11" ht="66" x14ac:dyDescent="0.25">
      <c r="A77" s="54">
        <f>A76+1</f>
        <v>13</v>
      </c>
      <c r="B77" s="128" t="s">
        <v>84</v>
      </c>
      <c r="C77" s="226" t="s">
        <v>60</v>
      </c>
      <c r="D77" s="53" t="s">
        <v>137</v>
      </c>
      <c r="E77" s="226" t="s">
        <v>90</v>
      </c>
      <c r="F77" s="51">
        <v>2</v>
      </c>
      <c r="G77" s="226">
        <v>0.55200000000000005</v>
      </c>
      <c r="H77" s="226">
        <v>0.55200000000000005</v>
      </c>
      <c r="I77" s="226" t="s">
        <v>413</v>
      </c>
      <c r="J77" s="226">
        <v>473008</v>
      </c>
      <c r="K77" s="85" t="s">
        <v>483</v>
      </c>
    </row>
    <row r="78" spans="1:11" ht="129" customHeight="1" x14ac:dyDescent="0.25">
      <c r="A78" s="54">
        <f>A77+1</f>
        <v>14</v>
      </c>
      <c r="B78" s="128" t="s">
        <v>85</v>
      </c>
      <c r="C78" s="226" t="s">
        <v>60</v>
      </c>
      <c r="D78" s="53" t="s">
        <v>137</v>
      </c>
      <c r="E78" s="226" t="s">
        <v>90</v>
      </c>
      <c r="F78" s="51">
        <v>49.643000000000001</v>
      </c>
      <c r="G78" s="226">
        <v>51.795999999999999</v>
      </c>
      <c r="H78" s="226">
        <v>51.795999999999999</v>
      </c>
      <c r="I78" s="226" t="s">
        <v>413</v>
      </c>
      <c r="J78" s="226">
        <v>473011</v>
      </c>
      <c r="K78" s="128" t="s">
        <v>847</v>
      </c>
    </row>
    <row r="79" spans="1:11" ht="57.6" customHeight="1" x14ac:dyDescent="0.25">
      <c r="A79" s="54">
        <f>A78+1</f>
        <v>15</v>
      </c>
      <c r="B79" s="221" t="s">
        <v>86</v>
      </c>
      <c r="C79" s="219" t="s">
        <v>60</v>
      </c>
      <c r="D79" s="53" t="s">
        <v>137</v>
      </c>
      <c r="E79" s="219" t="s">
        <v>90</v>
      </c>
      <c r="F79" s="226" t="s">
        <v>418</v>
      </c>
      <c r="G79" s="226">
        <v>0.54</v>
      </c>
      <c r="H79" s="226">
        <v>0.54</v>
      </c>
      <c r="I79" s="226" t="s">
        <v>413</v>
      </c>
      <c r="J79" s="226">
        <v>473005</v>
      </c>
      <c r="K79" s="85" t="s">
        <v>484</v>
      </c>
    </row>
    <row r="80" spans="1:11" ht="79.2" x14ac:dyDescent="0.25">
      <c r="A80" s="54">
        <f t="shared" ref="A80" si="1">A79+1</f>
        <v>16</v>
      </c>
      <c r="B80" s="221" t="s">
        <v>87</v>
      </c>
      <c r="C80" s="226" t="s">
        <v>60</v>
      </c>
      <c r="D80" s="53" t="s">
        <v>137</v>
      </c>
      <c r="E80" s="226" t="s">
        <v>91</v>
      </c>
      <c r="F80" s="226" t="s">
        <v>418</v>
      </c>
      <c r="G80" s="226">
        <v>350.2</v>
      </c>
      <c r="H80" s="226">
        <v>350.2</v>
      </c>
      <c r="I80" s="226" t="s">
        <v>459</v>
      </c>
      <c r="J80" s="226" t="s">
        <v>137</v>
      </c>
      <c r="K80" s="85" t="s">
        <v>597</v>
      </c>
    </row>
    <row r="81" spans="1:11" ht="19.2" customHeight="1" x14ac:dyDescent="0.3">
      <c r="A81" s="282" t="s">
        <v>92</v>
      </c>
      <c r="B81" s="330"/>
      <c r="C81" s="330"/>
      <c r="D81" s="330"/>
      <c r="E81" s="330"/>
      <c r="F81" s="330"/>
      <c r="G81" s="330"/>
      <c r="H81" s="330"/>
      <c r="I81" s="330"/>
      <c r="J81" s="330"/>
      <c r="K81" s="331"/>
    </row>
    <row r="82" spans="1:11" ht="66" x14ac:dyDescent="0.25">
      <c r="A82" s="46">
        <v>40</v>
      </c>
      <c r="B82" s="10" t="s">
        <v>93</v>
      </c>
      <c r="C82" s="62" t="s">
        <v>59</v>
      </c>
      <c r="D82" s="218" t="s">
        <v>417</v>
      </c>
      <c r="E82" s="224" t="s">
        <v>62</v>
      </c>
      <c r="F82" s="48">
        <v>102</v>
      </c>
      <c r="G82" s="49">
        <v>100</v>
      </c>
      <c r="H82" s="49">
        <v>109</v>
      </c>
      <c r="I82" s="49" t="s">
        <v>137</v>
      </c>
      <c r="J82" s="49" t="s">
        <v>137</v>
      </c>
      <c r="K82" s="101" t="s">
        <v>512</v>
      </c>
    </row>
    <row r="83" spans="1:11" ht="66" x14ac:dyDescent="0.25">
      <c r="A83" s="46">
        <v>41</v>
      </c>
      <c r="B83" s="11" t="s">
        <v>410</v>
      </c>
      <c r="C83" s="12" t="s">
        <v>60</v>
      </c>
      <c r="D83" s="218" t="s">
        <v>417</v>
      </c>
      <c r="E83" s="224" t="s">
        <v>62</v>
      </c>
      <c r="F83" s="48">
        <v>23258</v>
      </c>
      <c r="G83" s="49">
        <v>23258</v>
      </c>
      <c r="H83" s="49">
        <v>29738.7</v>
      </c>
      <c r="I83" s="49" t="s">
        <v>137</v>
      </c>
      <c r="J83" s="49" t="s">
        <v>137</v>
      </c>
      <c r="K83" s="101" t="s">
        <v>512</v>
      </c>
    </row>
    <row r="84" spans="1:11" ht="92.4" x14ac:dyDescent="0.25">
      <c r="A84" s="46">
        <v>42</v>
      </c>
      <c r="B84" s="11" t="s">
        <v>94</v>
      </c>
      <c r="C84" s="64" t="s">
        <v>61</v>
      </c>
      <c r="D84" s="218" t="s">
        <v>421</v>
      </c>
      <c r="E84" s="224" t="s">
        <v>62</v>
      </c>
      <c r="F84" s="48">
        <v>814</v>
      </c>
      <c r="G84" s="49">
        <v>814</v>
      </c>
      <c r="H84" s="49">
        <v>883</v>
      </c>
      <c r="I84" s="49" t="s">
        <v>137</v>
      </c>
      <c r="J84" s="49" t="s">
        <v>137</v>
      </c>
      <c r="K84" s="101" t="s">
        <v>701</v>
      </c>
    </row>
    <row r="85" spans="1:11" ht="87.6" customHeight="1" x14ac:dyDescent="0.25">
      <c r="A85" s="308">
        <v>43</v>
      </c>
      <c r="B85" s="11" t="s">
        <v>95</v>
      </c>
      <c r="C85" s="332" t="s">
        <v>59</v>
      </c>
      <c r="D85" s="218" t="s">
        <v>417</v>
      </c>
      <c r="E85" s="224" t="s">
        <v>62</v>
      </c>
      <c r="F85" s="48">
        <v>64.3</v>
      </c>
      <c r="G85" s="49">
        <v>64.3</v>
      </c>
      <c r="H85" s="49">
        <v>68.3</v>
      </c>
      <c r="I85" s="49" t="s">
        <v>137</v>
      </c>
      <c r="J85" s="49" t="s">
        <v>137</v>
      </c>
      <c r="K85" s="101" t="s">
        <v>513</v>
      </c>
    </row>
    <row r="86" spans="1:11" ht="106.8" customHeight="1" x14ac:dyDescent="0.25">
      <c r="A86" s="310"/>
      <c r="B86" s="11" t="s">
        <v>96</v>
      </c>
      <c r="C86" s="333"/>
      <c r="D86" s="220" t="s">
        <v>420</v>
      </c>
      <c r="E86" s="224" t="s">
        <v>62</v>
      </c>
      <c r="F86" s="48">
        <v>82</v>
      </c>
      <c r="G86" s="49">
        <v>77</v>
      </c>
      <c r="H86" s="49">
        <v>77</v>
      </c>
      <c r="I86" s="49" t="s">
        <v>137</v>
      </c>
      <c r="J86" s="49" t="s">
        <v>137</v>
      </c>
      <c r="K86" s="92" t="s">
        <v>514</v>
      </c>
    </row>
    <row r="87" spans="1:11" ht="79.2" customHeight="1" x14ac:dyDescent="0.25">
      <c r="A87" s="46">
        <v>44</v>
      </c>
      <c r="B87" s="10" t="s">
        <v>97</v>
      </c>
      <c r="C87" s="64" t="s">
        <v>61</v>
      </c>
      <c r="D87" s="218" t="s">
        <v>417</v>
      </c>
      <c r="E87" s="224" t="s">
        <v>62</v>
      </c>
      <c r="F87" s="48">
        <v>6433</v>
      </c>
      <c r="G87" s="49">
        <v>4782</v>
      </c>
      <c r="H87" s="49">
        <v>4793</v>
      </c>
      <c r="I87" s="49" t="s">
        <v>137</v>
      </c>
      <c r="J87" s="49" t="s">
        <v>137</v>
      </c>
      <c r="K87" s="101" t="s">
        <v>848</v>
      </c>
    </row>
    <row r="88" spans="1:11" ht="145.19999999999999" customHeight="1" x14ac:dyDescent="0.25">
      <c r="A88" s="9">
        <f>A80+1</f>
        <v>17</v>
      </c>
      <c r="B88" s="128" t="s">
        <v>98</v>
      </c>
      <c r="C88" s="226" t="s">
        <v>61</v>
      </c>
      <c r="D88" s="226" t="s">
        <v>137</v>
      </c>
      <c r="E88" s="219" t="s">
        <v>62</v>
      </c>
      <c r="F88" s="226" t="s">
        <v>418</v>
      </c>
      <c r="G88" s="226">
        <v>21</v>
      </c>
      <c r="H88" s="226">
        <v>29</v>
      </c>
      <c r="I88" s="226" t="s">
        <v>137</v>
      </c>
      <c r="J88" s="226" t="s">
        <v>137</v>
      </c>
      <c r="K88" s="85" t="s">
        <v>703</v>
      </c>
    </row>
    <row r="89" spans="1:11" ht="142.80000000000001" customHeight="1" x14ac:dyDescent="0.25">
      <c r="A89" s="9">
        <f>A88+1</f>
        <v>18</v>
      </c>
      <c r="B89" s="13" t="s">
        <v>99</v>
      </c>
      <c r="C89" s="226" t="s">
        <v>61</v>
      </c>
      <c r="D89" s="226" t="s">
        <v>137</v>
      </c>
      <c r="E89" s="219" t="s">
        <v>62</v>
      </c>
      <c r="F89" s="226"/>
      <c r="G89" s="226">
        <v>3</v>
      </c>
      <c r="H89" s="226">
        <v>3</v>
      </c>
      <c r="I89" s="226" t="s">
        <v>137</v>
      </c>
      <c r="J89" s="226" t="s">
        <v>137</v>
      </c>
      <c r="K89" s="128" t="s">
        <v>704</v>
      </c>
    </row>
    <row r="90" spans="1:11" ht="14.4" x14ac:dyDescent="0.3">
      <c r="A90" s="282" t="s">
        <v>100</v>
      </c>
      <c r="B90" s="330"/>
      <c r="C90" s="330"/>
      <c r="D90" s="330"/>
      <c r="E90" s="330"/>
      <c r="F90" s="330"/>
      <c r="G90" s="330"/>
      <c r="H90" s="330"/>
      <c r="I90" s="330"/>
      <c r="J90" s="330"/>
      <c r="K90" s="331"/>
    </row>
    <row r="91" spans="1:11" ht="42.6" customHeight="1" x14ac:dyDescent="0.25">
      <c r="A91" s="46">
        <v>45</v>
      </c>
      <c r="B91" s="10" t="s">
        <v>101</v>
      </c>
      <c r="C91" s="62" t="s">
        <v>59</v>
      </c>
      <c r="D91" s="218" t="s">
        <v>417</v>
      </c>
      <c r="E91" s="62" t="s">
        <v>63</v>
      </c>
      <c r="F91" s="48">
        <v>100</v>
      </c>
      <c r="G91" s="49">
        <v>175</v>
      </c>
      <c r="H91" s="49">
        <v>192.7</v>
      </c>
      <c r="I91" s="49" t="s">
        <v>137</v>
      </c>
      <c r="J91" s="49" t="s">
        <v>137</v>
      </c>
      <c r="K91" s="101" t="s">
        <v>515</v>
      </c>
    </row>
    <row r="92" spans="1:11" ht="52.8" x14ac:dyDescent="0.25">
      <c r="A92" s="46">
        <v>46</v>
      </c>
      <c r="B92" s="10" t="s">
        <v>102</v>
      </c>
      <c r="C92" s="62" t="s">
        <v>60</v>
      </c>
      <c r="D92" s="218" t="s">
        <v>417</v>
      </c>
      <c r="E92" s="62" t="s">
        <v>63</v>
      </c>
      <c r="F92" s="48">
        <v>11608.5</v>
      </c>
      <c r="G92" s="49">
        <v>33000</v>
      </c>
      <c r="H92" s="49">
        <v>37620.1</v>
      </c>
      <c r="I92" s="49" t="s">
        <v>137</v>
      </c>
      <c r="J92" s="49" t="s">
        <v>137</v>
      </c>
      <c r="K92" s="101" t="s">
        <v>516</v>
      </c>
    </row>
    <row r="93" spans="1:11" ht="66.599999999999994" x14ac:dyDescent="0.25">
      <c r="A93" s="46">
        <v>47</v>
      </c>
      <c r="B93" s="4" t="s">
        <v>103</v>
      </c>
      <c r="C93" s="62" t="s">
        <v>59</v>
      </c>
      <c r="D93" s="218" t="s">
        <v>417</v>
      </c>
      <c r="E93" s="62" t="s">
        <v>62</v>
      </c>
      <c r="F93" s="48">
        <v>2.1</v>
      </c>
      <c r="G93" s="49">
        <v>0.7</v>
      </c>
      <c r="H93" s="49">
        <v>0.9</v>
      </c>
      <c r="I93" s="49" t="s">
        <v>137</v>
      </c>
      <c r="J93" s="49" t="s">
        <v>137</v>
      </c>
      <c r="K93" s="92" t="s">
        <v>517</v>
      </c>
    </row>
    <row r="94" spans="1:11" ht="70.2" customHeight="1" x14ac:dyDescent="0.25">
      <c r="A94" s="116">
        <v>48</v>
      </c>
      <c r="B94" s="19" t="s">
        <v>104</v>
      </c>
      <c r="C94" s="228" t="s">
        <v>59</v>
      </c>
      <c r="D94" s="136" t="s">
        <v>417</v>
      </c>
      <c r="E94" s="228" t="s">
        <v>62</v>
      </c>
      <c r="F94" s="137">
        <v>0.6</v>
      </c>
      <c r="G94" s="138">
        <v>0.6</v>
      </c>
      <c r="H94" s="138">
        <v>1.7</v>
      </c>
      <c r="I94" s="138" t="s">
        <v>137</v>
      </c>
      <c r="J94" s="138" t="s">
        <v>137</v>
      </c>
      <c r="K94" s="135" t="s">
        <v>742</v>
      </c>
    </row>
    <row r="95" spans="1:11" ht="52.8" x14ac:dyDescent="0.25">
      <c r="A95" s="116">
        <v>49</v>
      </c>
      <c r="B95" s="19" t="s">
        <v>105</v>
      </c>
      <c r="C95" s="62" t="s">
        <v>60</v>
      </c>
      <c r="D95" s="218" t="s">
        <v>417</v>
      </c>
      <c r="E95" s="62" t="s">
        <v>62</v>
      </c>
      <c r="F95" s="48">
        <v>0.8</v>
      </c>
      <c r="G95" s="49">
        <v>0.8</v>
      </c>
      <c r="H95" s="49">
        <v>250</v>
      </c>
      <c r="I95" s="49" t="s">
        <v>137</v>
      </c>
      <c r="J95" s="49" t="s">
        <v>137</v>
      </c>
      <c r="K95" s="135" t="s">
        <v>741</v>
      </c>
    </row>
    <row r="96" spans="1:11" ht="53.4" x14ac:dyDescent="0.25">
      <c r="A96" s="46">
        <v>50</v>
      </c>
      <c r="B96" s="4" t="s">
        <v>106</v>
      </c>
      <c r="C96" s="62" t="s">
        <v>59</v>
      </c>
      <c r="D96" s="218" t="s">
        <v>419</v>
      </c>
      <c r="E96" s="62" t="s">
        <v>116</v>
      </c>
      <c r="F96" s="48">
        <v>89.9</v>
      </c>
      <c r="G96" s="49">
        <v>89.9</v>
      </c>
      <c r="H96" s="49">
        <v>94.9</v>
      </c>
      <c r="I96" s="49" t="s">
        <v>137</v>
      </c>
      <c r="J96" s="49" t="s">
        <v>137</v>
      </c>
      <c r="K96" s="101" t="s">
        <v>623</v>
      </c>
    </row>
    <row r="97" spans="1:11" ht="66.599999999999994" x14ac:dyDescent="0.25">
      <c r="A97" s="46">
        <v>51</v>
      </c>
      <c r="B97" s="4" t="s">
        <v>107</v>
      </c>
      <c r="C97" s="62" t="s">
        <v>59</v>
      </c>
      <c r="D97" s="218" t="s">
        <v>419</v>
      </c>
      <c r="E97" s="62" t="s">
        <v>116</v>
      </c>
      <c r="F97" s="49">
        <v>77.8</v>
      </c>
      <c r="G97" s="49">
        <v>77</v>
      </c>
      <c r="H97" s="49">
        <v>77.099999999999994</v>
      </c>
      <c r="I97" s="49" t="s">
        <v>137</v>
      </c>
      <c r="J97" s="49" t="s">
        <v>137</v>
      </c>
      <c r="K97" s="101" t="s">
        <v>624</v>
      </c>
    </row>
    <row r="98" spans="1:11" ht="66.599999999999994" x14ac:dyDescent="0.25">
      <c r="A98" s="46">
        <v>52</v>
      </c>
      <c r="B98" s="4" t="s">
        <v>108</v>
      </c>
      <c r="C98" s="62" t="s">
        <v>59</v>
      </c>
      <c r="D98" s="218" t="s">
        <v>419</v>
      </c>
      <c r="E98" s="62" t="s">
        <v>116</v>
      </c>
      <c r="F98" s="49">
        <v>93.5</v>
      </c>
      <c r="G98" s="49">
        <v>93.5</v>
      </c>
      <c r="H98" s="49">
        <v>99.6</v>
      </c>
      <c r="I98" s="49" t="s">
        <v>137</v>
      </c>
      <c r="J98" s="49" t="s">
        <v>137</v>
      </c>
      <c r="K98" s="101" t="s">
        <v>625</v>
      </c>
    </row>
    <row r="99" spans="1:11" ht="39.6" x14ac:dyDescent="0.25">
      <c r="A99" s="9">
        <f>A89+1</f>
        <v>19</v>
      </c>
      <c r="B99" s="128" t="s">
        <v>109</v>
      </c>
      <c r="C99" s="226" t="s">
        <v>61</v>
      </c>
      <c r="D99" s="226" t="s">
        <v>137</v>
      </c>
      <c r="E99" s="226" t="s">
        <v>62</v>
      </c>
      <c r="F99" s="226">
        <v>1</v>
      </c>
      <c r="G99" s="226">
        <v>1</v>
      </c>
      <c r="H99" s="226">
        <v>1</v>
      </c>
      <c r="I99" s="226" t="s">
        <v>137</v>
      </c>
      <c r="J99" s="226" t="s">
        <v>137</v>
      </c>
      <c r="K99" s="85" t="s">
        <v>705</v>
      </c>
    </row>
    <row r="100" spans="1:11" ht="92.4" customHeight="1" x14ac:dyDescent="0.25">
      <c r="A100" s="9">
        <f>A99+1</f>
        <v>20</v>
      </c>
      <c r="B100" s="128" t="s">
        <v>110</v>
      </c>
      <c r="C100" s="226" t="s">
        <v>61</v>
      </c>
      <c r="D100" s="226" t="s">
        <v>137</v>
      </c>
      <c r="E100" s="226" t="s">
        <v>62</v>
      </c>
      <c r="F100" s="226">
        <v>1</v>
      </c>
      <c r="G100" s="226">
        <v>1</v>
      </c>
      <c r="H100" s="226">
        <v>2</v>
      </c>
      <c r="I100" s="226" t="s">
        <v>137</v>
      </c>
      <c r="J100" s="226" t="s">
        <v>137</v>
      </c>
      <c r="K100" s="128" t="s">
        <v>706</v>
      </c>
    </row>
    <row r="101" spans="1:11" ht="94.8" customHeight="1" x14ac:dyDescent="0.25">
      <c r="A101" s="9">
        <f t="shared" ref="A101:A105" si="2">A100+1</f>
        <v>21</v>
      </c>
      <c r="B101" s="128" t="s">
        <v>111</v>
      </c>
      <c r="C101" s="226" t="s">
        <v>61</v>
      </c>
      <c r="D101" s="226" t="s">
        <v>137</v>
      </c>
      <c r="E101" s="226" t="s">
        <v>62</v>
      </c>
      <c r="F101" s="226">
        <v>1</v>
      </c>
      <c r="G101" s="226">
        <v>1</v>
      </c>
      <c r="H101" s="226">
        <v>2</v>
      </c>
      <c r="I101" s="226" t="s">
        <v>137</v>
      </c>
      <c r="J101" s="226" t="s">
        <v>137</v>
      </c>
      <c r="K101" s="128" t="s">
        <v>707</v>
      </c>
    </row>
    <row r="102" spans="1:11" ht="54" customHeight="1" x14ac:dyDescent="0.25">
      <c r="A102" s="9">
        <f t="shared" si="2"/>
        <v>22</v>
      </c>
      <c r="B102" s="128" t="s">
        <v>112</v>
      </c>
      <c r="C102" s="226" t="s">
        <v>59</v>
      </c>
      <c r="D102" s="226" t="s">
        <v>137</v>
      </c>
      <c r="E102" s="226" t="s">
        <v>62</v>
      </c>
      <c r="F102" s="226">
        <v>60</v>
      </c>
      <c r="G102" s="226">
        <v>60</v>
      </c>
      <c r="H102" s="226">
        <v>94.7</v>
      </c>
      <c r="I102" s="226" t="s">
        <v>137</v>
      </c>
      <c r="J102" s="226" t="s">
        <v>137</v>
      </c>
      <c r="K102" s="117" t="s">
        <v>623</v>
      </c>
    </row>
    <row r="103" spans="1:11" ht="78" customHeight="1" x14ac:dyDescent="0.25">
      <c r="A103" s="9">
        <f t="shared" si="2"/>
        <v>23</v>
      </c>
      <c r="B103" s="128" t="s">
        <v>113</v>
      </c>
      <c r="C103" s="226" t="s">
        <v>61</v>
      </c>
      <c r="D103" s="226" t="s">
        <v>137</v>
      </c>
      <c r="E103" s="226" t="s">
        <v>62</v>
      </c>
      <c r="F103" s="226">
        <v>3</v>
      </c>
      <c r="G103" s="226">
        <v>3</v>
      </c>
      <c r="H103" s="226">
        <v>3</v>
      </c>
      <c r="I103" s="226" t="s">
        <v>137</v>
      </c>
      <c r="J103" s="226" t="s">
        <v>137</v>
      </c>
      <c r="K103" s="128" t="s">
        <v>708</v>
      </c>
    </row>
    <row r="104" spans="1:11" ht="105.6" customHeight="1" x14ac:dyDescent="0.25">
      <c r="A104" s="9">
        <f t="shared" si="2"/>
        <v>24</v>
      </c>
      <c r="B104" s="128" t="s">
        <v>114</v>
      </c>
      <c r="C104" s="226" t="s">
        <v>61</v>
      </c>
      <c r="D104" s="226" t="s">
        <v>137</v>
      </c>
      <c r="E104" s="226" t="s">
        <v>62</v>
      </c>
      <c r="F104" s="226">
        <v>1</v>
      </c>
      <c r="G104" s="226">
        <v>1</v>
      </c>
      <c r="H104" s="226">
        <v>1</v>
      </c>
      <c r="I104" s="226" t="s">
        <v>137</v>
      </c>
      <c r="J104" s="226" t="s">
        <v>137</v>
      </c>
      <c r="K104" s="128" t="s">
        <v>709</v>
      </c>
    </row>
    <row r="105" spans="1:11" ht="52.8" x14ac:dyDescent="0.25">
      <c r="A105" s="9">
        <f t="shared" si="2"/>
        <v>25</v>
      </c>
      <c r="B105" s="128" t="s">
        <v>115</v>
      </c>
      <c r="C105" s="226" t="s">
        <v>61</v>
      </c>
      <c r="D105" s="226" t="s">
        <v>137</v>
      </c>
      <c r="E105" s="83" t="s">
        <v>116</v>
      </c>
      <c r="F105" s="226">
        <v>27</v>
      </c>
      <c r="G105" s="226">
        <v>27</v>
      </c>
      <c r="H105" s="226">
        <v>61</v>
      </c>
      <c r="I105" s="226" t="s">
        <v>137</v>
      </c>
      <c r="J105" s="226" t="s">
        <v>137</v>
      </c>
      <c r="K105" s="85" t="s">
        <v>436</v>
      </c>
    </row>
    <row r="106" spans="1:11" ht="14.4" x14ac:dyDescent="0.3">
      <c r="A106" s="256" t="s">
        <v>117</v>
      </c>
      <c r="B106" s="257"/>
      <c r="C106" s="257"/>
      <c r="D106" s="257"/>
      <c r="E106" s="257"/>
      <c r="F106" s="257"/>
      <c r="G106" s="257"/>
      <c r="H106" s="257"/>
      <c r="I106" s="257"/>
      <c r="J106" s="257"/>
      <c r="K106" s="257"/>
    </row>
    <row r="107" spans="1:11" ht="16.2" customHeight="1" x14ac:dyDescent="0.3">
      <c r="A107" s="334" t="s">
        <v>411</v>
      </c>
      <c r="B107" s="335"/>
      <c r="C107" s="335"/>
      <c r="D107" s="335"/>
      <c r="E107" s="335"/>
      <c r="F107" s="335"/>
      <c r="G107" s="335"/>
      <c r="H107" s="335"/>
      <c r="I107" s="335"/>
      <c r="J107" s="335"/>
      <c r="K107" s="335"/>
    </row>
    <row r="108" spans="1:11" ht="58.2" customHeight="1" x14ac:dyDescent="0.25">
      <c r="A108" s="46">
        <v>53</v>
      </c>
      <c r="B108" s="4" t="s">
        <v>118</v>
      </c>
      <c r="C108" s="224" t="s">
        <v>59</v>
      </c>
      <c r="D108" s="218" t="s">
        <v>421</v>
      </c>
      <c r="E108" s="224" t="s">
        <v>138</v>
      </c>
      <c r="F108" s="218">
        <v>0</v>
      </c>
      <c r="G108" s="218">
        <v>0</v>
      </c>
      <c r="H108" s="218">
        <v>0</v>
      </c>
      <c r="I108" s="49" t="s">
        <v>137</v>
      </c>
      <c r="J108" s="49" t="s">
        <v>137</v>
      </c>
      <c r="K108" s="92" t="s">
        <v>435</v>
      </c>
    </row>
    <row r="109" spans="1:11" ht="57" customHeight="1" x14ac:dyDescent="0.25">
      <c r="A109" s="46">
        <v>54</v>
      </c>
      <c r="B109" s="10" t="s">
        <v>119</v>
      </c>
      <c r="C109" s="62" t="s">
        <v>61</v>
      </c>
      <c r="D109" s="218"/>
      <c r="E109" s="224" t="s">
        <v>138</v>
      </c>
      <c r="F109" s="218">
        <v>0</v>
      </c>
      <c r="G109" s="218">
        <v>0</v>
      </c>
      <c r="H109" s="218">
        <v>0</v>
      </c>
      <c r="I109" s="49" t="s">
        <v>137</v>
      </c>
      <c r="J109" s="49" t="s">
        <v>137</v>
      </c>
      <c r="K109" s="92" t="s">
        <v>435</v>
      </c>
    </row>
    <row r="110" spans="1:11" ht="82.8" customHeight="1" x14ac:dyDescent="0.25">
      <c r="A110" s="308">
        <v>55</v>
      </c>
      <c r="B110" s="11" t="s">
        <v>120</v>
      </c>
      <c r="C110" s="224" t="s">
        <v>59</v>
      </c>
      <c r="D110" s="300" t="s">
        <v>420</v>
      </c>
      <c r="E110" s="224" t="s">
        <v>138</v>
      </c>
      <c r="F110" s="48">
        <v>50.9</v>
      </c>
      <c r="G110" s="49">
        <v>50.9</v>
      </c>
      <c r="H110" s="49">
        <v>53.9</v>
      </c>
      <c r="I110" s="49" t="s">
        <v>137</v>
      </c>
      <c r="J110" s="49" t="s">
        <v>137</v>
      </c>
      <c r="K110" s="326" t="s">
        <v>627</v>
      </c>
    </row>
    <row r="111" spans="1:11" ht="33.6" customHeight="1" x14ac:dyDescent="0.25">
      <c r="A111" s="309"/>
      <c r="B111" s="11" t="s">
        <v>121</v>
      </c>
      <c r="C111" s="224" t="s">
        <v>59</v>
      </c>
      <c r="D111" s="299"/>
      <c r="E111" s="224" t="s">
        <v>138</v>
      </c>
      <c r="F111" s="48">
        <v>58.5</v>
      </c>
      <c r="G111" s="49">
        <v>58.5</v>
      </c>
      <c r="H111" s="49">
        <v>58.5</v>
      </c>
      <c r="I111" s="49" t="s">
        <v>137</v>
      </c>
      <c r="J111" s="49" t="s">
        <v>137</v>
      </c>
      <c r="K111" s="327"/>
    </row>
    <row r="112" spans="1:11" ht="52.2" customHeight="1" x14ac:dyDescent="0.25">
      <c r="A112" s="310"/>
      <c r="B112" s="11" t="s">
        <v>122</v>
      </c>
      <c r="C112" s="224" t="s">
        <v>59</v>
      </c>
      <c r="D112" s="288"/>
      <c r="E112" s="224" t="s">
        <v>138</v>
      </c>
      <c r="F112" s="48">
        <v>57.3</v>
      </c>
      <c r="G112" s="49">
        <v>57.3</v>
      </c>
      <c r="H112" s="49">
        <v>57.3</v>
      </c>
      <c r="I112" s="49" t="s">
        <v>137</v>
      </c>
      <c r="J112" s="49" t="s">
        <v>137</v>
      </c>
      <c r="K112" s="328"/>
    </row>
    <row r="113" spans="1:11" ht="68.400000000000006" customHeight="1" x14ac:dyDescent="0.25">
      <c r="A113" s="308">
        <v>56</v>
      </c>
      <c r="B113" s="14" t="s">
        <v>123</v>
      </c>
      <c r="C113" s="65" t="s">
        <v>59</v>
      </c>
      <c r="D113" s="300" t="s">
        <v>420</v>
      </c>
      <c r="E113" s="224" t="s">
        <v>138</v>
      </c>
      <c r="F113" s="48">
        <v>85.4</v>
      </c>
      <c r="G113" s="49">
        <v>85.4</v>
      </c>
      <c r="H113" s="49">
        <v>85.4</v>
      </c>
      <c r="I113" s="49" t="s">
        <v>137</v>
      </c>
      <c r="J113" s="49" t="s">
        <v>137</v>
      </c>
      <c r="K113" s="112" t="s">
        <v>628</v>
      </c>
    </row>
    <row r="114" spans="1:11" ht="43.2" customHeight="1" x14ac:dyDescent="0.25">
      <c r="A114" s="310"/>
      <c r="B114" s="14" t="s">
        <v>124</v>
      </c>
      <c r="C114" s="65" t="s">
        <v>59</v>
      </c>
      <c r="D114" s="288"/>
      <c r="E114" s="224" t="s">
        <v>138</v>
      </c>
      <c r="F114" s="48">
        <v>86.2</v>
      </c>
      <c r="G114" s="49">
        <v>86.2</v>
      </c>
      <c r="H114" s="49">
        <v>87.9</v>
      </c>
      <c r="I114" s="49" t="s">
        <v>137</v>
      </c>
      <c r="J114" s="49" t="s">
        <v>137</v>
      </c>
      <c r="K114" s="113" t="s">
        <v>629</v>
      </c>
    </row>
    <row r="115" spans="1:11" ht="81.599999999999994" customHeight="1" x14ac:dyDescent="0.25">
      <c r="A115" s="46">
        <v>57</v>
      </c>
      <c r="B115" s="14" t="s">
        <v>125</v>
      </c>
      <c r="C115" s="65" t="s">
        <v>61</v>
      </c>
      <c r="D115" s="218" t="s">
        <v>421</v>
      </c>
      <c r="E115" s="224" t="s">
        <v>138</v>
      </c>
      <c r="F115" s="218">
        <v>0</v>
      </c>
      <c r="G115" s="218">
        <v>0</v>
      </c>
      <c r="H115" s="218">
        <v>1</v>
      </c>
      <c r="I115" s="49" t="s">
        <v>137</v>
      </c>
      <c r="J115" s="49" t="s">
        <v>137</v>
      </c>
      <c r="K115" s="114" t="s">
        <v>630</v>
      </c>
    </row>
    <row r="116" spans="1:11" ht="69" customHeight="1" x14ac:dyDescent="0.25">
      <c r="A116" s="46">
        <v>58</v>
      </c>
      <c r="B116" s="10" t="s">
        <v>126</v>
      </c>
      <c r="C116" s="224" t="s">
        <v>59</v>
      </c>
      <c r="D116" s="218" t="s">
        <v>420</v>
      </c>
      <c r="E116" s="224" t="s">
        <v>138</v>
      </c>
      <c r="F116" s="48">
        <v>35.9</v>
      </c>
      <c r="G116" s="49">
        <v>64.5</v>
      </c>
      <c r="H116" s="49">
        <v>66.5</v>
      </c>
      <c r="I116" s="49" t="s">
        <v>137</v>
      </c>
      <c r="J116" s="49" t="s">
        <v>137</v>
      </c>
      <c r="K116" s="114" t="s">
        <v>631</v>
      </c>
    </row>
    <row r="117" spans="1:11" ht="70.8" customHeight="1" x14ac:dyDescent="0.25">
      <c r="A117" s="46">
        <v>59</v>
      </c>
      <c r="B117" s="4" t="s">
        <v>127</v>
      </c>
      <c r="C117" s="65" t="s">
        <v>59</v>
      </c>
      <c r="D117" s="218" t="s">
        <v>421</v>
      </c>
      <c r="E117" s="224" t="s">
        <v>138</v>
      </c>
      <c r="F117" s="48">
        <v>50</v>
      </c>
      <c r="G117" s="49">
        <v>50</v>
      </c>
      <c r="H117" s="49">
        <v>85.7</v>
      </c>
      <c r="I117" s="49" t="s">
        <v>137</v>
      </c>
      <c r="J117" s="49" t="s">
        <v>137</v>
      </c>
      <c r="K117" s="114" t="s">
        <v>632</v>
      </c>
    </row>
    <row r="118" spans="1:11" ht="124.2" customHeight="1" x14ac:dyDescent="0.25">
      <c r="A118" s="46">
        <v>60</v>
      </c>
      <c r="B118" s="4" t="s">
        <v>128</v>
      </c>
      <c r="C118" s="224" t="s">
        <v>59</v>
      </c>
      <c r="D118" s="218" t="s">
        <v>420</v>
      </c>
      <c r="E118" s="224" t="s">
        <v>138</v>
      </c>
      <c r="F118" s="48">
        <v>91</v>
      </c>
      <c r="G118" s="49">
        <v>91</v>
      </c>
      <c r="H118" s="49">
        <v>99.5</v>
      </c>
      <c r="I118" s="49" t="s">
        <v>137</v>
      </c>
      <c r="J118" s="49" t="s">
        <v>137</v>
      </c>
      <c r="K118" s="115" t="s">
        <v>633</v>
      </c>
    </row>
    <row r="119" spans="1:11" ht="66.599999999999994" customHeight="1" x14ac:dyDescent="0.25">
      <c r="A119" s="46">
        <v>61</v>
      </c>
      <c r="B119" s="4" t="s">
        <v>129</v>
      </c>
      <c r="C119" s="65" t="s">
        <v>61</v>
      </c>
      <c r="D119" s="218" t="s">
        <v>421</v>
      </c>
      <c r="E119" s="224" t="s">
        <v>138</v>
      </c>
      <c r="F119" s="48">
        <v>140</v>
      </c>
      <c r="G119" s="49">
        <v>140</v>
      </c>
      <c r="H119" s="49">
        <v>365</v>
      </c>
      <c r="I119" s="49" t="s">
        <v>137</v>
      </c>
      <c r="J119" s="49" t="s">
        <v>137</v>
      </c>
      <c r="K119" s="114" t="s">
        <v>634</v>
      </c>
    </row>
    <row r="120" spans="1:11" ht="93" x14ac:dyDescent="0.25">
      <c r="A120" s="46">
        <v>62</v>
      </c>
      <c r="B120" s="10" t="s">
        <v>130</v>
      </c>
      <c r="C120" s="224" t="s">
        <v>59</v>
      </c>
      <c r="D120" s="218" t="s">
        <v>421</v>
      </c>
      <c r="E120" s="224" t="s">
        <v>138</v>
      </c>
      <c r="F120" s="48">
        <v>55.5</v>
      </c>
      <c r="G120" s="49">
        <v>55.5</v>
      </c>
      <c r="H120" s="49">
        <v>55.5</v>
      </c>
      <c r="I120" s="49" t="s">
        <v>137</v>
      </c>
      <c r="J120" s="49" t="s">
        <v>137</v>
      </c>
      <c r="K120" s="101" t="s">
        <v>436</v>
      </c>
    </row>
    <row r="121" spans="1:11" ht="130.19999999999999" customHeight="1" x14ac:dyDescent="0.25">
      <c r="A121" s="46">
        <v>63</v>
      </c>
      <c r="B121" s="10" t="s">
        <v>131</v>
      </c>
      <c r="C121" s="62" t="s">
        <v>59</v>
      </c>
      <c r="D121" s="218" t="s">
        <v>421</v>
      </c>
      <c r="E121" s="62" t="s">
        <v>139</v>
      </c>
      <c r="F121" s="48" t="s">
        <v>437</v>
      </c>
      <c r="G121" s="48" t="s">
        <v>437</v>
      </c>
      <c r="H121" s="48" t="s">
        <v>605</v>
      </c>
      <c r="I121" s="49" t="s">
        <v>137</v>
      </c>
      <c r="J121" s="49" t="s">
        <v>137</v>
      </c>
      <c r="K121" s="92" t="s">
        <v>609</v>
      </c>
    </row>
    <row r="122" spans="1:11" ht="132" x14ac:dyDescent="0.25">
      <c r="A122" s="46">
        <v>64</v>
      </c>
      <c r="B122" s="10" t="s">
        <v>132</v>
      </c>
      <c r="C122" s="62" t="s">
        <v>59</v>
      </c>
      <c r="D122" s="218" t="s">
        <v>421</v>
      </c>
      <c r="E122" s="62" t="s">
        <v>139</v>
      </c>
      <c r="F122" s="48" t="s">
        <v>422</v>
      </c>
      <c r="G122" s="49" t="s">
        <v>422</v>
      </c>
      <c r="H122" s="49" t="s">
        <v>606</v>
      </c>
      <c r="I122" s="49" t="s">
        <v>137</v>
      </c>
      <c r="J122" s="49" t="s">
        <v>137</v>
      </c>
      <c r="K122" s="92" t="s">
        <v>608</v>
      </c>
    </row>
    <row r="123" spans="1:11" ht="79.8" customHeight="1" x14ac:dyDescent="0.25">
      <c r="A123" s="46">
        <v>65</v>
      </c>
      <c r="B123" s="10" t="s">
        <v>133</v>
      </c>
      <c r="C123" s="62" t="s">
        <v>59</v>
      </c>
      <c r="D123" s="218" t="s">
        <v>421</v>
      </c>
      <c r="E123" s="62" t="s">
        <v>138</v>
      </c>
      <c r="F123" s="48">
        <v>22.5</v>
      </c>
      <c r="G123" s="49">
        <v>22.5</v>
      </c>
      <c r="H123" s="49">
        <v>25</v>
      </c>
      <c r="I123" s="49" t="s">
        <v>137</v>
      </c>
      <c r="J123" s="49" t="s">
        <v>137</v>
      </c>
      <c r="K123" s="92" t="s">
        <v>712</v>
      </c>
    </row>
    <row r="124" spans="1:11" ht="39" customHeight="1" x14ac:dyDescent="0.25">
      <c r="A124" s="230">
        <f>A105+1</f>
        <v>26</v>
      </c>
      <c r="B124" s="221" t="s">
        <v>134</v>
      </c>
      <c r="C124" s="219" t="s">
        <v>135</v>
      </c>
      <c r="D124" s="219" t="s">
        <v>137</v>
      </c>
      <c r="E124" s="219" t="s">
        <v>138</v>
      </c>
      <c r="F124" s="226" t="s">
        <v>423</v>
      </c>
      <c r="G124" s="226">
        <v>0</v>
      </c>
      <c r="H124" s="226">
        <v>0</v>
      </c>
      <c r="I124" s="226" t="s">
        <v>412</v>
      </c>
      <c r="J124" s="226">
        <v>464004</v>
      </c>
      <c r="K124" s="85" t="s">
        <v>436</v>
      </c>
    </row>
    <row r="125" spans="1:11" ht="42" customHeight="1" x14ac:dyDescent="0.25">
      <c r="A125" s="9">
        <f t="shared" ref="A125:A135" si="3">A124+1</f>
        <v>27</v>
      </c>
      <c r="B125" s="128" t="s">
        <v>635</v>
      </c>
      <c r="C125" s="226" t="s">
        <v>135</v>
      </c>
      <c r="D125" s="226" t="s">
        <v>137</v>
      </c>
      <c r="E125" s="226" t="s">
        <v>138</v>
      </c>
      <c r="F125" s="226">
        <v>0</v>
      </c>
      <c r="G125" s="226" t="s">
        <v>636</v>
      </c>
      <c r="H125" s="226" t="s">
        <v>636</v>
      </c>
      <c r="I125" s="226" t="s">
        <v>412</v>
      </c>
      <c r="J125" s="226">
        <v>464067</v>
      </c>
      <c r="K125" s="85" t="s">
        <v>641</v>
      </c>
    </row>
    <row r="126" spans="1:11" ht="40.799999999999997" customHeight="1" x14ac:dyDescent="0.25">
      <c r="A126" s="9">
        <f t="shared" si="3"/>
        <v>28</v>
      </c>
      <c r="B126" s="128" t="s">
        <v>637</v>
      </c>
      <c r="C126" s="226" t="s">
        <v>135</v>
      </c>
      <c r="D126" s="226" t="s">
        <v>137</v>
      </c>
      <c r="E126" s="226" t="s">
        <v>138</v>
      </c>
      <c r="F126" s="226" t="s">
        <v>424</v>
      </c>
      <c r="G126" s="226" t="s">
        <v>640</v>
      </c>
      <c r="H126" s="226" t="s">
        <v>640</v>
      </c>
      <c r="I126" s="226" t="s">
        <v>412</v>
      </c>
      <c r="J126" s="226">
        <v>464067</v>
      </c>
      <c r="K126" s="85" t="s">
        <v>642</v>
      </c>
    </row>
    <row r="127" spans="1:11" ht="39.6" x14ac:dyDescent="0.25">
      <c r="A127" s="9">
        <f t="shared" si="3"/>
        <v>29</v>
      </c>
      <c r="B127" s="128" t="s">
        <v>638</v>
      </c>
      <c r="C127" s="219" t="s">
        <v>60</v>
      </c>
      <c r="D127" s="226" t="s">
        <v>137</v>
      </c>
      <c r="E127" s="226" t="s">
        <v>138</v>
      </c>
      <c r="F127" s="226"/>
      <c r="G127" s="226">
        <v>20.302</v>
      </c>
      <c r="H127" s="226">
        <v>20.302</v>
      </c>
      <c r="I127" s="226" t="s">
        <v>412</v>
      </c>
      <c r="J127" s="226">
        <v>464067</v>
      </c>
      <c r="K127" s="85" t="s">
        <v>643</v>
      </c>
    </row>
    <row r="128" spans="1:11" ht="396" x14ac:dyDescent="0.25">
      <c r="A128" s="9">
        <f t="shared" si="3"/>
        <v>30</v>
      </c>
      <c r="B128" s="128" t="s">
        <v>639</v>
      </c>
      <c r="C128" s="219"/>
      <c r="D128" s="226" t="s">
        <v>137</v>
      </c>
      <c r="E128" s="226" t="s">
        <v>138</v>
      </c>
      <c r="F128" s="226"/>
      <c r="G128" s="226">
        <v>7.327</v>
      </c>
      <c r="H128" s="226">
        <v>7.2969999999999997</v>
      </c>
      <c r="I128" s="226" t="s">
        <v>412</v>
      </c>
      <c r="J128" s="226">
        <v>464004</v>
      </c>
      <c r="K128" s="105" t="s">
        <v>644</v>
      </c>
    </row>
    <row r="129" spans="1:11" ht="43.8" customHeight="1" x14ac:dyDescent="0.25">
      <c r="A129" s="9">
        <f t="shared" si="3"/>
        <v>31</v>
      </c>
      <c r="B129" s="128" t="s">
        <v>657</v>
      </c>
      <c r="C129" s="219" t="s">
        <v>135</v>
      </c>
      <c r="D129" s="219" t="s">
        <v>137</v>
      </c>
      <c r="E129" s="219" t="s">
        <v>138</v>
      </c>
      <c r="F129" s="226" t="s">
        <v>418</v>
      </c>
      <c r="G129" s="226" t="s">
        <v>645</v>
      </c>
      <c r="H129" s="226" t="s">
        <v>645</v>
      </c>
      <c r="I129" s="226" t="s">
        <v>412</v>
      </c>
      <c r="J129" s="219">
        <v>464067</v>
      </c>
      <c r="K129" s="107" t="s">
        <v>646</v>
      </c>
    </row>
    <row r="130" spans="1:11" ht="164.4" customHeight="1" x14ac:dyDescent="0.25">
      <c r="A130" s="9">
        <f t="shared" si="3"/>
        <v>32</v>
      </c>
      <c r="B130" s="221" t="s">
        <v>676</v>
      </c>
      <c r="C130" s="219" t="s">
        <v>60</v>
      </c>
      <c r="D130" s="219" t="s">
        <v>137</v>
      </c>
      <c r="E130" s="219" t="s">
        <v>138</v>
      </c>
      <c r="F130" s="226">
        <v>18.962</v>
      </c>
      <c r="G130" s="226">
        <v>89.18</v>
      </c>
      <c r="H130" s="226">
        <v>89.18</v>
      </c>
      <c r="I130" s="226" t="s">
        <v>412</v>
      </c>
      <c r="J130" s="219">
        <v>464005</v>
      </c>
      <c r="K130" s="231" t="s">
        <v>889</v>
      </c>
    </row>
    <row r="131" spans="1:11" ht="162.6" customHeight="1" x14ac:dyDescent="0.25">
      <c r="A131" s="9">
        <f t="shared" si="3"/>
        <v>33</v>
      </c>
      <c r="B131" s="128" t="s">
        <v>658</v>
      </c>
      <c r="C131" s="226" t="s">
        <v>60</v>
      </c>
      <c r="D131" s="226" t="s">
        <v>137</v>
      </c>
      <c r="E131" s="226" t="s">
        <v>138</v>
      </c>
      <c r="F131" s="226">
        <v>44.488</v>
      </c>
      <c r="G131" s="226">
        <v>40.167000000000002</v>
      </c>
      <c r="H131" s="226">
        <v>40.165999999999997</v>
      </c>
      <c r="I131" s="226" t="s">
        <v>412</v>
      </c>
      <c r="J131" s="226">
        <v>464015</v>
      </c>
      <c r="K131" s="231" t="s">
        <v>885</v>
      </c>
    </row>
    <row r="132" spans="1:11" ht="108" customHeight="1" x14ac:dyDescent="0.25">
      <c r="A132" s="9">
        <f t="shared" si="3"/>
        <v>34</v>
      </c>
      <c r="B132" s="128" t="s">
        <v>659</v>
      </c>
      <c r="C132" s="226" t="s">
        <v>60</v>
      </c>
      <c r="D132" s="226" t="s">
        <v>137</v>
      </c>
      <c r="E132" s="226" t="s">
        <v>141</v>
      </c>
      <c r="F132" s="226">
        <v>1.101</v>
      </c>
      <c r="G132" s="226">
        <v>1.101</v>
      </c>
      <c r="H132" s="226">
        <v>1.101</v>
      </c>
      <c r="I132" s="226" t="s">
        <v>412</v>
      </c>
      <c r="J132" s="226">
        <v>123005</v>
      </c>
      <c r="K132" s="107" t="s">
        <v>649</v>
      </c>
    </row>
    <row r="133" spans="1:11" ht="66" x14ac:dyDescent="0.25">
      <c r="A133" s="9">
        <f t="shared" si="3"/>
        <v>35</v>
      </c>
      <c r="B133" s="128" t="s">
        <v>660</v>
      </c>
      <c r="C133" s="226" t="s">
        <v>60</v>
      </c>
      <c r="D133" s="226" t="s">
        <v>137</v>
      </c>
      <c r="E133" s="226" t="s">
        <v>138</v>
      </c>
      <c r="F133" s="226" t="s">
        <v>418</v>
      </c>
      <c r="G133" s="226">
        <v>4.7279999999999998</v>
      </c>
      <c r="H133" s="226">
        <v>4.7229999999999999</v>
      </c>
      <c r="I133" s="226" t="s">
        <v>412</v>
      </c>
      <c r="J133" s="226">
        <v>464007</v>
      </c>
      <c r="K133" s="85" t="s">
        <v>436</v>
      </c>
    </row>
    <row r="134" spans="1:11" ht="30" customHeight="1" x14ac:dyDescent="0.25">
      <c r="A134" s="9">
        <f t="shared" si="3"/>
        <v>36</v>
      </c>
      <c r="B134" s="221" t="s">
        <v>661</v>
      </c>
      <c r="C134" s="219" t="s">
        <v>60</v>
      </c>
      <c r="D134" s="219" t="s">
        <v>137</v>
      </c>
      <c r="E134" s="219" t="s">
        <v>138</v>
      </c>
      <c r="F134" s="226" t="s">
        <v>418</v>
      </c>
      <c r="G134" s="226">
        <v>4.6970000000000001</v>
      </c>
      <c r="H134" s="226">
        <v>4.6970000000000001</v>
      </c>
      <c r="I134" s="226" t="s">
        <v>412</v>
      </c>
      <c r="J134" s="219">
        <v>464003</v>
      </c>
      <c r="K134" s="107" t="s">
        <v>651</v>
      </c>
    </row>
    <row r="135" spans="1:11" ht="54" customHeight="1" x14ac:dyDescent="0.25">
      <c r="A135" s="329">
        <f t="shared" si="3"/>
        <v>37</v>
      </c>
      <c r="B135" s="289" t="s">
        <v>662</v>
      </c>
      <c r="C135" s="287" t="s">
        <v>60</v>
      </c>
      <c r="D135" s="287" t="s">
        <v>137</v>
      </c>
      <c r="E135" s="287" t="s">
        <v>138</v>
      </c>
      <c r="F135" s="226" t="s">
        <v>418</v>
      </c>
      <c r="G135" s="226">
        <v>10.090999999999999</v>
      </c>
      <c r="H135" s="226">
        <v>10.090999999999999</v>
      </c>
      <c r="I135" s="226" t="s">
        <v>412</v>
      </c>
      <c r="J135" s="219">
        <v>464006</v>
      </c>
      <c r="K135" s="325" t="s">
        <v>650</v>
      </c>
    </row>
    <row r="136" spans="1:11" ht="52.2" customHeight="1" x14ac:dyDescent="0.25">
      <c r="A136" s="321"/>
      <c r="B136" s="290"/>
      <c r="C136" s="288"/>
      <c r="D136" s="288"/>
      <c r="E136" s="288"/>
      <c r="F136" s="226" t="s">
        <v>418</v>
      </c>
      <c r="G136" s="226">
        <v>20.193999999999999</v>
      </c>
      <c r="H136" s="226">
        <v>20.193999999999999</v>
      </c>
      <c r="I136" s="226" t="s">
        <v>412</v>
      </c>
      <c r="J136" s="219">
        <v>464067</v>
      </c>
      <c r="K136" s="290"/>
    </row>
    <row r="137" spans="1:11" ht="43.8" customHeight="1" x14ac:dyDescent="0.25">
      <c r="A137" s="9">
        <f>A135+1</f>
        <v>38</v>
      </c>
      <c r="B137" s="128" t="s">
        <v>663</v>
      </c>
      <c r="C137" s="226" t="s">
        <v>61</v>
      </c>
      <c r="D137" s="226" t="s">
        <v>137</v>
      </c>
      <c r="E137" s="226" t="s">
        <v>138</v>
      </c>
      <c r="F137" s="226">
        <v>3</v>
      </c>
      <c r="G137" s="226">
        <v>3</v>
      </c>
      <c r="H137" s="226">
        <v>3</v>
      </c>
      <c r="I137" s="226" t="s">
        <v>137</v>
      </c>
      <c r="J137" s="226" t="s">
        <v>137</v>
      </c>
      <c r="K137" s="105" t="s">
        <v>652</v>
      </c>
    </row>
    <row r="138" spans="1:11" ht="52.8" x14ac:dyDescent="0.25">
      <c r="A138" s="9">
        <f>A137+1</f>
        <v>39</v>
      </c>
      <c r="B138" s="128" t="s">
        <v>664</v>
      </c>
      <c r="C138" s="226" t="s">
        <v>61</v>
      </c>
      <c r="D138" s="226" t="s">
        <v>137</v>
      </c>
      <c r="E138" s="226" t="s">
        <v>138</v>
      </c>
      <c r="F138" s="226">
        <v>13</v>
      </c>
      <c r="G138" s="226">
        <v>13</v>
      </c>
      <c r="H138" s="226">
        <v>16</v>
      </c>
      <c r="I138" s="226" t="s">
        <v>137</v>
      </c>
      <c r="J138" s="226" t="s">
        <v>137</v>
      </c>
      <c r="K138" s="107" t="s">
        <v>653</v>
      </c>
    </row>
    <row r="139" spans="1:11" ht="55.2" customHeight="1" x14ac:dyDescent="0.25">
      <c r="A139" s="9">
        <f t="shared" ref="A139:A140" si="4">A138+1</f>
        <v>40</v>
      </c>
      <c r="B139" s="128" t="s">
        <v>665</v>
      </c>
      <c r="C139" s="226" t="s">
        <v>136</v>
      </c>
      <c r="D139" s="226" t="s">
        <v>137</v>
      </c>
      <c r="E139" s="226" t="s">
        <v>138</v>
      </c>
      <c r="F139" s="226">
        <v>180</v>
      </c>
      <c r="G139" s="226">
        <v>180</v>
      </c>
      <c r="H139" s="226">
        <v>210</v>
      </c>
      <c r="I139" s="226" t="s">
        <v>137</v>
      </c>
      <c r="J139" s="226" t="s">
        <v>137</v>
      </c>
      <c r="K139" s="107" t="s">
        <v>654</v>
      </c>
    </row>
    <row r="140" spans="1:11" ht="94.2" customHeight="1" x14ac:dyDescent="0.25">
      <c r="A140" s="9">
        <f t="shared" si="4"/>
        <v>41</v>
      </c>
      <c r="B140" s="128" t="s">
        <v>666</v>
      </c>
      <c r="C140" s="226" t="s">
        <v>60</v>
      </c>
      <c r="D140" s="226" t="s">
        <v>137</v>
      </c>
      <c r="E140" s="226" t="s">
        <v>138</v>
      </c>
      <c r="F140" s="226" t="s">
        <v>418</v>
      </c>
      <c r="G140" s="226">
        <v>381.14</v>
      </c>
      <c r="H140" s="226">
        <v>381.13</v>
      </c>
      <c r="I140" s="226" t="s">
        <v>412</v>
      </c>
      <c r="J140" s="226">
        <v>4640040</v>
      </c>
      <c r="K140" s="107" t="s">
        <v>655</v>
      </c>
    </row>
    <row r="141" spans="1:11" ht="39" customHeight="1" x14ac:dyDescent="0.25">
      <c r="A141" s="320">
        <f>A140+1</f>
        <v>42</v>
      </c>
      <c r="B141" s="289" t="s">
        <v>672</v>
      </c>
      <c r="C141" s="287" t="s">
        <v>60</v>
      </c>
      <c r="D141" s="287" t="s">
        <v>137</v>
      </c>
      <c r="E141" s="287" t="s">
        <v>138</v>
      </c>
      <c r="F141" s="226" t="s">
        <v>418</v>
      </c>
      <c r="G141" s="226">
        <v>386.36200000000002</v>
      </c>
      <c r="H141" s="226">
        <v>376.26</v>
      </c>
      <c r="I141" s="226" t="s">
        <v>438</v>
      </c>
      <c r="J141" s="226">
        <v>464067</v>
      </c>
      <c r="K141" s="325" t="s">
        <v>656</v>
      </c>
    </row>
    <row r="142" spans="1:11" ht="43.2" customHeight="1" x14ac:dyDescent="0.25">
      <c r="A142" s="321"/>
      <c r="B142" s="290"/>
      <c r="C142" s="288"/>
      <c r="D142" s="288"/>
      <c r="E142" s="322"/>
      <c r="F142" s="226" t="s">
        <v>418</v>
      </c>
      <c r="G142" s="226">
        <v>14</v>
      </c>
      <c r="H142" s="226">
        <v>0</v>
      </c>
      <c r="I142" s="226" t="s">
        <v>412</v>
      </c>
      <c r="J142" s="226">
        <v>464067</v>
      </c>
      <c r="K142" s="290"/>
    </row>
    <row r="143" spans="1:11" ht="22.2" customHeight="1" x14ac:dyDescent="0.25">
      <c r="A143" s="320">
        <f>A141+1</f>
        <v>43</v>
      </c>
      <c r="B143" s="289" t="s">
        <v>667</v>
      </c>
      <c r="C143" s="287" t="s">
        <v>60</v>
      </c>
      <c r="D143" s="287" t="s">
        <v>137</v>
      </c>
      <c r="E143" s="287" t="s">
        <v>138</v>
      </c>
      <c r="F143" s="226" t="s">
        <v>418</v>
      </c>
      <c r="G143" s="226">
        <v>11.683999999999999</v>
      </c>
      <c r="H143" s="226">
        <v>11.683999999999999</v>
      </c>
      <c r="I143" s="226" t="s">
        <v>438</v>
      </c>
      <c r="J143" s="226">
        <v>464003</v>
      </c>
      <c r="K143" s="85" t="s">
        <v>436</v>
      </c>
    </row>
    <row r="144" spans="1:11" ht="18" customHeight="1" x14ac:dyDescent="0.25">
      <c r="A144" s="321"/>
      <c r="B144" s="290"/>
      <c r="C144" s="288"/>
      <c r="D144" s="288"/>
      <c r="E144" s="322"/>
      <c r="F144" s="226" t="s">
        <v>418</v>
      </c>
      <c r="G144" s="226">
        <v>1.046</v>
      </c>
      <c r="H144" s="226">
        <v>1.046</v>
      </c>
      <c r="I144" s="226" t="s">
        <v>412</v>
      </c>
      <c r="J144" s="226">
        <v>464003</v>
      </c>
      <c r="K144" s="85" t="s">
        <v>436</v>
      </c>
    </row>
    <row r="145" spans="1:11" ht="54.6" customHeight="1" x14ac:dyDescent="0.25">
      <c r="A145" s="230">
        <f>A143+1</f>
        <v>44</v>
      </c>
      <c r="B145" s="221" t="s">
        <v>668</v>
      </c>
      <c r="C145" s="219" t="s">
        <v>60</v>
      </c>
      <c r="D145" s="219" t="s">
        <v>137</v>
      </c>
      <c r="E145" s="219" t="s">
        <v>142</v>
      </c>
      <c r="F145" s="226" t="s">
        <v>418</v>
      </c>
      <c r="G145" s="226">
        <v>486.00599999999997</v>
      </c>
      <c r="H145" s="226">
        <v>486.00599999999997</v>
      </c>
      <c r="I145" s="226" t="s">
        <v>413</v>
      </c>
      <c r="J145" s="226">
        <v>467024</v>
      </c>
      <c r="K145" s="85" t="s">
        <v>713</v>
      </c>
    </row>
    <row r="146" spans="1:11" ht="39.6" x14ac:dyDescent="0.25">
      <c r="A146" s="133">
        <f>A145+1</f>
        <v>45</v>
      </c>
      <c r="B146" s="107" t="s">
        <v>673</v>
      </c>
      <c r="C146" s="226" t="s">
        <v>60</v>
      </c>
      <c r="D146" s="226" t="s">
        <v>137</v>
      </c>
      <c r="E146" s="226" t="s">
        <v>140</v>
      </c>
      <c r="F146" s="226" t="s">
        <v>418</v>
      </c>
      <c r="G146" s="226">
        <v>55.08</v>
      </c>
      <c r="H146" s="226">
        <v>55.08</v>
      </c>
      <c r="I146" s="226" t="s">
        <v>438</v>
      </c>
      <c r="J146" s="226">
        <v>467024</v>
      </c>
      <c r="K146" s="85" t="s">
        <v>727</v>
      </c>
    </row>
    <row r="147" spans="1:11" ht="39.6" x14ac:dyDescent="0.25">
      <c r="A147" s="133">
        <f>A146+1</f>
        <v>46</v>
      </c>
      <c r="B147" s="128" t="s">
        <v>669</v>
      </c>
      <c r="C147" s="226" t="s">
        <v>60</v>
      </c>
      <c r="D147" s="226" t="s">
        <v>137</v>
      </c>
      <c r="E147" s="226" t="s">
        <v>138</v>
      </c>
      <c r="F147" s="226" t="s">
        <v>418</v>
      </c>
      <c r="G147" s="226">
        <v>2.548</v>
      </c>
      <c r="H147" s="226">
        <v>2.548</v>
      </c>
      <c r="I147" s="226" t="s">
        <v>412</v>
      </c>
      <c r="J147" s="226">
        <v>464003</v>
      </c>
      <c r="K147" s="85" t="s">
        <v>436</v>
      </c>
    </row>
    <row r="148" spans="1:11" ht="42.6" customHeight="1" x14ac:dyDescent="0.25">
      <c r="A148" s="133">
        <f t="shared" ref="A148:A150" si="5">A147+1</f>
        <v>47</v>
      </c>
      <c r="B148" s="128" t="s">
        <v>670</v>
      </c>
      <c r="C148" s="226" t="s">
        <v>60</v>
      </c>
      <c r="D148" s="226" t="s">
        <v>137</v>
      </c>
      <c r="E148" s="226" t="s">
        <v>138</v>
      </c>
      <c r="F148" s="226" t="s">
        <v>418</v>
      </c>
      <c r="G148" s="226">
        <v>2.012</v>
      </c>
      <c r="H148" s="226">
        <v>2.012</v>
      </c>
      <c r="I148" s="226" t="s">
        <v>438</v>
      </c>
      <c r="J148" s="226">
        <v>464003</v>
      </c>
      <c r="K148" s="85" t="s">
        <v>436</v>
      </c>
    </row>
    <row r="149" spans="1:11" ht="52.8" x14ac:dyDescent="0.25">
      <c r="A149" s="133">
        <f t="shared" si="5"/>
        <v>48</v>
      </c>
      <c r="B149" s="128" t="s">
        <v>671</v>
      </c>
      <c r="C149" s="15" t="s">
        <v>60</v>
      </c>
      <c r="D149" s="226" t="s">
        <v>137</v>
      </c>
      <c r="E149" s="15" t="s">
        <v>143</v>
      </c>
      <c r="F149" s="226">
        <v>0.55000000000000004</v>
      </c>
      <c r="G149" s="226">
        <v>0.9</v>
      </c>
      <c r="H149" s="226">
        <v>0.9</v>
      </c>
      <c r="I149" s="226" t="s">
        <v>412</v>
      </c>
      <c r="J149" s="226">
        <v>456003</v>
      </c>
      <c r="K149" s="85" t="s">
        <v>610</v>
      </c>
    </row>
    <row r="150" spans="1:11" ht="39.6" x14ac:dyDescent="0.25">
      <c r="A150" s="133">
        <f t="shared" si="5"/>
        <v>49</v>
      </c>
      <c r="B150" s="128" t="s">
        <v>674</v>
      </c>
      <c r="C150" s="15" t="s">
        <v>60</v>
      </c>
      <c r="D150" s="226" t="s">
        <v>137</v>
      </c>
      <c r="E150" s="15" t="s">
        <v>143</v>
      </c>
      <c r="F150" s="226">
        <v>4.5</v>
      </c>
      <c r="G150" s="226">
        <v>4.5</v>
      </c>
      <c r="H150" s="226">
        <v>4.5</v>
      </c>
      <c r="I150" s="226" t="s">
        <v>412</v>
      </c>
      <c r="J150" s="226">
        <v>456003</v>
      </c>
      <c r="K150" s="85" t="s">
        <v>436</v>
      </c>
    </row>
    <row r="151" spans="1:11" ht="165.6" customHeight="1" x14ac:dyDescent="0.25">
      <c r="A151" s="133">
        <f>A150+1</f>
        <v>50</v>
      </c>
      <c r="B151" s="128" t="s">
        <v>675</v>
      </c>
      <c r="C151" s="226" t="s">
        <v>137</v>
      </c>
      <c r="D151" s="226" t="s">
        <v>137</v>
      </c>
      <c r="E151" s="15" t="s">
        <v>143</v>
      </c>
      <c r="F151" s="226" t="s">
        <v>418</v>
      </c>
      <c r="G151" s="226" t="s">
        <v>418</v>
      </c>
      <c r="H151" s="226" t="s">
        <v>418</v>
      </c>
      <c r="I151" s="226" t="s">
        <v>137</v>
      </c>
      <c r="J151" s="226" t="s">
        <v>137</v>
      </c>
      <c r="K151" s="128" t="s">
        <v>607</v>
      </c>
    </row>
    <row r="152" spans="1:11" ht="14.4" x14ac:dyDescent="0.3">
      <c r="A152" s="307" t="s">
        <v>144</v>
      </c>
      <c r="B152" s="323"/>
      <c r="C152" s="323"/>
      <c r="D152" s="323"/>
      <c r="E152" s="323"/>
      <c r="F152" s="323"/>
      <c r="G152" s="323"/>
      <c r="H152" s="323"/>
      <c r="I152" s="323"/>
      <c r="J152" s="323"/>
      <c r="K152" s="324"/>
    </row>
    <row r="153" spans="1:11" ht="53.4" x14ac:dyDescent="0.25">
      <c r="A153" s="46">
        <v>66</v>
      </c>
      <c r="B153" s="4" t="s">
        <v>145</v>
      </c>
      <c r="C153" s="224" t="s">
        <v>59</v>
      </c>
      <c r="D153" s="218" t="s">
        <v>421</v>
      </c>
      <c r="E153" s="224" t="s">
        <v>163</v>
      </c>
      <c r="F153" s="48">
        <v>85</v>
      </c>
      <c r="G153" s="49">
        <v>95</v>
      </c>
      <c r="H153" s="49">
        <v>95</v>
      </c>
      <c r="I153" s="49" t="s">
        <v>137</v>
      </c>
      <c r="J153" s="49" t="s">
        <v>137</v>
      </c>
      <c r="K153" s="101" t="s">
        <v>499</v>
      </c>
    </row>
    <row r="154" spans="1:11" ht="79.2" x14ac:dyDescent="0.25">
      <c r="A154" s="46">
        <v>67</v>
      </c>
      <c r="B154" s="4" t="s">
        <v>146</v>
      </c>
      <c r="C154" s="224" t="s">
        <v>147</v>
      </c>
      <c r="D154" s="218" t="s">
        <v>419</v>
      </c>
      <c r="E154" s="224" t="s">
        <v>163</v>
      </c>
      <c r="F154" s="48">
        <v>0</v>
      </c>
      <c r="G154" s="48">
        <v>0</v>
      </c>
      <c r="H154" s="48">
        <v>0</v>
      </c>
      <c r="I154" s="49" t="s">
        <v>137</v>
      </c>
      <c r="J154" s="49" t="s">
        <v>137</v>
      </c>
      <c r="K154" s="101" t="s">
        <v>499</v>
      </c>
    </row>
    <row r="155" spans="1:11" ht="40.799999999999997" customHeight="1" x14ac:dyDescent="0.25">
      <c r="A155" s="46">
        <v>68</v>
      </c>
      <c r="B155" s="4" t="s">
        <v>148</v>
      </c>
      <c r="C155" s="224" t="s">
        <v>149</v>
      </c>
      <c r="D155" s="218" t="s">
        <v>419</v>
      </c>
      <c r="E155" s="224" t="s">
        <v>163</v>
      </c>
      <c r="F155" s="48">
        <v>2</v>
      </c>
      <c r="G155" s="49">
        <v>2.5</v>
      </c>
      <c r="H155" s="49">
        <v>2.5</v>
      </c>
      <c r="I155" s="49" t="s">
        <v>137</v>
      </c>
      <c r="J155" s="49" t="s">
        <v>137</v>
      </c>
      <c r="K155" s="101" t="s">
        <v>537</v>
      </c>
    </row>
    <row r="156" spans="1:11" ht="39.6" x14ac:dyDescent="0.25">
      <c r="A156" s="46">
        <v>69</v>
      </c>
      <c r="B156" s="4" t="s">
        <v>150</v>
      </c>
      <c r="C156" s="224" t="s">
        <v>151</v>
      </c>
      <c r="D156" s="218" t="s">
        <v>419</v>
      </c>
      <c r="E156" s="224" t="s">
        <v>163</v>
      </c>
      <c r="F156" s="48">
        <v>13</v>
      </c>
      <c r="G156" s="49">
        <v>13</v>
      </c>
      <c r="H156" s="49">
        <v>10.5</v>
      </c>
      <c r="I156" s="49" t="s">
        <v>137</v>
      </c>
      <c r="J156" s="49" t="s">
        <v>137</v>
      </c>
      <c r="K156" s="101" t="s">
        <v>501</v>
      </c>
    </row>
    <row r="157" spans="1:11" ht="40.200000000000003" x14ac:dyDescent="0.25">
      <c r="A157" s="46">
        <v>70</v>
      </c>
      <c r="B157" s="4" t="s">
        <v>152</v>
      </c>
      <c r="C157" s="224" t="s">
        <v>153</v>
      </c>
      <c r="D157" s="218" t="s">
        <v>419</v>
      </c>
      <c r="E157" s="224" t="s">
        <v>163</v>
      </c>
      <c r="F157" s="48">
        <v>234.95</v>
      </c>
      <c r="G157" s="48">
        <v>283.39999999999998</v>
      </c>
      <c r="H157" s="49">
        <v>282.39999999999998</v>
      </c>
      <c r="I157" s="49" t="s">
        <v>137</v>
      </c>
      <c r="J157" s="49" t="s">
        <v>137</v>
      </c>
      <c r="K157" s="101" t="s">
        <v>538</v>
      </c>
    </row>
    <row r="158" spans="1:11" ht="40.200000000000003" x14ac:dyDescent="0.25">
      <c r="A158" s="46">
        <v>71</v>
      </c>
      <c r="B158" s="4" t="s">
        <v>154</v>
      </c>
      <c r="C158" s="224" t="s">
        <v>153</v>
      </c>
      <c r="D158" s="218" t="s">
        <v>419</v>
      </c>
      <c r="E158" s="224" t="s">
        <v>163</v>
      </c>
      <c r="F158" s="48">
        <v>100.5</v>
      </c>
      <c r="G158" s="48">
        <v>105.2</v>
      </c>
      <c r="H158" s="49">
        <v>105.2</v>
      </c>
      <c r="I158" s="49" t="s">
        <v>137</v>
      </c>
      <c r="J158" s="49" t="s">
        <v>137</v>
      </c>
      <c r="K158" s="101" t="s">
        <v>539</v>
      </c>
    </row>
    <row r="159" spans="1:11" ht="39.6" x14ac:dyDescent="0.25">
      <c r="A159" s="46">
        <v>72</v>
      </c>
      <c r="B159" s="4" t="s">
        <v>155</v>
      </c>
      <c r="C159" s="224" t="s">
        <v>153</v>
      </c>
      <c r="D159" s="218" t="s">
        <v>419</v>
      </c>
      <c r="E159" s="20" t="s">
        <v>163</v>
      </c>
      <c r="F159" s="48">
        <v>5.3</v>
      </c>
      <c r="G159" s="48">
        <v>5.3</v>
      </c>
      <c r="H159" s="49">
        <v>0</v>
      </c>
      <c r="I159" s="49" t="s">
        <v>137</v>
      </c>
      <c r="J159" s="49" t="s">
        <v>137</v>
      </c>
      <c r="K159" s="101" t="s">
        <v>502</v>
      </c>
    </row>
    <row r="160" spans="1:11" ht="66.599999999999994" x14ac:dyDescent="0.25">
      <c r="A160" s="46">
        <v>73</v>
      </c>
      <c r="B160" s="16" t="s">
        <v>156</v>
      </c>
      <c r="C160" s="66" t="s">
        <v>59</v>
      </c>
      <c r="D160" s="218" t="s">
        <v>419</v>
      </c>
      <c r="E160" s="20" t="s">
        <v>164</v>
      </c>
      <c r="F160" s="48">
        <v>0.22</v>
      </c>
      <c r="G160" s="48">
        <v>0.22</v>
      </c>
      <c r="H160" s="49">
        <v>0.03</v>
      </c>
      <c r="I160" s="49" t="s">
        <v>137</v>
      </c>
      <c r="J160" s="49" t="s">
        <v>137</v>
      </c>
      <c r="K160" s="101" t="s">
        <v>542</v>
      </c>
    </row>
    <row r="161" spans="1:11" ht="39.6" x14ac:dyDescent="0.25">
      <c r="A161" s="226">
        <f>A151+1</f>
        <v>51</v>
      </c>
      <c r="B161" s="128" t="s">
        <v>157</v>
      </c>
      <c r="C161" s="229" t="s">
        <v>60</v>
      </c>
      <c r="D161" s="226" t="s">
        <v>137</v>
      </c>
      <c r="E161" s="226" t="s">
        <v>165</v>
      </c>
      <c r="F161" s="51">
        <v>2.8639999999999999</v>
      </c>
      <c r="G161" s="226">
        <v>3.0630000000000002</v>
      </c>
      <c r="H161" s="226">
        <v>3.0630000000000002</v>
      </c>
      <c r="I161" s="226" t="s">
        <v>412</v>
      </c>
      <c r="J161" s="226">
        <v>451007</v>
      </c>
      <c r="K161" s="85" t="s">
        <v>500</v>
      </c>
    </row>
    <row r="162" spans="1:11" ht="44.4" customHeight="1" x14ac:dyDescent="0.25">
      <c r="A162" s="226">
        <f>A161+1</f>
        <v>52</v>
      </c>
      <c r="B162" s="128" t="s">
        <v>158</v>
      </c>
      <c r="C162" s="229" t="s">
        <v>60</v>
      </c>
      <c r="D162" s="226" t="s">
        <v>137</v>
      </c>
      <c r="E162" s="226" t="s">
        <v>165</v>
      </c>
      <c r="F162" s="51">
        <v>4.7729999999999997</v>
      </c>
      <c r="G162" s="226">
        <v>6.7</v>
      </c>
      <c r="H162" s="226">
        <v>6.6</v>
      </c>
      <c r="I162" s="226" t="s">
        <v>412</v>
      </c>
      <c r="J162" s="226">
        <v>451007</v>
      </c>
      <c r="K162" s="128" t="s">
        <v>534</v>
      </c>
    </row>
    <row r="163" spans="1:11" ht="52.8" x14ac:dyDescent="0.25">
      <c r="A163" s="226">
        <f t="shared" ref="A163:A165" si="6">A162+1</f>
        <v>53</v>
      </c>
      <c r="B163" s="128" t="s">
        <v>159</v>
      </c>
      <c r="C163" s="229" t="s">
        <v>160</v>
      </c>
      <c r="D163" s="226" t="s">
        <v>137</v>
      </c>
      <c r="E163" s="226" t="s">
        <v>163</v>
      </c>
      <c r="F163" s="51">
        <v>5</v>
      </c>
      <c r="G163" s="226">
        <v>4</v>
      </c>
      <c r="H163" s="226">
        <v>4</v>
      </c>
      <c r="I163" s="226" t="s">
        <v>137</v>
      </c>
      <c r="J163" s="226" t="s">
        <v>137</v>
      </c>
      <c r="K163" s="85" t="s">
        <v>535</v>
      </c>
    </row>
    <row r="164" spans="1:11" ht="110.4" customHeight="1" x14ac:dyDescent="0.25">
      <c r="A164" s="226">
        <f t="shared" si="6"/>
        <v>54</v>
      </c>
      <c r="B164" s="128" t="s">
        <v>161</v>
      </c>
      <c r="C164" s="229" t="s">
        <v>60</v>
      </c>
      <c r="D164" s="226" t="s">
        <v>137</v>
      </c>
      <c r="E164" s="226" t="s">
        <v>165</v>
      </c>
      <c r="F164" s="51">
        <v>1</v>
      </c>
      <c r="G164" s="226">
        <v>1.2</v>
      </c>
      <c r="H164" s="226">
        <v>1.1000000000000001</v>
      </c>
      <c r="I164" s="226" t="s">
        <v>412</v>
      </c>
      <c r="J164" s="226">
        <v>451007</v>
      </c>
      <c r="K164" s="128" t="s">
        <v>536</v>
      </c>
    </row>
    <row r="165" spans="1:11" ht="52.8" x14ac:dyDescent="0.25">
      <c r="A165" s="226">
        <f t="shared" si="6"/>
        <v>55</v>
      </c>
      <c r="B165" s="128" t="s">
        <v>162</v>
      </c>
      <c r="C165" s="223" t="s">
        <v>60</v>
      </c>
      <c r="D165" s="226" t="s">
        <v>137</v>
      </c>
      <c r="E165" s="226" t="s">
        <v>166</v>
      </c>
      <c r="F165" s="51" t="s">
        <v>418</v>
      </c>
      <c r="G165" s="226">
        <v>94.963999999999999</v>
      </c>
      <c r="H165" s="226">
        <v>94.963999999999999</v>
      </c>
      <c r="I165" s="226" t="s">
        <v>412</v>
      </c>
      <c r="J165" s="226"/>
      <c r="K165" s="128" t="s">
        <v>714</v>
      </c>
    </row>
    <row r="166" spans="1:11" ht="14.4" x14ac:dyDescent="0.3">
      <c r="A166" s="281" t="s">
        <v>167</v>
      </c>
      <c r="B166" s="318"/>
      <c r="C166" s="318"/>
      <c r="D166" s="318"/>
      <c r="E166" s="318"/>
      <c r="F166" s="318"/>
      <c r="G166" s="318"/>
      <c r="H166" s="318"/>
      <c r="I166" s="318"/>
      <c r="J166" s="318"/>
      <c r="K166" s="319"/>
    </row>
    <row r="167" spans="1:11" ht="81" customHeight="1" x14ac:dyDescent="0.25">
      <c r="A167" s="46">
        <v>74</v>
      </c>
      <c r="B167" s="4" t="s">
        <v>168</v>
      </c>
      <c r="C167" s="224" t="s">
        <v>59</v>
      </c>
      <c r="D167" s="218" t="s">
        <v>419</v>
      </c>
      <c r="E167" s="224" t="s">
        <v>200</v>
      </c>
      <c r="F167" s="48">
        <v>100</v>
      </c>
      <c r="G167" s="49">
        <v>100</v>
      </c>
      <c r="H167" s="49">
        <v>100</v>
      </c>
      <c r="I167" s="49" t="s">
        <v>137</v>
      </c>
      <c r="J167" s="49" t="s">
        <v>137</v>
      </c>
      <c r="K167" s="101" t="s">
        <v>540</v>
      </c>
    </row>
    <row r="168" spans="1:11" ht="106.2" x14ac:dyDescent="0.25">
      <c r="A168" s="46">
        <v>75</v>
      </c>
      <c r="B168" s="4" t="s">
        <v>169</v>
      </c>
      <c r="C168" s="224" t="s">
        <v>59</v>
      </c>
      <c r="D168" s="218" t="s">
        <v>419</v>
      </c>
      <c r="E168" s="224" t="s">
        <v>200</v>
      </c>
      <c r="F168" s="48">
        <v>0</v>
      </c>
      <c r="G168" s="49">
        <v>0</v>
      </c>
      <c r="H168" s="49">
        <v>100</v>
      </c>
      <c r="I168" s="49" t="s">
        <v>137</v>
      </c>
      <c r="J168" s="49" t="s">
        <v>137</v>
      </c>
      <c r="K168" s="92" t="s">
        <v>541</v>
      </c>
    </row>
    <row r="169" spans="1:11" ht="65.400000000000006" customHeight="1" x14ac:dyDescent="0.25">
      <c r="A169" s="46">
        <v>76</v>
      </c>
      <c r="B169" s="4" t="s">
        <v>170</v>
      </c>
      <c r="C169" s="224" t="s">
        <v>59</v>
      </c>
      <c r="D169" s="218" t="s">
        <v>419</v>
      </c>
      <c r="E169" s="224" t="s">
        <v>200</v>
      </c>
      <c r="F169" s="48">
        <v>30</v>
      </c>
      <c r="G169" s="49">
        <v>30</v>
      </c>
      <c r="H169" s="49">
        <v>23.5</v>
      </c>
      <c r="I169" s="49" t="s">
        <v>137</v>
      </c>
      <c r="J169" s="49" t="s">
        <v>137</v>
      </c>
      <c r="K169" s="92" t="s">
        <v>543</v>
      </c>
    </row>
    <row r="170" spans="1:11" ht="94.2" customHeight="1" x14ac:dyDescent="0.25">
      <c r="A170" s="46">
        <v>77</v>
      </c>
      <c r="B170" s="4" t="s">
        <v>171</v>
      </c>
      <c r="C170" s="224" t="s">
        <v>59</v>
      </c>
      <c r="D170" s="218" t="s">
        <v>419</v>
      </c>
      <c r="E170" s="224" t="s">
        <v>200</v>
      </c>
      <c r="F170" s="48">
        <v>100</v>
      </c>
      <c r="G170" s="49">
        <v>100</v>
      </c>
      <c r="H170" s="49">
        <v>100</v>
      </c>
      <c r="I170" s="49" t="s">
        <v>137</v>
      </c>
      <c r="J170" s="49" t="s">
        <v>137</v>
      </c>
      <c r="K170" s="92" t="s">
        <v>544</v>
      </c>
    </row>
    <row r="171" spans="1:11" ht="93" customHeight="1" x14ac:dyDescent="0.25">
      <c r="A171" s="46">
        <v>78</v>
      </c>
      <c r="B171" s="4" t="s">
        <v>172</v>
      </c>
      <c r="C171" s="224" t="s">
        <v>160</v>
      </c>
      <c r="D171" s="218" t="s">
        <v>419</v>
      </c>
      <c r="E171" s="224" t="s">
        <v>200</v>
      </c>
      <c r="F171" s="48">
        <v>45</v>
      </c>
      <c r="G171" s="49">
        <v>42</v>
      </c>
      <c r="H171" s="49">
        <v>42</v>
      </c>
      <c r="I171" s="49" t="s">
        <v>137</v>
      </c>
      <c r="J171" s="49" t="s">
        <v>137</v>
      </c>
      <c r="K171" s="92" t="s">
        <v>545</v>
      </c>
    </row>
    <row r="172" spans="1:11" ht="53.4" x14ac:dyDescent="0.25">
      <c r="A172" s="46">
        <v>79</v>
      </c>
      <c r="B172" s="4" t="s">
        <v>173</v>
      </c>
      <c r="C172" s="224" t="s">
        <v>59</v>
      </c>
      <c r="D172" s="218" t="s">
        <v>419</v>
      </c>
      <c r="E172" s="224" t="s">
        <v>200</v>
      </c>
      <c r="F172" s="48">
        <v>99</v>
      </c>
      <c r="G172" s="49">
        <v>79.5</v>
      </c>
      <c r="H172" s="49">
        <v>87</v>
      </c>
      <c r="I172" s="49" t="s">
        <v>137</v>
      </c>
      <c r="J172" s="49" t="s">
        <v>137</v>
      </c>
      <c r="K172" s="92" t="s">
        <v>546</v>
      </c>
    </row>
    <row r="173" spans="1:11" ht="40.200000000000003" x14ac:dyDescent="0.25">
      <c r="A173" s="308">
        <v>80</v>
      </c>
      <c r="B173" s="4" t="s">
        <v>174</v>
      </c>
      <c r="C173" s="224" t="s">
        <v>197</v>
      </c>
      <c r="D173" s="300" t="s">
        <v>419</v>
      </c>
      <c r="E173" s="224" t="s">
        <v>200</v>
      </c>
      <c r="F173" s="48">
        <v>922</v>
      </c>
      <c r="G173" s="49">
        <v>923</v>
      </c>
      <c r="H173" s="49">
        <v>926</v>
      </c>
      <c r="I173" s="49" t="s">
        <v>137</v>
      </c>
      <c r="J173" s="49" t="s">
        <v>137</v>
      </c>
      <c r="K173" s="101" t="s">
        <v>436</v>
      </c>
    </row>
    <row r="174" spans="1:11" x14ac:dyDescent="0.25">
      <c r="A174" s="310"/>
      <c r="B174" s="4" t="s">
        <v>175</v>
      </c>
      <c r="C174" s="224" t="s">
        <v>197</v>
      </c>
      <c r="D174" s="288"/>
      <c r="E174" s="224" t="s">
        <v>200</v>
      </c>
      <c r="F174" s="48">
        <v>447</v>
      </c>
      <c r="G174" s="49">
        <v>348</v>
      </c>
      <c r="H174" s="49">
        <v>446</v>
      </c>
      <c r="I174" s="49" t="s">
        <v>137</v>
      </c>
      <c r="J174" s="49" t="s">
        <v>137</v>
      </c>
      <c r="K174" s="101" t="s">
        <v>436</v>
      </c>
    </row>
    <row r="175" spans="1:11" ht="66.599999999999994" x14ac:dyDescent="0.25">
      <c r="A175" s="46">
        <v>81</v>
      </c>
      <c r="B175" s="4" t="s">
        <v>176</v>
      </c>
      <c r="C175" s="224" t="s">
        <v>198</v>
      </c>
      <c r="D175" s="218" t="s">
        <v>419</v>
      </c>
      <c r="E175" s="224" t="s">
        <v>200</v>
      </c>
      <c r="F175" s="48">
        <v>69</v>
      </c>
      <c r="G175" s="49">
        <v>59</v>
      </c>
      <c r="H175" s="49">
        <v>61</v>
      </c>
      <c r="I175" s="49" t="s">
        <v>137</v>
      </c>
      <c r="J175" s="49" t="s">
        <v>137</v>
      </c>
      <c r="K175" s="101" t="s">
        <v>547</v>
      </c>
    </row>
    <row r="176" spans="1:11" ht="69" customHeight="1" x14ac:dyDescent="0.25">
      <c r="A176" s="46">
        <v>82</v>
      </c>
      <c r="B176" s="4" t="s">
        <v>177</v>
      </c>
      <c r="C176" s="224" t="s">
        <v>59</v>
      </c>
      <c r="D176" s="218" t="s">
        <v>419</v>
      </c>
      <c r="E176" s="224" t="s">
        <v>200</v>
      </c>
      <c r="F176" s="48">
        <v>77</v>
      </c>
      <c r="G176" s="49">
        <v>77</v>
      </c>
      <c r="H176" s="49">
        <v>80</v>
      </c>
      <c r="I176" s="49" t="s">
        <v>137</v>
      </c>
      <c r="J176" s="49" t="s">
        <v>137</v>
      </c>
      <c r="K176" s="101" t="s">
        <v>548</v>
      </c>
    </row>
    <row r="177" spans="1:11" ht="66.599999999999994" x14ac:dyDescent="0.25">
      <c r="A177" s="46">
        <v>83</v>
      </c>
      <c r="B177" s="4" t="s">
        <v>178</v>
      </c>
      <c r="C177" s="224" t="s">
        <v>59</v>
      </c>
      <c r="D177" s="218" t="s">
        <v>419</v>
      </c>
      <c r="E177" s="224" t="s">
        <v>200</v>
      </c>
      <c r="F177" s="48">
        <v>0</v>
      </c>
      <c r="G177" s="48">
        <v>0</v>
      </c>
      <c r="H177" s="48">
        <v>0</v>
      </c>
      <c r="I177" s="49" t="s">
        <v>137</v>
      </c>
      <c r="J177" s="49" t="s">
        <v>137</v>
      </c>
      <c r="K177" s="101" t="s">
        <v>436</v>
      </c>
    </row>
    <row r="178" spans="1:11" ht="42" customHeight="1" x14ac:dyDescent="0.25">
      <c r="A178" s="308">
        <v>84</v>
      </c>
      <c r="B178" s="4" t="s">
        <v>179</v>
      </c>
      <c r="C178" s="224" t="s">
        <v>198</v>
      </c>
      <c r="D178" s="300" t="s">
        <v>419</v>
      </c>
      <c r="E178" s="224" t="s">
        <v>200</v>
      </c>
      <c r="F178" s="48">
        <v>140</v>
      </c>
      <c r="G178" s="49">
        <v>140</v>
      </c>
      <c r="H178" s="49">
        <v>64</v>
      </c>
      <c r="I178" s="49" t="s">
        <v>137</v>
      </c>
      <c r="J178" s="49" t="s">
        <v>137</v>
      </c>
      <c r="K178" s="101" t="s">
        <v>436</v>
      </c>
    </row>
    <row r="179" spans="1:11" x14ac:dyDescent="0.25">
      <c r="A179" s="310"/>
      <c r="B179" s="4" t="s">
        <v>96</v>
      </c>
      <c r="C179" s="224" t="s">
        <v>198</v>
      </c>
      <c r="D179" s="288"/>
      <c r="E179" s="224" t="s">
        <v>200</v>
      </c>
      <c r="F179" s="48">
        <v>52</v>
      </c>
      <c r="G179" s="49">
        <v>52</v>
      </c>
      <c r="H179" s="49">
        <v>36</v>
      </c>
      <c r="I179" s="49" t="s">
        <v>137</v>
      </c>
      <c r="J179" s="49" t="s">
        <v>137</v>
      </c>
      <c r="K179" s="101" t="s">
        <v>436</v>
      </c>
    </row>
    <row r="180" spans="1:11" ht="40.200000000000003" x14ac:dyDescent="0.25">
      <c r="A180" s="116">
        <v>85</v>
      </c>
      <c r="B180" s="19" t="s">
        <v>180</v>
      </c>
      <c r="C180" s="224" t="s">
        <v>59</v>
      </c>
      <c r="D180" s="218" t="s">
        <v>417</v>
      </c>
      <c r="E180" s="224" t="s">
        <v>200</v>
      </c>
      <c r="F180" s="48">
        <v>98</v>
      </c>
      <c r="G180" s="49">
        <v>95</v>
      </c>
      <c r="H180" s="49">
        <v>94.4</v>
      </c>
      <c r="I180" s="49" t="s">
        <v>137</v>
      </c>
      <c r="J180" s="49" t="s">
        <v>137</v>
      </c>
      <c r="K180" s="101" t="s">
        <v>867</v>
      </c>
    </row>
    <row r="181" spans="1:11" ht="70.2" customHeight="1" x14ac:dyDescent="0.25">
      <c r="A181" s="308">
        <v>86</v>
      </c>
      <c r="B181" s="19" t="s">
        <v>181</v>
      </c>
      <c r="C181" s="20" t="s">
        <v>59</v>
      </c>
      <c r="D181" s="300" t="s">
        <v>419</v>
      </c>
      <c r="E181" s="224" t="s">
        <v>200</v>
      </c>
      <c r="F181" s="48">
        <v>3</v>
      </c>
      <c r="G181" s="49">
        <v>3</v>
      </c>
      <c r="H181" s="49">
        <v>2.2999999999999998</v>
      </c>
      <c r="I181" s="49" t="s">
        <v>137</v>
      </c>
      <c r="J181" s="49" t="s">
        <v>137</v>
      </c>
      <c r="K181" s="101" t="s">
        <v>549</v>
      </c>
    </row>
    <row r="182" spans="1:11" ht="82.8" customHeight="1" x14ac:dyDescent="0.25">
      <c r="A182" s="310"/>
      <c r="B182" s="4" t="s">
        <v>96</v>
      </c>
      <c r="C182" s="20" t="s">
        <v>59</v>
      </c>
      <c r="D182" s="288"/>
      <c r="E182" s="224" t="s">
        <v>200</v>
      </c>
      <c r="F182" s="48">
        <v>2.2000000000000002</v>
      </c>
      <c r="G182" s="49">
        <v>2.2000000000000002</v>
      </c>
      <c r="H182" s="49">
        <v>1.9</v>
      </c>
      <c r="I182" s="49" t="s">
        <v>137</v>
      </c>
      <c r="J182" s="49" t="s">
        <v>137</v>
      </c>
      <c r="K182" s="92" t="s">
        <v>550</v>
      </c>
    </row>
    <row r="183" spans="1:11" ht="40.200000000000003" customHeight="1" x14ac:dyDescent="0.25">
      <c r="A183" s="116">
        <v>87</v>
      </c>
      <c r="B183" s="19" t="s">
        <v>182</v>
      </c>
      <c r="C183" s="224" t="s">
        <v>199</v>
      </c>
      <c r="D183" s="218" t="s">
        <v>417</v>
      </c>
      <c r="E183" s="224" t="s">
        <v>200</v>
      </c>
      <c r="F183" s="48">
        <v>87910</v>
      </c>
      <c r="G183" s="49">
        <v>101287</v>
      </c>
      <c r="H183" s="49">
        <v>102841</v>
      </c>
      <c r="I183" s="49" t="s">
        <v>137</v>
      </c>
      <c r="J183" s="49" t="s">
        <v>137</v>
      </c>
      <c r="K183" s="101" t="s">
        <v>866</v>
      </c>
    </row>
    <row r="184" spans="1:11" ht="52.8" x14ac:dyDescent="0.25">
      <c r="A184" s="287">
        <f>A165+1</f>
        <v>56</v>
      </c>
      <c r="B184" s="128" t="s">
        <v>183</v>
      </c>
      <c r="C184" s="287" t="s">
        <v>60</v>
      </c>
      <c r="D184" s="287" t="s">
        <v>137</v>
      </c>
      <c r="E184" s="303" t="s">
        <v>200</v>
      </c>
      <c r="F184" s="51"/>
      <c r="G184" s="226"/>
      <c r="H184" s="226"/>
      <c r="I184" s="226"/>
      <c r="J184" s="226"/>
      <c r="K184" s="128"/>
    </row>
    <row r="185" spans="1:11" ht="38.4" customHeight="1" x14ac:dyDescent="0.25">
      <c r="A185" s="299"/>
      <c r="B185" s="221" t="s">
        <v>184</v>
      </c>
      <c r="C185" s="299"/>
      <c r="D185" s="299"/>
      <c r="E185" s="265"/>
      <c r="F185" s="51">
        <v>2.2200000000000002</v>
      </c>
      <c r="G185" s="226">
        <v>2.31</v>
      </c>
      <c r="H185" s="226">
        <v>2.31</v>
      </c>
      <c r="I185" s="226" t="s">
        <v>412</v>
      </c>
      <c r="J185" s="226">
        <v>451005</v>
      </c>
      <c r="K185" s="85" t="s">
        <v>551</v>
      </c>
    </row>
    <row r="186" spans="1:11" ht="40.200000000000003" customHeight="1" x14ac:dyDescent="0.25">
      <c r="A186" s="288"/>
      <c r="B186" s="128" t="s">
        <v>185</v>
      </c>
      <c r="C186" s="288"/>
      <c r="D186" s="288"/>
      <c r="E186" s="265"/>
      <c r="F186" s="51">
        <v>9.0850000000000009</v>
      </c>
      <c r="G186" s="226">
        <v>4.2270000000000003</v>
      </c>
      <c r="H186" s="226">
        <v>4.2249999999999996</v>
      </c>
      <c r="I186" s="226" t="s">
        <v>412</v>
      </c>
      <c r="J186" s="226">
        <v>451016</v>
      </c>
      <c r="K186" s="85" t="s">
        <v>552</v>
      </c>
    </row>
    <row r="187" spans="1:11" ht="26.4" x14ac:dyDescent="0.25">
      <c r="A187" s="226">
        <f>A184+1</f>
        <v>57</v>
      </c>
      <c r="B187" s="128" t="s">
        <v>186</v>
      </c>
      <c r="C187" s="226" t="s">
        <v>60</v>
      </c>
      <c r="D187" s="226" t="s">
        <v>137</v>
      </c>
      <c r="E187" s="226" t="s">
        <v>200</v>
      </c>
      <c r="F187" s="51">
        <v>2.78</v>
      </c>
      <c r="G187" s="226">
        <v>2.9609999999999999</v>
      </c>
      <c r="H187" s="226">
        <v>2.9609999999999999</v>
      </c>
      <c r="I187" s="226" t="s">
        <v>412</v>
      </c>
      <c r="J187" s="226">
        <v>451006</v>
      </c>
      <c r="K187" s="85" t="s">
        <v>553</v>
      </c>
    </row>
    <row r="188" spans="1:11" ht="21" customHeight="1" x14ac:dyDescent="0.25">
      <c r="A188" s="287">
        <f>A187+1</f>
        <v>58</v>
      </c>
      <c r="B188" s="289" t="s">
        <v>187</v>
      </c>
      <c r="C188" s="287" t="s">
        <v>60</v>
      </c>
      <c r="D188" s="287" t="s">
        <v>137</v>
      </c>
      <c r="E188" s="303" t="s">
        <v>200</v>
      </c>
      <c r="F188" s="51">
        <v>0.99199999999999999</v>
      </c>
      <c r="G188" s="226">
        <v>0.66800000000000004</v>
      </c>
      <c r="H188" s="226">
        <v>0.66800000000000004</v>
      </c>
      <c r="I188" s="226" t="s">
        <v>412</v>
      </c>
      <c r="J188" s="226">
        <v>451025</v>
      </c>
      <c r="K188" s="317" t="s">
        <v>554</v>
      </c>
    </row>
    <row r="189" spans="1:11" ht="19.8" customHeight="1" x14ac:dyDescent="0.25">
      <c r="A189" s="288"/>
      <c r="B189" s="290"/>
      <c r="C189" s="288"/>
      <c r="D189" s="288"/>
      <c r="E189" s="265"/>
      <c r="F189" s="51" t="s">
        <v>418</v>
      </c>
      <c r="G189" s="226">
        <v>3.532</v>
      </c>
      <c r="H189" s="226">
        <v>3.5310000000000001</v>
      </c>
      <c r="I189" s="226" t="s">
        <v>413</v>
      </c>
      <c r="J189" s="226">
        <v>451025</v>
      </c>
      <c r="K189" s="290"/>
    </row>
    <row r="190" spans="1:11" ht="39.6" x14ac:dyDescent="0.25">
      <c r="A190" s="226">
        <f>A188+1</f>
        <v>59</v>
      </c>
      <c r="B190" s="128" t="s">
        <v>188</v>
      </c>
      <c r="C190" s="226" t="s">
        <v>60</v>
      </c>
      <c r="D190" s="226" t="s">
        <v>137</v>
      </c>
      <c r="E190" s="226" t="s">
        <v>200</v>
      </c>
      <c r="F190" s="51" t="s">
        <v>418</v>
      </c>
      <c r="G190" s="226">
        <v>8.3109999999999999</v>
      </c>
      <c r="H190" s="226">
        <v>8.3109999999999999</v>
      </c>
      <c r="I190" s="226" t="s">
        <v>413</v>
      </c>
      <c r="J190" s="226">
        <v>451025</v>
      </c>
      <c r="K190" s="85" t="s">
        <v>555</v>
      </c>
    </row>
    <row r="191" spans="1:11" ht="52.8" x14ac:dyDescent="0.25">
      <c r="A191" s="226">
        <f>A190+1</f>
        <v>60</v>
      </c>
      <c r="B191" s="128" t="s">
        <v>189</v>
      </c>
      <c r="C191" s="226" t="s">
        <v>60</v>
      </c>
      <c r="D191" s="226" t="s">
        <v>137</v>
      </c>
      <c r="E191" s="226" t="s">
        <v>200</v>
      </c>
      <c r="F191" s="51">
        <v>0.63700000000000001</v>
      </c>
      <c r="G191" s="226">
        <v>0.88500000000000001</v>
      </c>
      <c r="H191" s="226">
        <v>0.88500000000000001</v>
      </c>
      <c r="I191" s="226" t="s">
        <v>412</v>
      </c>
      <c r="J191" s="226">
        <v>451007</v>
      </c>
      <c r="K191" s="85" t="s">
        <v>556</v>
      </c>
    </row>
    <row r="192" spans="1:11" ht="65.400000000000006" customHeight="1" x14ac:dyDescent="0.25">
      <c r="A192" s="226">
        <f t="shared" ref="A192:A204" si="7">A191+1</f>
        <v>61</v>
      </c>
      <c r="B192" s="128" t="s">
        <v>190</v>
      </c>
      <c r="C192" s="226" t="s">
        <v>60</v>
      </c>
      <c r="D192" s="226" t="s">
        <v>137</v>
      </c>
      <c r="E192" s="226" t="s">
        <v>200</v>
      </c>
      <c r="F192" s="51">
        <v>2.0819999999999999</v>
      </c>
      <c r="G192" s="226">
        <v>2.0819999999999999</v>
      </c>
      <c r="H192" s="226">
        <v>2.0819999999999999</v>
      </c>
      <c r="I192" s="226" t="s">
        <v>412</v>
      </c>
      <c r="J192" s="226">
        <v>451007</v>
      </c>
      <c r="K192" s="85" t="s">
        <v>557</v>
      </c>
    </row>
    <row r="193" spans="1:11" ht="69.599999999999994" customHeight="1" x14ac:dyDescent="0.25">
      <c r="A193" s="226">
        <f t="shared" si="7"/>
        <v>62</v>
      </c>
      <c r="B193" s="128" t="s">
        <v>191</v>
      </c>
      <c r="C193" s="226" t="s">
        <v>60</v>
      </c>
      <c r="D193" s="226" t="s">
        <v>137</v>
      </c>
      <c r="E193" s="226" t="s">
        <v>200</v>
      </c>
      <c r="F193" s="51">
        <v>5.6</v>
      </c>
      <c r="G193" s="226">
        <v>8.8030000000000008</v>
      </c>
      <c r="H193" s="226">
        <v>8.8030000000000008</v>
      </c>
      <c r="I193" s="226" t="s">
        <v>412</v>
      </c>
      <c r="J193" s="226">
        <v>451054</v>
      </c>
      <c r="K193" s="107" t="s">
        <v>559</v>
      </c>
    </row>
    <row r="194" spans="1:11" ht="79.8" customHeight="1" x14ac:dyDescent="0.25">
      <c r="A194" s="226">
        <f>A193+1</f>
        <v>63</v>
      </c>
      <c r="B194" s="128" t="s">
        <v>192</v>
      </c>
      <c r="C194" s="226" t="s">
        <v>60</v>
      </c>
      <c r="D194" s="226" t="s">
        <v>137</v>
      </c>
      <c r="E194" s="226" t="s">
        <v>200</v>
      </c>
      <c r="F194" s="51"/>
      <c r="G194" s="226">
        <v>3.3239999999999998</v>
      </c>
      <c r="H194" s="226">
        <v>3.3239999999999998</v>
      </c>
      <c r="I194" s="226" t="s">
        <v>413</v>
      </c>
      <c r="J194" s="226">
        <v>451054</v>
      </c>
      <c r="K194" s="107" t="s">
        <v>560</v>
      </c>
    </row>
    <row r="195" spans="1:11" ht="66" x14ac:dyDescent="0.25">
      <c r="A195" s="226">
        <f t="shared" si="7"/>
        <v>64</v>
      </c>
      <c r="B195" s="128" t="s">
        <v>558</v>
      </c>
      <c r="C195" s="226" t="s">
        <v>60</v>
      </c>
      <c r="D195" s="226" t="s">
        <v>137</v>
      </c>
      <c r="E195" s="226" t="s">
        <v>200</v>
      </c>
      <c r="F195" s="51" t="s">
        <v>418</v>
      </c>
      <c r="G195" s="226">
        <v>3.0819999999999999</v>
      </c>
      <c r="H195" s="226">
        <v>3.0819999999999999</v>
      </c>
      <c r="I195" s="226" t="s">
        <v>412</v>
      </c>
      <c r="J195" s="226">
        <v>451054</v>
      </c>
      <c r="K195" s="107" t="s">
        <v>561</v>
      </c>
    </row>
    <row r="196" spans="1:11" ht="39.6" x14ac:dyDescent="0.25">
      <c r="A196" s="226">
        <f>A195+1</f>
        <v>65</v>
      </c>
      <c r="B196" s="128" t="s">
        <v>193</v>
      </c>
      <c r="C196" s="226" t="s">
        <v>60</v>
      </c>
      <c r="D196" s="226" t="s">
        <v>137</v>
      </c>
      <c r="E196" s="226" t="s">
        <v>200</v>
      </c>
      <c r="F196" s="51">
        <v>41</v>
      </c>
      <c r="G196" s="226">
        <v>66.224000000000004</v>
      </c>
      <c r="H196" s="226">
        <v>66.224000000000004</v>
      </c>
      <c r="I196" s="226" t="s">
        <v>412</v>
      </c>
      <c r="J196" s="226">
        <v>451014</v>
      </c>
      <c r="K196" s="85" t="s">
        <v>562</v>
      </c>
    </row>
    <row r="197" spans="1:11" ht="39.6" x14ac:dyDescent="0.25">
      <c r="A197" s="226">
        <f t="shared" si="7"/>
        <v>66</v>
      </c>
      <c r="B197" s="128" t="s">
        <v>194</v>
      </c>
      <c r="C197" s="226" t="s">
        <v>60</v>
      </c>
      <c r="D197" s="226" t="s">
        <v>137</v>
      </c>
      <c r="E197" s="226" t="s">
        <v>200</v>
      </c>
      <c r="F197" s="51" t="s">
        <v>418</v>
      </c>
      <c r="G197" s="226">
        <v>6.774</v>
      </c>
      <c r="H197" s="226">
        <v>6.774</v>
      </c>
      <c r="I197" s="226" t="s">
        <v>413</v>
      </c>
      <c r="J197" s="226">
        <v>451054</v>
      </c>
      <c r="K197" s="85" t="s">
        <v>626</v>
      </c>
    </row>
    <row r="198" spans="1:11" ht="55.2" customHeight="1" x14ac:dyDescent="0.25">
      <c r="A198" s="226">
        <f t="shared" si="7"/>
        <v>67</v>
      </c>
      <c r="B198" s="221" t="s">
        <v>195</v>
      </c>
      <c r="C198" s="219" t="s">
        <v>60</v>
      </c>
      <c r="D198" s="219" t="s">
        <v>137</v>
      </c>
      <c r="E198" s="226" t="s">
        <v>200</v>
      </c>
      <c r="F198" s="51">
        <v>1.8</v>
      </c>
      <c r="G198" s="226">
        <v>4.1909999999999998</v>
      </c>
      <c r="H198" s="226">
        <v>1.1910000000000001</v>
      </c>
      <c r="I198" s="226" t="s">
        <v>412</v>
      </c>
      <c r="J198" s="226">
        <v>451014</v>
      </c>
      <c r="K198" s="85" t="s">
        <v>563</v>
      </c>
    </row>
    <row r="199" spans="1:11" ht="39.6" customHeight="1" x14ac:dyDescent="0.25">
      <c r="A199" s="226">
        <f>A198+1</f>
        <v>68</v>
      </c>
      <c r="B199" s="221" t="s">
        <v>196</v>
      </c>
      <c r="C199" s="219" t="s">
        <v>60</v>
      </c>
      <c r="D199" s="219" t="s">
        <v>137</v>
      </c>
      <c r="E199" s="226" t="s">
        <v>200</v>
      </c>
      <c r="F199" s="51">
        <v>1.8</v>
      </c>
      <c r="G199" s="226">
        <v>4.6100000000000003</v>
      </c>
      <c r="H199" s="226">
        <v>4.6100000000000003</v>
      </c>
      <c r="I199" s="226" t="s">
        <v>412</v>
      </c>
      <c r="J199" s="226">
        <v>451014</v>
      </c>
      <c r="K199" s="85" t="s">
        <v>564</v>
      </c>
    </row>
    <row r="200" spans="1:11" ht="57" customHeight="1" x14ac:dyDescent="0.25">
      <c r="A200" s="226">
        <f t="shared" si="7"/>
        <v>69</v>
      </c>
      <c r="B200" s="128" t="s">
        <v>439</v>
      </c>
      <c r="C200" s="226" t="s">
        <v>61</v>
      </c>
      <c r="D200" s="226" t="s">
        <v>137</v>
      </c>
      <c r="E200" s="226" t="s">
        <v>200</v>
      </c>
      <c r="F200" s="51">
        <v>91</v>
      </c>
      <c r="G200" s="51">
        <v>0</v>
      </c>
      <c r="H200" s="51">
        <v>0</v>
      </c>
      <c r="I200" s="226" t="s">
        <v>137</v>
      </c>
      <c r="J200" s="226" t="s">
        <v>137</v>
      </c>
      <c r="K200" s="85" t="s">
        <v>436</v>
      </c>
    </row>
    <row r="201" spans="1:11" ht="55.2" customHeight="1" x14ac:dyDescent="0.25">
      <c r="A201" s="226">
        <f t="shared" si="7"/>
        <v>70</v>
      </c>
      <c r="B201" s="128" t="s">
        <v>440</v>
      </c>
      <c r="C201" s="226" t="s">
        <v>60</v>
      </c>
      <c r="D201" s="226" t="s">
        <v>137</v>
      </c>
      <c r="E201" s="226" t="s">
        <v>200</v>
      </c>
      <c r="F201" s="51">
        <v>1.6</v>
      </c>
      <c r="G201" s="226">
        <v>1.8720000000000001</v>
      </c>
      <c r="H201" s="226">
        <v>1.8720000000000001</v>
      </c>
      <c r="I201" s="226" t="s">
        <v>412</v>
      </c>
      <c r="J201" s="226">
        <v>451010</v>
      </c>
      <c r="K201" s="85" t="s">
        <v>565</v>
      </c>
    </row>
    <row r="202" spans="1:11" ht="39.6" x14ac:dyDescent="0.25">
      <c r="A202" s="226">
        <f>A201+1</f>
        <v>71</v>
      </c>
      <c r="B202" s="128" t="s">
        <v>441</v>
      </c>
      <c r="C202" s="226" t="s">
        <v>60</v>
      </c>
      <c r="D202" s="226" t="s">
        <v>137</v>
      </c>
      <c r="E202" s="226" t="s">
        <v>200</v>
      </c>
      <c r="F202" s="51">
        <v>5</v>
      </c>
      <c r="G202" s="226">
        <v>1.56</v>
      </c>
      <c r="H202" s="226">
        <v>1.56</v>
      </c>
      <c r="I202" s="226" t="s">
        <v>412</v>
      </c>
      <c r="J202" s="226">
        <v>451007</v>
      </c>
      <c r="K202" s="85" t="s">
        <v>566</v>
      </c>
    </row>
    <row r="203" spans="1:11" ht="52.8" x14ac:dyDescent="0.25">
      <c r="A203" s="226">
        <f t="shared" si="7"/>
        <v>72</v>
      </c>
      <c r="B203" s="128" t="s">
        <v>442</v>
      </c>
      <c r="C203" s="226" t="s">
        <v>60</v>
      </c>
      <c r="D203" s="226" t="s">
        <v>137</v>
      </c>
      <c r="E203" s="226" t="s">
        <v>200</v>
      </c>
      <c r="F203" s="51">
        <v>6.3840000000000003</v>
      </c>
      <c r="G203" s="226">
        <v>5.6479999999999997</v>
      </c>
      <c r="H203" s="226">
        <v>5.6479999999999997</v>
      </c>
      <c r="I203" s="226" t="s">
        <v>412</v>
      </c>
      <c r="J203" s="226">
        <v>451007</v>
      </c>
      <c r="K203" s="85" t="s">
        <v>567</v>
      </c>
    </row>
    <row r="204" spans="1:11" ht="52.8" x14ac:dyDescent="0.25">
      <c r="A204" s="226">
        <f t="shared" si="7"/>
        <v>73</v>
      </c>
      <c r="B204" s="128" t="s">
        <v>443</v>
      </c>
      <c r="C204" s="226" t="s">
        <v>60</v>
      </c>
      <c r="D204" s="226" t="s">
        <v>137</v>
      </c>
      <c r="E204" s="226" t="s">
        <v>200</v>
      </c>
      <c r="F204" s="51">
        <v>3.266</v>
      </c>
      <c r="G204" s="226">
        <v>4.8600000000000003</v>
      </c>
      <c r="H204" s="226">
        <v>4.8559999999999999</v>
      </c>
      <c r="I204" s="226" t="s">
        <v>412</v>
      </c>
      <c r="J204" s="226">
        <v>451007</v>
      </c>
      <c r="K204" s="85" t="s">
        <v>568</v>
      </c>
    </row>
    <row r="205" spans="1:11" ht="39.6" x14ac:dyDescent="0.25">
      <c r="A205" s="226">
        <f>A204+1</f>
        <v>74</v>
      </c>
      <c r="B205" s="128" t="s">
        <v>444</v>
      </c>
      <c r="C205" s="226" t="s">
        <v>60</v>
      </c>
      <c r="D205" s="226" t="s">
        <v>137</v>
      </c>
      <c r="E205" s="226" t="s">
        <v>200</v>
      </c>
      <c r="F205" s="51"/>
      <c r="G205" s="226">
        <v>0.96</v>
      </c>
      <c r="H205" s="226">
        <v>0.96</v>
      </c>
      <c r="I205" s="226" t="s">
        <v>412</v>
      </c>
      <c r="J205" s="226">
        <v>451007</v>
      </c>
      <c r="K205" s="85" t="s">
        <v>569</v>
      </c>
    </row>
    <row r="206" spans="1:11" ht="25.8" customHeight="1" x14ac:dyDescent="0.25">
      <c r="A206" s="303">
        <f>A205+1</f>
        <v>75</v>
      </c>
      <c r="B206" s="289" t="s">
        <v>445</v>
      </c>
      <c r="C206" s="287" t="s">
        <v>60</v>
      </c>
      <c r="D206" s="287" t="s">
        <v>137</v>
      </c>
      <c r="E206" s="303" t="s">
        <v>200</v>
      </c>
      <c r="F206" s="51">
        <v>6.6</v>
      </c>
      <c r="G206" s="226">
        <v>12.88</v>
      </c>
      <c r="H206" s="226">
        <v>12.88</v>
      </c>
      <c r="I206" s="226" t="s">
        <v>412</v>
      </c>
      <c r="J206" s="226">
        <v>451017</v>
      </c>
      <c r="K206" s="85" t="s">
        <v>570</v>
      </c>
    </row>
    <row r="207" spans="1:11" ht="31.2" customHeight="1" x14ac:dyDescent="0.25">
      <c r="A207" s="265"/>
      <c r="B207" s="290"/>
      <c r="C207" s="288"/>
      <c r="D207" s="288"/>
      <c r="E207" s="265"/>
      <c r="F207" s="51" t="s">
        <v>418</v>
      </c>
      <c r="G207" s="226">
        <v>10.69</v>
      </c>
      <c r="H207" s="226">
        <v>10.69</v>
      </c>
      <c r="I207" s="226" t="s">
        <v>413</v>
      </c>
      <c r="J207" s="226">
        <v>451050</v>
      </c>
      <c r="K207" s="317" t="s">
        <v>571</v>
      </c>
    </row>
    <row r="208" spans="1:11" ht="54.6" customHeight="1" x14ac:dyDescent="0.25">
      <c r="A208" s="226">
        <f>A206+1</f>
        <v>76</v>
      </c>
      <c r="B208" s="221" t="s">
        <v>447</v>
      </c>
      <c r="C208" s="219" t="s">
        <v>60</v>
      </c>
      <c r="D208" s="226" t="s">
        <v>137</v>
      </c>
      <c r="E208" s="226" t="s">
        <v>200</v>
      </c>
      <c r="F208" s="51" t="s">
        <v>418</v>
      </c>
      <c r="G208" s="226">
        <v>3.6880000000000002</v>
      </c>
      <c r="H208" s="226">
        <v>3.6880000000000002</v>
      </c>
      <c r="I208" s="226" t="s">
        <v>413</v>
      </c>
      <c r="J208" s="226">
        <v>451050</v>
      </c>
      <c r="K208" s="290"/>
    </row>
    <row r="209" spans="1:11" ht="22.8" customHeight="1" x14ac:dyDescent="0.25">
      <c r="A209" s="287">
        <f>A208+1</f>
        <v>77</v>
      </c>
      <c r="B209" s="289" t="s">
        <v>446</v>
      </c>
      <c r="C209" s="287" t="s">
        <v>60</v>
      </c>
      <c r="D209" s="287" t="s">
        <v>137</v>
      </c>
      <c r="E209" s="287" t="s">
        <v>200</v>
      </c>
      <c r="F209" s="51">
        <v>2.6</v>
      </c>
      <c r="G209" s="226">
        <v>3.302</v>
      </c>
      <c r="H209" s="226">
        <v>3.302</v>
      </c>
      <c r="I209" s="226" t="s">
        <v>412</v>
      </c>
      <c r="J209" s="226">
        <v>451017</v>
      </c>
      <c r="K209" s="317" t="s">
        <v>572</v>
      </c>
    </row>
    <row r="210" spans="1:11" ht="19.2" customHeight="1" x14ac:dyDescent="0.25">
      <c r="A210" s="288"/>
      <c r="B210" s="290"/>
      <c r="C210" s="288"/>
      <c r="D210" s="288"/>
      <c r="E210" s="288"/>
      <c r="F210" s="51" t="s">
        <v>418</v>
      </c>
      <c r="G210" s="226">
        <v>3.0819999999999999</v>
      </c>
      <c r="H210" s="226">
        <v>3.0819999999999999</v>
      </c>
      <c r="I210" s="226" t="s">
        <v>413</v>
      </c>
      <c r="J210" s="226">
        <v>451050</v>
      </c>
      <c r="K210" s="290"/>
    </row>
    <row r="211" spans="1:11" ht="39.6" x14ac:dyDescent="0.25">
      <c r="A211" s="226">
        <f>A209+1</f>
        <v>78</v>
      </c>
      <c r="B211" s="128" t="s">
        <v>448</v>
      </c>
      <c r="C211" s="226" t="s">
        <v>60</v>
      </c>
      <c r="D211" s="226" t="s">
        <v>137</v>
      </c>
      <c r="E211" s="226" t="s">
        <v>200</v>
      </c>
      <c r="F211" s="51">
        <v>6.9</v>
      </c>
      <c r="G211" s="226">
        <v>8.0500000000000007</v>
      </c>
      <c r="H211" s="226">
        <v>8.0500000000000007</v>
      </c>
      <c r="I211" s="226" t="s">
        <v>412</v>
      </c>
      <c r="J211" s="226">
        <v>451017</v>
      </c>
      <c r="K211" s="85" t="s">
        <v>573</v>
      </c>
    </row>
    <row r="212" spans="1:11" ht="15" customHeight="1" x14ac:dyDescent="0.25">
      <c r="A212" s="287">
        <f>A211+1</f>
        <v>79</v>
      </c>
      <c r="B212" s="291" t="s">
        <v>449</v>
      </c>
      <c r="C212" s="292" t="s">
        <v>60</v>
      </c>
      <c r="D212" s="287" t="s">
        <v>137</v>
      </c>
      <c r="E212" s="316" t="s">
        <v>200</v>
      </c>
      <c r="F212" s="51" t="s">
        <v>418</v>
      </c>
      <c r="G212" s="51">
        <v>0.80900000000000005</v>
      </c>
      <c r="H212" s="51">
        <v>0.80900000000000005</v>
      </c>
      <c r="I212" s="226" t="s">
        <v>413</v>
      </c>
      <c r="J212" s="226">
        <v>451050</v>
      </c>
      <c r="K212" s="317" t="s">
        <v>574</v>
      </c>
    </row>
    <row r="213" spans="1:11" x14ac:dyDescent="0.25">
      <c r="A213" s="288"/>
      <c r="B213" s="290"/>
      <c r="C213" s="288"/>
      <c r="D213" s="288"/>
      <c r="E213" s="265"/>
      <c r="F213" s="51" t="s">
        <v>418</v>
      </c>
      <c r="G213" s="51">
        <v>2.2690000000000001</v>
      </c>
      <c r="H213" s="51">
        <v>2.2690000000000001</v>
      </c>
      <c r="I213" s="226" t="s">
        <v>450</v>
      </c>
      <c r="J213" s="226">
        <v>451050</v>
      </c>
      <c r="K213" s="290"/>
    </row>
    <row r="214" spans="1:11" ht="92.4" x14ac:dyDescent="0.25">
      <c r="A214" s="226">
        <f>A212+1</f>
        <v>80</v>
      </c>
      <c r="B214" s="128" t="s">
        <v>576</v>
      </c>
      <c r="C214" s="226" t="s">
        <v>60</v>
      </c>
      <c r="D214" s="226" t="s">
        <v>137</v>
      </c>
      <c r="E214" s="226" t="s">
        <v>201</v>
      </c>
      <c r="F214" s="51" t="s">
        <v>418</v>
      </c>
      <c r="G214" s="226">
        <v>48.814999999999998</v>
      </c>
      <c r="H214" s="226">
        <v>48.814999999999998</v>
      </c>
      <c r="I214" s="226" t="s">
        <v>450</v>
      </c>
      <c r="J214" s="226">
        <v>451002</v>
      </c>
      <c r="K214" s="85" t="s">
        <v>575</v>
      </c>
    </row>
    <row r="215" spans="1:11" ht="39.6" x14ac:dyDescent="0.25">
      <c r="A215" s="226">
        <f>A214+1</f>
        <v>81</v>
      </c>
      <c r="B215" s="128" t="s">
        <v>451</v>
      </c>
      <c r="C215" s="226" t="s">
        <v>60</v>
      </c>
      <c r="D215" s="226" t="s">
        <v>137</v>
      </c>
      <c r="E215" s="226" t="s">
        <v>200</v>
      </c>
      <c r="F215" s="51" t="s">
        <v>418</v>
      </c>
      <c r="G215" s="226">
        <v>17.05</v>
      </c>
      <c r="H215" s="226">
        <v>17.05</v>
      </c>
      <c r="I215" s="226" t="s">
        <v>412</v>
      </c>
      <c r="J215" s="226">
        <v>451100</v>
      </c>
      <c r="K215" s="85" t="s">
        <v>577</v>
      </c>
    </row>
    <row r="216" spans="1:11" ht="66" x14ac:dyDescent="0.25">
      <c r="A216" s="226">
        <f>A215+1</f>
        <v>82</v>
      </c>
      <c r="B216" s="128" t="s">
        <v>452</v>
      </c>
      <c r="C216" s="226" t="s">
        <v>60</v>
      </c>
      <c r="D216" s="226" t="s">
        <v>137</v>
      </c>
      <c r="E216" s="226" t="s">
        <v>201</v>
      </c>
      <c r="F216" s="51" t="s">
        <v>418</v>
      </c>
      <c r="G216" s="226">
        <v>6.1820000000000004</v>
      </c>
      <c r="H216" s="226">
        <v>6.181</v>
      </c>
      <c r="I216" s="226" t="s">
        <v>413</v>
      </c>
      <c r="J216" s="226">
        <v>451002</v>
      </c>
      <c r="K216" s="85" t="s">
        <v>575</v>
      </c>
    </row>
    <row r="217" spans="1:11" ht="66" x14ac:dyDescent="0.25">
      <c r="A217" s="226">
        <f t="shared" ref="A217:A220" si="8">A216+1</f>
        <v>83</v>
      </c>
      <c r="B217" s="128" t="s">
        <v>453</v>
      </c>
      <c r="C217" s="226" t="s">
        <v>60</v>
      </c>
      <c r="D217" s="226" t="s">
        <v>137</v>
      </c>
      <c r="E217" s="226" t="s">
        <v>201</v>
      </c>
      <c r="F217" s="51" t="s">
        <v>418</v>
      </c>
      <c r="G217" s="226">
        <v>13.615</v>
      </c>
      <c r="H217" s="226">
        <v>13.609</v>
      </c>
      <c r="I217" s="226" t="s">
        <v>413</v>
      </c>
      <c r="J217" s="226">
        <v>451003</v>
      </c>
      <c r="K217" s="85" t="s">
        <v>578</v>
      </c>
    </row>
    <row r="218" spans="1:11" ht="52.8" x14ac:dyDescent="0.25">
      <c r="A218" s="226">
        <f t="shared" si="8"/>
        <v>84</v>
      </c>
      <c r="B218" s="128" t="s">
        <v>579</v>
      </c>
      <c r="C218" s="226" t="s">
        <v>60</v>
      </c>
      <c r="D218" s="226" t="s">
        <v>137</v>
      </c>
      <c r="E218" s="226" t="s">
        <v>201</v>
      </c>
      <c r="F218" s="51" t="s">
        <v>418</v>
      </c>
      <c r="G218" s="226">
        <v>3.9</v>
      </c>
      <c r="H218" s="226">
        <v>3.89</v>
      </c>
      <c r="I218" s="226" t="s">
        <v>413</v>
      </c>
      <c r="J218" s="226">
        <v>451002</v>
      </c>
      <c r="K218" s="85" t="s">
        <v>580</v>
      </c>
    </row>
    <row r="219" spans="1:11" ht="52.8" x14ac:dyDescent="0.25">
      <c r="A219" s="226">
        <f t="shared" si="8"/>
        <v>85</v>
      </c>
      <c r="B219" s="128" t="s">
        <v>454</v>
      </c>
      <c r="C219" s="226" t="s">
        <v>60</v>
      </c>
      <c r="D219" s="226" t="s">
        <v>137</v>
      </c>
      <c r="E219" s="226" t="s">
        <v>201</v>
      </c>
      <c r="F219" s="51" t="s">
        <v>418</v>
      </c>
      <c r="G219" s="226">
        <v>1.47</v>
      </c>
      <c r="H219" s="226">
        <v>1.47</v>
      </c>
      <c r="I219" s="226" t="s">
        <v>450</v>
      </c>
      <c r="J219" s="226">
        <v>451002</v>
      </c>
      <c r="K219" s="85" t="s">
        <v>581</v>
      </c>
    </row>
    <row r="220" spans="1:11" ht="52.8" x14ac:dyDescent="0.25">
      <c r="A220" s="226">
        <f t="shared" si="8"/>
        <v>86</v>
      </c>
      <c r="B220" s="23" t="s">
        <v>455</v>
      </c>
      <c r="C220" s="226" t="s">
        <v>60</v>
      </c>
      <c r="D220" s="226" t="s">
        <v>137</v>
      </c>
      <c r="E220" s="226" t="s">
        <v>200</v>
      </c>
      <c r="F220" s="226" t="s">
        <v>418</v>
      </c>
      <c r="G220" s="226">
        <v>0.03</v>
      </c>
      <c r="H220" s="226">
        <v>0.03</v>
      </c>
      <c r="I220" s="226" t="s">
        <v>412</v>
      </c>
      <c r="J220" s="226">
        <v>451007</v>
      </c>
      <c r="K220" s="85" t="s">
        <v>582</v>
      </c>
    </row>
    <row r="221" spans="1:11" ht="14.4" customHeight="1" x14ac:dyDescent="0.3">
      <c r="A221" s="282" t="s">
        <v>202</v>
      </c>
      <c r="B221" s="274"/>
      <c r="C221" s="274"/>
      <c r="D221" s="274"/>
      <c r="E221" s="274"/>
      <c r="F221" s="274"/>
      <c r="G221" s="274"/>
      <c r="H221" s="274"/>
      <c r="I221" s="274"/>
      <c r="J221" s="274"/>
      <c r="K221" s="275"/>
    </row>
    <row r="222" spans="1:11" ht="53.4" x14ac:dyDescent="0.25">
      <c r="A222" s="46">
        <v>88</v>
      </c>
      <c r="B222" s="4" t="s">
        <v>203</v>
      </c>
      <c r="C222" s="224" t="s">
        <v>197</v>
      </c>
      <c r="D222" s="218" t="s">
        <v>419</v>
      </c>
      <c r="E222" s="224" t="s">
        <v>215</v>
      </c>
      <c r="F222" s="48">
        <v>235.5</v>
      </c>
      <c r="G222" s="49">
        <v>235.5</v>
      </c>
      <c r="H222" s="49">
        <v>237</v>
      </c>
      <c r="I222" s="49" t="s">
        <v>137</v>
      </c>
      <c r="J222" s="49" t="s">
        <v>137</v>
      </c>
      <c r="K222" s="101" t="s">
        <v>518</v>
      </c>
    </row>
    <row r="223" spans="1:11" ht="53.4" x14ac:dyDescent="0.25">
      <c r="A223" s="46">
        <v>89</v>
      </c>
      <c r="B223" s="4" t="s">
        <v>204</v>
      </c>
      <c r="C223" s="224" t="s">
        <v>59</v>
      </c>
      <c r="D223" s="218" t="s">
        <v>419</v>
      </c>
      <c r="E223" s="224" t="s">
        <v>215</v>
      </c>
      <c r="F223" s="48">
        <v>70</v>
      </c>
      <c r="G223" s="49">
        <v>70</v>
      </c>
      <c r="H223" s="49">
        <v>70</v>
      </c>
      <c r="I223" s="49" t="s">
        <v>137</v>
      </c>
      <c r="J223" s="49" t="s">
        <v>137</v>
      </c>
      <c r="K223" s="101" t="s">
        <v>519</v>
      </c>
    </row>
    <row r="224" spans="1:11" ht="69" customHeight="1" x14ac:dyDescent="0.25">
      <c r="A224" s="46">
        <v>90</v>
      </c>
      <c r="B224" s="6" t="s">
        <v>205</v>
      </c>
      <c r="C224" s="228" t="s">
        <v>197</v>
      </c>
      <c r="D224" s="218" t="s">
        <v>419</v>
      </c>
      <c r="E224" s="224" t="s">
        <v>215</v>
      </c>
      <c r="F224" s="48">
        <v>100</v>
      </c>
      <c r="G224" s="49">
        <v>100</v>
      </c>
      <c r="H224" s="49">
        <v>100</v>
      </c>
      <c r="I224" s="49" t="s">
        <v>137</v>
      </c>
      <c r="J224" s="49" t="s">
        <v>137</v>
      </c>
      <c r="K224" s="101" t="s">
        <v>520</v>
      </c>
    </row>
    <row r="225" spans="1:11" ht="80.400000000000006" customHeight="1" x14ac:dyDescent="0.25">
      <c r="A225" s="46">
        <v>91</v>
      </c>
      <c r="B225" s="6" t="s">
        <v>206</v>
      </c>
      <c r="C225" s="228" t="s">
        <v>197</v>
      </c>
      <c r="D225" s="218" t="s">
        <v>419</v>
      </c>
      <c r="E225" s="224" t="s">
        <v>215</v>
      </c>
      <c r="F225" s="48">
        <v>9</v>
      </c>
      <c r="G225" s="49">
        <v>9</v>
      </c>
      <c r="H225" s="49">
        <v>9</v>
      </c>
      <c r="I225" s="49" t="s">
        <v>137</v>
      </c>
      <c r="J225" s="49" t="s">
        <v>137</v>
      </c>
      <c r="K225" s="101" t="s">
        <v>436</v>
      </c>
    </row>
    <row r="226" spans="1:11" ht="40.200000000000003" x14ac:dyDescent="0.25">
      <c r="A226" s="46">
        <v>92</v>
      </c>
      <c r="B226" s="6" t="s">
        <v>207</v>
      </c>
      <c r="C226" s="228" t="s">
        <v>197</v>
      </c>
      <c r="D226" s="218" t="s">
        <v>421</v>
      </c>
      <c r="E226" s="224" t="s">
        <v>215</v>
      </c>
      <c r="F226" s="48">
        <v>2</v>
      </c>
      <c r="G226" s="49">
        <v>2</v>
      </c>
      <c r="H226" s="49">
        <v>2</v>
      </c>
      <c r="I226" s="49" t="s">
        <v>137</v>
      </c>
      <c r="J226" s="49" t="s">
        <v>137</v>
      </c>
      <c r="K226" s="101" t="s">
        <v>436</v>
      </c>
    </row>
    <row r="227" spans="1:11" ht="52.8" x14ac:dyDescent="0.25">
      <c r="A227" s="226">
        <f>A220+1</f>
        <v>87</v>
      </c>
      <c r="B227" s="128" t="s">
        <v>208</v>
      </c>
      <c r="C227" s="226" t="s">
        <v>60</v>
      </c>
      <c r="D227" s="226" t="s">
        <v>137</v>
      </c>
      <c r="E227" s="226" t="s">
        <v>215</v>
      </c>
      <c r="F227" s="226">
        <v>3.5999999999999997E-2</v>
      </c>
      <c r="G227" s="226">
        <v>3.5999999999999997E-2</v>
      </c>
      <c r="H227" s="226">
        <v>3.5999999999999997E-2</v>
      </c>
      <c r="I227" s="226" t="s">
        <v>459</v>
      </c>
      <c r="J227" s="226" t="s">
        <v>137</v>
      </c>
      <c r="K227" s="128" t="s">
        <v>491</v>
      </c>
    </row>
    <row r="228" spans="1:11" ht="42" customHeight="1" x14ac:dyDescent="0.25">
      <c r="A228" s="219">
        <f>A227+1</f>
        <v>88</v>
      </c>
      <c r="B228" s="221" t="s">
        <v>209</v>
      </c>
      <c r="C228" s="219" t="s">
        <v>60</v>
      </c>
      <c r="D228" s="219" t="s">
        <v>137</v>
      </c>
      <c r="E228" s="226" t="s">
        <v>215</v>
      </c>
      <c r="F228" s="226">
        <v>39.542000000000002</v>
      </c>
      <c r="G228" s="226">
        <v>59.37</v>
      </c>
      <c r="H228" s="226">
        <v>59.36</v>
      </c>
      <c r="I228" s="226" t="s">
        <v>412</v>
      </c>
      <c r="J228" s="226">
        <v>455006</v>
      </c>
      <c r="K228" s="128" t="s">
        <v>492</v>
      </c>
    </row>
    <row r="229" spans="1:11" ht="43.8" customHeight="1" x14ac:dyDescent="0.25">
      <c r="A229" s="219">
        <f t="shared" ref="A229:A234" si="9">A228+1</f>
        <v>89</v>
      </c>
      <c r="B229" s="221" t="s">
        <v>210</v>
      </c>
      <c r="C229" s="219" t="s">
        <v>60</v>
      </c>
      <c r="D229" s="219" t="s">
        <v>137</v>
      </c>
      <c r="E229" s="226" t="s">
        <v>215</v>
      </c>
      <c r="F229" s="226">
        <v>51.305</v>
      </c>
      <c r="G229" s="226">
        <v>73.605000000000004</v>
      </c>
      <c r="H229" s="226">
        <v>73.605000000000004</v>
      </c>
      <c r="I229" s="226" t="s">
        <v>412</v>
      </c>
      <c r="J229" s="226">
        <v>455003</v>
      </c>
      <c r="K229" s="85" t="s">
        <v>436</v>
      </c>
    </row>
    <row r="230" spans="1:11" ht="40.799999999999997" customHeight="1" x14ac:dyDescent="0.25">
      <c r="A230" s="219">
        <f t="shared" si="9"/>
        <v>90</v>
      </c>
      <c r="B230" s="128" t="s">
        <v>211</v>
      </c>
      <c r="C230" s="226" t="s">
        <v>60</v>
      </c>
      <c r="D230" s="226" t="s">
        <v>137</v>
      </c>
      <c r="E230" s="226" t="s">
        <v>215</v>
      </c>
      <c r="F230" s="314" t="s">
        <v>456</v>
      </c>
      <c r="G230" s="305"/>
      <c r="H230" s="306"/>
      <c r="I230" s="226" t="s">
        <v>412</v>
      </c>
      <c r="J230" s="226" t="s">
        <v>457</v>
      </c>
      <c r="K230" s="85" t="s">
        <v>436</v>
      </c>
    </row>
    <row r="231" spans="1:11" ht="42" customHeight="1" x14ac:dyDescent="0.25">
      <c r="A231" s="219">
        <f>A230+1</f>
        <v>91</v>
      </c>
      <c r="B231" s="128" t="s">
        <v>212</v>
      </c>
      <c r="C231" s="226" t="s">
        <v>60</v>
      </c>
      <c r="D231" s="226" t="s">
        <v>137</v>
      </c>
      <c r="E231" s="226" t="s">
        <v>215</v>
      </c>
      <c r="F231" s="314" t="s">
        <v>456</v>
      </c>
      <c r="G231" s="305"/>
      <c r="H231" s="306"/>
      <c r="I231" s="226" t="s">
        <v>412</v>
      </c>
      <c r="J231" s="226">
        <v>455007</v>
      </c>
      <c r="K231" s="85" t="s">
        <v>436</v>
      </c>
    </row>
    <row r="232" spans="1:11" ht="68.400000000000006" customHeight="1" x14ac:dyDescent="0.25">
      <c r="A232" s="219">
        <f t="shared" si="9"/>
        <v>92</v>
      </c>
      <c r="B232" s="128" t="s">
        <v>213</v>
      </c>
      <c r="C232" s="226" t="s">
        <v>60</v>
      </c>
      <c r="D232" s="226" t="s">
        <v>137</v>
      </c>
      <c r="E232" s="226" t="s">
        <v>215</v>
      </c>
      <c r="F232" s="226">
        <v>0.1</v>
      </c>
      <c r="G232" s="226">
        <v>0.1</v>
      </c>
      <c r="H232" s="226">
        <v>0.1</v>
      </c>
      <c r="I232" s="226" t="s">
        <v>412</v>
      </c>
      <c r="J232" s="226">
        <v>455001</v>
      </c>
      <c r="K232" s="85" t="s">
        <v>493</v>
      </c>
    </row>
    <row r="233" spans="1:11" ht="43.2" customHeight="1" x14ac:dyDescent="0.25">
      <c r="A233" s="219">
        <f>A232+1</f>
        <v>93</v>
      </c>
      <c r="B233" s="221" t="s">
        <v>214</v>
      </c>
      <c r="C233" s="219" t="s">
        <v>60</v>
      </c>
      <c r="D233" s="219" t="s">
        <v>137</v>
      </c>
      <c r="E233" s="226" t="s">
        <v>215</v>
      </c>
      <c r="F233" s="226">
        <v>8.9239999999999995</v>
      </c>
      <c r="G233" s="226">
        <v>17.63</v>
      </c>
      <c r="H233" s="226">
        <v>17.63</v>
      </c>
      <c r="I233" s="226" t="s">
        <v>412</v>
      </c>
      <c r="J233" s="226">
        <v>455007</v>
      </c>
      <c r="K233" s="85" t="s">
        <v>436</v>
      </c>
    </row>
    <row r="234" spans="1:11" ht="42" customHeight="1" x14ac:dyDescent="0.25">
      <c r="A234" s="219">
        <f t="shared" si="9"/>
        <v>94</v>
      </c>
      <c r="B234" s="68" t="s">
        <v>425</v>
      </c>
      <c r="C234" s="226" t="s">
        <v>60</v>
      </c>
      <c r="D234" s="226" t="s">
        <v>137</v>
      </c>
      <c r="E234" s="226" t="s">
        <v>215</v>
      </c>
      <c r="F234" s="226" t="s">
        <v>427</v>
      </c>
      <c r="G234" s="226">
        <v>0</v>
      </c>
      <c r="H234" s="226">
        <v>0</v>
      </c>
      <c r="I234" s="226" t="s">
        <v>413</v>
      </c>
      <c r="J234" s="226">
        <v>467011</v>
      </c>
      <c r="K234" s="85" t="s">
        <v>436</v>
      </c>
    </row>
    <row r="235" spans="1:11" ht="14.4" x14ac:dyDescent="0.3">
      <c r="A235" s="307" t="s">
        <v>216</v>
      </c>
      <c r="B235" s="284"/>
      <c r="C235" s="284"/>
      <c r="D235" s="284"/>
      <c r="E235" s="284"/>
      <c r="F235" s="284"/>
      <c r="G235" s="284"/>
      <c r="H235" s="284"/>
      <c r="I235" s="284"/>
      <c r="J235" s="284"/>
      <c r="K235" s="285"/>
    </row>
    <row r="236" spans="1:11" ht="72" customHeight="1" x14ac:dyDescent="0.25">
      <c r="A236" s="46">
        <v>93</v>
      </c>
      <c r="B236" s="6" t="s">
        <v>217</v>
      </c>
      <c r="C236" s="228" t="s">
        <v>59</v>
      </c>
      <c r="D236" s="218" t="s">
        <v>419</v>
      </c>
      <c r="E236" s="228" t="s">
        <v>222</v>
      </c>
      <c r="F236" s="48">
        <v>25.2</v>
      </c>
      <c r="G236" s="49">
        <v>25.2</v>
      </c>
      <c r="H236" s="49">
        <v>25.6</v>
      </c>
      <c r="I236" s="49" t="s">
        <v>137</v>
      </c>
      <c r="J236" s="49" t="s">
        <v>137</v>
      </c>
      <c r="K236" s="101" t="s">
        <v>880</v>
      </c>
    </row>
    <row r="237" spans="1:11" ht="40.200000000000003" x14ac:dyDescent="0.25">
      <c r="A237" s="308">
        <v>94</v>
      </c>
      <c r="B237" s="4" t="s">
        <v>218</v>
      </c>
      <c r="C237" s="224" t="s">
        <v>61</v>
      </c>
      <c r="D237" s="264" t="s">
        <v>419</v>
      </c>
      <c r="E237" s="315" t="s">
        <v>222</v>
      </c>
      <c r="F237" s="48">
        <v>3</v>
      </c>
      <c r="G237" s="49">
        <v>3</v>
      </c>
      <c r="H237" s="49">
        <v>3</v>
      </c>
      <c r="I237" s="49" t="s">
        <v>137</v>
      </c>
      <c r="J237" s="49" t="s">
        <v>137</v>
      </c>
      <c r="K237" s="101" t="s">
        <v>522</v>
      </c>
    </row>
    <row r="238" spans="1:11" ht="28.8" customHeight="1" x14ac:dyDescent="0.25">
      <c r="A238" s="310"/>
      <c r="B238" s="6" t="s">
        <v>219</v>
      </c>
      <c r="C238" s="228" t="s">
        <v>61</v>
      </c>
      <c r="D238" s="265"/>
      <c r="E238" s="265"/>
      <c r="F238" s="48">
        <v>3</v>
      </c>
      <c r="G238" s="49">
        <v>3</v>
      </c>
      <c r="H238" s="49">
        <v>3</v>
      </c>
      <c r="I238" s="49" t="s">
        <v>137</v>
      </c>
      <c r="J238" s="49" t="s">
        <v>137</v>
      </c>
      <c r="K238" s="101" t="s">
        <v>522</v>
      </c>
    </row>
    <row r="239" spans="1:11" ht="118.8" customHeight="1" x14ac:dyDescent="0.25">
      <c r="A239" s="226">
        <f>A234+1</f>
        <v>95</v>
      </c>
      <c r="B239" s="128" t="s">
        <v>220</v>
      </c>
      <c r="C239" s="226" t="s">
        <v>221</v>
      </c>
      <c r="D239" s="226" t="s">
        <v>137</v>
      </c>
      <c r="E239" s="226" t="s">
        <v>222</v>
      </c>
      <c r="F239" s="226">
        <v>6.3819999999999997</v>
      </c>
      <c r="G239" s="226">
        <v>9.8279999999999994</v>
      </c>
      <c r="H239" s="226">
        <v>9.8279999999999994</v>
      </c>
      <c r="I239" s="226" t="s">
        <v>412</v>
      </c>
      <c r="J239" s="226">
        <v>465006</v>
      </c>
      <c r="K239" s="85" t="s">
        <v>585</v>
      </c>
    </row>
    <row r="240" spans="1:11" ht="14.4" x14ac:dyDescent="0.3">
      <c r="A240" s="307" t="s">
        <v>223</v>
      </c>
      <c r="B240" s="284"/>
      <c r="C240" s="284"/>
      <c r="D240" s="284"/>
      <c r="E240" s="284"/>
      <c r="F240" s="284"/>
      <c r="G240" s="284"/>
      <c r="H240" s="284"/>
      <c r="I240" s="284"/>
      <c r="J240" s="284"/>
      <c r="K240" s="285"/>
    </row>
    <row r="241" spans="1:11" ht="52.8" customHeight="1" x14ac:dyDescent="0.25">
      <c r="A241" s="308">
        <v>95</v>
      </c>
      <c r="B241" s="4" t="s">
        <v>224</v>
      </c>
      <c r="C241" s="224" t="s">
        <v>160</v>
      </c>
      <c r="D241" s="300" t="s">
        <v>417</v>
      </c>
      <c r="E241" s="224" t="s">
        <v>237</v>
      </c>
      <c r="F241" s="48">
        <v>150</v>
      </c>
      <c r="G241" s="49">
        <v>132.5</v>
      </c>
      <c r="H241" s="49">
        <v>125.4</v>
      </c>
      <c r="I241" s="49" t="s">
        <v>137</v>
      </c>
      <c r="J241" s="49" t="s">
        <v>137</v>
      </c>
      <c r="K241" s="101" t="s">
        <v>523</v>
      </c>
    </row>
    <row r="242" spans="1:11" ht="51.6" customHeight="1" x14ac:dyDescent="0.25">
      <c r="A242" s="309"/>
      <c r="B242" s="4" t="s">
        <v>225</v>
      </c>
      <c r="C242" s="224" t="s">
        <v>160</v>
      </c>
      <c r="D242" s="299"/>
      <c r="E242" s="224" t="s">
        <v>237</v>
      </c>
      <c r="F242" s="48">
        <v>145</v>
      </c>
      <c r="G242" s="49">
        <v>127.5</v>
      </c>
      <c r="H242" s="49">
        <v>112.8</v>
      </c>
      <c r="I242" s="49" t="s">
        <v>137</v>
      </c>
      <c r="J242" s="49" t="s">
        <v>137</v>
      </c>
      <c r="K242" s="101" t="s">
        <v>523</v>
      </c>
    </row>
    <row r="243" spans="1:11" ht="52.8" x14ac:dyDescent="0.25">
      <c r="A243" s="310"/>
      <c r="B243" s="4" t="s">
        <v>226</v>
      </c>
      <c r="C243" s="224" t="s">
        <v>160</v>
      </c>
      <c r="D243" s="288"/>
      <c r="E243" s="224" t="s">
        <v>237</v>
      </c>
      <c r="F243" s="48">
        <v>5</v>
      </c>
      <c r="G243" s="49">
        <v>5</v>
      </c>
      <c r="H243" s="49">
        <v>12.6</v>
      </c>
      <c r="I243" s="49" t="s">
        <v>137</v>
      </c>
      <c r="J243" s="49" t="s">
        <v>137</v>
      </c>
      <c r="K243" s="101" t="s">
        <v>523</v>
      </c>
    </row>
    <row r="244" spans="1:11" ht="52.8" customHeight="1" x14ac:dyDescent="0.25">
      <c r="A244" s="46">
        <v>96</v>
      </c>
      <c r="B244" s="4" t="s">
        <v>227</v>
      </c>
      <c r="C244" s="224" t="s">
        <v>61</v>
      </c>
      <c r="D244" s="218" t="s">
        <v>417</v>
      </c>
      <c r="E244" s="224" t="s">
        <v>237</v>
      </c>
      <c r="F244" s="48">
        <v>216</v>
      </c>
      <c r="G244" s="49">
        <v>194</v>
      </c>
      <c r="H244" s="49">
        <v>204</v>
      </c>
      <c r="I244" s="49" t="s">
        <v>137</v>
      </c>
      <c r="J244" s="49" t="s">
        <v>137</v>
      </c>
      <c r="K244" s="101" t="s">
        <v>523</v>
      </c>
    </row>
    <row r="245" spans="1:11" ht="53.4" customHeight="1" x14ac:dyDescent="0.25">
      <c r="A245" s="46">
        <v>97</v>
      </c>
      <c r="B245" s="4" t="s">
        <v>228</v>
      </c>
      <c r="C245" s="224" t="s">
        <v>60</v>
      </c>
      <c r="D245" s="218" t="s">
        <v>417</v>
      </c>
      <c r="E245" s="224" t="s">
        <v>237</v>
      </c>
      <c r="F245" s="48">
        <v>3300</v>
      </c>
      <c r="G245" s="49">
        <v>3300</v>
      </c>
      <c r="H245" s="49">
        <v>3316</v>
      </c>
      <c r="I245" s="49" t="s">
        <v>137</v>
      </c>
      <c r="J245" s="49" t="s">
        <v>137</v>
      </c>
      <c r="K245" s="101" t="s">
        <v>523</v>
      </c>
    </row>
    <row r="246" spans="1:11" ht="53.4" x14ac:dyDescent="0.25">
      <c r="A246" s="46">
        <v>98</v>
      </c>
      <c r="B246" s="4" t="s">
        <v>229</v>
      </c>
      <c r="C246" s="224" t="s">
        <v>59</v>
      </c>
      <c r="D246" s="218" t="s">
        <v>421</v>
      </c>
      <c r="E246" s="224" t="s">
        <v>237</v>
      </c>
      <c r="F246" s="48">
        <v>68.099999999999994</v>
      </c>
      <c r="G246" s="49">
        <v>68.099999999999994</v>
      </c>
      <c r="H246" s="49">
        <v>68.099999999999994</v>
      </c>
      <c r="I246" s="49" t="s">
        <v>137</v>
      </c>
      <c r="J246" s="49" t="s">
        <v>137</v>
      </c>
      <c r="K246" s="101" t="s">
        <v>524</v>
      </c>
    </row>
    <row r="247" spans="1:11" ht="202.8" customHeight="1" x14ac:dyDescent="0.25">
      <c r="A247" s="226">
        <f>A239+1</f>
        <v>96</v>
      </c>
      <c r="B247" s="22" t="s">
        <v>230</v>
      </c>
      <c r="C247" s="226" t="s">
        <v>61</v>
      </c>
      <c r="D247" s="226" t="s">
        <v>137</v>
      </c>
      <c r="E247" s="226" t="s">
        <v>237</v>
      </c>
      <c r="F247" s="226" t="s">
        <v>418</v>
      </c>
      <c r="G247" s="226" t="s">
        <v>418</v>
      </c>
      <c r="H247" s="226" t="s">
        <v>418</v>
      </c>
      <c r="I247" s="226" t="s">
        <v>458</v>
      </c>
      <c r="J247" s="226"/>
      <c r="K247" s="128" t="s">
        <v>525</v>
      </c>
    </row>
    <row r="248" spans="1:11" ht="328.2" customHeight="1" x14ac:dyDescent="0.25">
      <c r="A248" s="226">
        <f t="shared" ref="A248:A253" si="10">A247+1</f>
        <v>97</v>
      </c>
      <c r="B248" s="22" t="s">
        <v>231</v>
      </c>
      <c r="C248" s="226" t="s">
        <v>61</v>
      </c>
      <c r="D248" s="226" t="s">
        <v>137</v>
      </c>
      <c r="E248" s="226" t="s">
        <v>237</v>
      </c>
      <c r="F248" s="226" t="s">
        <v>418</v>
      </c>
      <c r="G248" s="226" t="s">
        <v>418</v>
      </c>
      <c r="H248" s="226" t="s">
        <v>418</v>
      </c>
      <c r="I248" s="226" t="s">
        <v>458</v>
      </c>
      <c r="J248" s="226"/>
      <c r="K248" s="128" t="s">
        <v>486</v>
      </c>
    </row>
    <row r="249" spans="1:11" ht="396.6" customHeight="1" x14ac:dyDescent="0.25">
      <c r="A249" s="226">
        <f t="shared" si="10"/>
        <v>98</v>
      </c>
      <c r="B249" s="22" t="s">
        <v>232</v>
      </c>
      <c r="C249" s="226" t="s">
        <v>61</v>
      </c>
      <c r="D249" s="226" t="s">
        <v>137</v>
      </c>
      <c r="E249" s="226" t="s">
        <v>237</v>
      </c>
      <c r="F249" s="226" t="s">
        <v>418</v>
      </c>
      <c r="G249" s="226" t="s">
        <v>418</v>
      </c>
      <c r="H249" s="226" t="s">
        <v>418</v>
      </c>
      <c r="I249" s="226" t="s">
        <v>458</v>
      </c>
      <c r="J249" s="226"/>
      <c r="K249" s="128" t="s">
        <v>487</v>
      </c>
    </row>
    <row r="250" spans="1:11" ht="409.6" customHeight="1" x14ac:dyDescent="0.25">
      <c r="A250" s="226">
        <f t="shared" si="10"/>
        <v>99</v>
      </c>
      <c r="B250" s="22" t="s">
        <v>233</v>
      </c>
      <c r="C250" s="226" t="s">
        <v>60</v>
      </c>
      <c r="D250" s="226" t="s">
        <v>137</v>
      </c>
      <c r="E250" s="226" t="s">
        <v>237</v>
      </c>
      <c r="F250" s="226" t="s">
        <v>418</v>
      </c>
      <c r="G250" s="226" t="s">
        <v>418</v>
      </c>
      <c r="H250" s="226" t="s">
        <v>418</v>
      </c>
      <c r="I250" s="226" t="s">
        <v>459</v>
      </c>
      <c r="J250" s="226"/>
      <c r="K250" s="128" t="s">
        <v>488</v>
      </c>
    </row>
    <row r="251" spans="1:11" ht="369" customHeight="1" x14ac:dyDescent="0.25">
      <c r="A251" s="226">
        <f t="shared" si="10"/>
        <v>100</v>
      </c>
      <c r="B251" s="128" t="s">
        <v>234</v>
      </c>
      <c r="C251" s="226" t="s">
        <v>60</v>
      </c>
      <c r="D251" s="226" t="s">
        <v>137</v>
      </c>
      <c r="E251" s="226" t="s">
        <v>237</v>
      </c>
      <c r="F251" s="226" t="s">
        <v>418</v>
      </c>
      <c r="G251" s="226">
        <v>1945</v>
      </c>
      <c r="H251" s="226"/>
      <c r="I251" s="226" t="s">
        <v>459</v>
      </c>
      <c r="J251" s="226"/>
      <c r="K251" s="128" t="s">
        <v>489</v>
      </c>
    </row>
    <row r="252" spans="1:11" ht="169.2" customHeight="1" x14ac:dyDescent="0.25">
      <c r="A252" s="226">
        <f t="shared" si="10"/>
        <v>101</v>
      </c>
      <c r="B252" s="23" t="s">
        <v>235</v>
      </c>
      <c r="C252" s="226" t="s">
        <v>60</v>
      </c>
      <c r="D252" s="226" t="s">
        <v>137</v>
      </c>
      <c r="E252" s="226" t="s">
        <v>237</v>
      </c>
      <c r="F252" s="226" t="s">
        <v>418</v>
      </c>
      <c r="G252" s="226" t="s">
        <v>418</v>
      </c>
      <c r="H252" s="226" t="s">
        <v>418</v>
      </c>
      <c r="I252" s="226" t="s">
        <v>459</v>
      </c>
      <c r="J252" s="226"/>
      <c r="K252" s="128" t="s">
        <v>846</v>
      </c>
    </row>
    <row r="253" spans="1:11" ht="58.2" customHeight="1" x14ac:dyDescent="0.25">
      <c r="A253" s="226">
        <f t="shared" si="10"/>
        <v>102</v>
      </c>
      <c r="B253" s="23" t="s">
        <v>236</v>
      </c>
      <c r="C253" s="226" t="s">
        <v>60</v>
      </c>
      <c r="D253" s="226" t="s">
        <v>137</v>
      </c>
      <c r="E253" s="226" t="s">
        <v>238</v>
      </c>
      <c r="F253" s="226" t="s">
        <v>418</v>
      </c>
      <c r="G253" s="226">
        <v>50.4</v>
      </c>
      <c r="H253" s="226">
        <v>50.4</v>
      </c>
      <c r="I253" s="226" t="s">
        <v>459</v>
      </c>
      <c r="J253" s="226"/>
      <c r="K253" s="128" t="s">
        <v>490</v>
      </c>
    </row>
    <row r="254" spans="1:11" ht="14.4" x14ac:dyDescent="0.3">
      <c r="A254" s="307" t="s">
        <v>239</v>
      </c>
      <c r="B254" s="284"/>
      <c r="C254" s="284"/>
      <c r="D254" s="284"/>
      <c r="E254" s="284"/>
      <c r="F254" s="284"/>
      <c r="G254" s="284"/>
      <c r="H254" s="284"/>
      <c r="I254" s="284"/>
      <c r="J254" s="284"/>
      <c r="K254" s="285"/>
    </row>
    <row r="255" spans="1:11" ht="183" customHeight="1" x14ac:dyDescent="0.25">
      <c r="A255" s="46">
        <v>99</v>
      </c>
      <c r="B255" s="4" t="s">
        <v>240</v>
      </c>
      <c r="C255" s="224" t="s">
        <v>59</v>
      </c>
      <c r="D255" s="218" t="s">
        <v>421</v>
      </c>
      <c r="E255" s="224" t="s">
        <v>139</v>
      </c>
      <c r="F255" s="48">
        <v>65</v>
      </c>
      <c r="G255" s="49">
        <v>65</v>
      </c>
      <c r="H255" s="49">
        <v>65</v>
      </c>
      <c r="I255" s="49" t="s">
        <v>137</v>
      </c>
      <c r="J255" s="49" t="s">
        <v>137</v>
      </c>
      <c r="K255" s="92" t="s">
        <v>611</v>
      </c>
    </row>
    <row r="256" spans="1:11" ht="79.8" x14ac:dyDescent="0.25">
      <c r="A256" s="46">
        <v>100</v>
      </c>
      <c r="B256" s="4" t="s">
        <v>241</v>
      </c>
      <c r="C256" s="224" t="s">
        <v>61</v>
      </c>
      <c r="D256" s="218" t="s">
        <v>421</v>
      </c>
      <c r="E256" s="224" t="s">
        <v>139</v>
      </c>
      <c r="F256" s="48">
        <v>36</v>
      </c>
      <c r="G256" s="49">
        <v>36</v>
      </c>
      <c r="H256" s="49">
        <v>91</v>
      </c>
      <c r="I256" s="49" t="s">
        <v>137</v>
      </c>
      <c r="J256" s="49" t="s">
        <v>137</v>
      </c>
      <c r="K256" s="92" t="s">
        <v>612</v>
      </c>
    </row>
    <row r="257" spans="1:11" ht="198" x14ac:dyDescent="0.25">
      <c r="A257" s="46">
        <v>101</v>
      </c>
      <c r="B257" s="4" t="s">
        <v>242</v>
      </c>
      <c r="C257" s="224" t="s">
        <v>59</v>
      </c>
      <c r="D257" s="218" t="s">
        <v>421</v>
      </c>
      <c r="E257" s="224" t="s">
        <v>139</v>
      </c>
      <c r="F257" s="48">
        <v>85</v>
      </c>
      <c r="G257" s="49">
        <v>85</v>
      </c>
      <c r="H257" s="49">
        <v>85</v>
      </c>
      <c r="I257" s="49" t="s">
        <v>137</v>
      </c>
      <c r="J257" s="49" t="s">
        <v>137</v>
      </c>
      <c r="K257" s="92" t="s">
        <v>613</v>
      </c>
    </row>
    <row r="258" spans="1:11" ht="55.2" customHeight="1" x14ac:dyDescent="0.25">
      <c r="A258" s="46">
        <v>102</v>
      </c>
      <c r="B258" s="4" t="s">
        <v>243</v>
      </c>
      <c r="C258" s="224" t="s">
        <v>160</v>
      </c>
      <c r="D258" s="218" t="s">
        <v>421</v>
      </c>
      <c r="E258" s="224" t="s">
        <v>139</v>
      </c>
      <c r="F258" s="48">
        <v>0</v>
      </c>
      <c r="G258" s="49" t="s">
        <v>137</v>
      </c>
      <c r="H258" s="49" t="s">
        <v>137</v>
      </c>
      <c r="I258" s="49" t="s">
        <v>137</v>
      </c>
      <c r="J258" s="49" t="s">
        <v>137</v>
      </c>
      <c r="K258" s="92" t="s">
        <v>888</v>
      </c>
    </row>
    <row r="259" spans="1:11" ht="360.6" customHeight="1" x14ac:dyDescent="0.25">
      <c r="A259" s="226">
        <f>A253+1</f>
        <v>103</v>
      </c>
      <c r="B259" s="128" t="s">
        <v>244</v>
      </c>
      <c r="C259" s="226" t="s">
        <v>197</v>
      </c>
      <c r="D259" s="226" t="s">
        <v>137</v>
      </c>
      <c r="E259" s="226" t="s">
        <v>139</v>
      </c>
      <c r="F259" s="51">
        <v>0</v>
      </c>
      <c r="G259" s="51">
        <v>0</v>
      </c>
      <c r="H259" s="51">
        <v>25</v>
      </c>
      <c r="I259" s="226" t="s">
        <v>137</v>
      </c>
      <c r="J259" s="226" t="s">
        <v>137</v>
      </c>
      <c r="K259" s="128" t="s">
        <v>615</v>
      </c>
    </row>
    <row r="260" spans="1:11" ht="66" x14ac:dyDescent="0.25">
      <c r="A260" s="226">
        <f>A259+1</f>
        <v>104</v>
      </c>
      <c r="B260" s="128" t="s">
        <v>245</v>
      </c>
      <c r="C260" s="226" t="s">
        <v>60</v>
      </c>
      <c r="D260" s="226" t="s">
        <v>137</v>
      </c>
      <c r="E260" s="226" t="s">
        <v>139</v>
      </c>
      <c r="F260" s="51">
        <v>1</v>
      </c>
      <c r="G260" s="226">
        <v>1</v>
      </c>
      <c r="H260" s="226">
        <v>1</v>
      </c>
      <c r="I260" s="226" t="s">
        <v>412</v>
      </c>
      <c r="J260" s="226">
        <v>466001</v>
      </c>
      <c r="K260" s="85" t="s">
        <v>616</v>
      </c>
    </row>
    <row r="261" spans="1:11" ht="130.19999999999999" customHeight="1" x14ac:dyDescent="0.25">
      <c r="A261" s="226">
        <f>A260+1</f>
        <v>105</v>
      </c>
      <c r="B261" s="23" t="s">
        <v>246</v>
      </c>
      <c r="C261" s="226" t="s">
        <v>197</v>
      </c>
      <c r="D261" s="226" t="s">
        <v>137</v>
      </c>
      <c r="E261" s="226" t="s">
        <v>139</v>
      </c>
      <c r="F261" s="51" t="s">
        <v>418</v>
      </c>
      <c r="G261" s="226" t="s">
        <v>418</v>
      </c>
      <c r="H261" s="226">
        <v>2</v>
      </c>
      <c r="I261" s="226" t="s">
        <v>137</v>
      </c>
      <c r="J261" s="226" t="s">
        <v>137</v>
      </c>
      <c r="K261" s="128" t="s">
        <v>617</v>
      </c>
    </row>
    <row r="262" spans="1:11" ht="92.4" x14ac:dyDescent="0.25">
      <c r="A262" s="226">
        <f t="shared" ref="A262:A264" si="11">A261+1</f>
        <v>106</v>
      </c>
      <c r="B262" s="128" t="s">
        <v>247</v>
      </c>
      <c r="C262" s="226" t="s">
        <v>197</v>
      </c>
      <c r="D262" s="226" t="s">
        <v>137</v>
      </c>
      <c r="E262" s="226" t="s">
        <v>139</v>
      </c>
      <c r="F262" s="51" t="s">
        <v>418</v>
      </c>
      <c r="G262" s="226" t="s">
        <v>418</v>
      </c>
      <c r="H262" s="226">
        <v>2</v>
      </c>
      <c r="I262" s="226" t="s">
        <v>137</v>
      </c>
      <c r="J262" s="226" t="s">
        <v>137</v>
      </c>
      <c r="K262" s="128" t="s">
        <v>618</v>
      </c>
    </row>
    <row r="263" spans="1:11" ht="54.6" customHeight="1" x14ac:dyDescent="0.25">
      <c r="A263" s="226">
        <f t="shared" si="11"/>
        <v>107</v>
      </c>
      <c r="B263" s="128" t="s">
        <v>248</v>
      </c>
      <c r="C263" s="226" t="s">
        <v>60</v>
      </c>
      <c r="D263" s="226" t="s">
        <v>137</v>
      </c>
      <c r="E263" s="226" t="s">
        <v>139</v>
      </c>
      <c r="F263" s="51">
        <v>10.8</v>
      </c>
      <c r="G263" s="226">
        <v>10.518000000000001</v>
      </c>
      <c r="H263" s="226">
        <v>10.518000000000001</v>
      </c>
      <c r="I263" s="226" t="s">
        <v>412</v>
      </c>
      <c r="J263" s="226">
        <v>456002</v>
      </c>
      <c r="K263" s="128" t="s">
        <v>619</v>
      </c>
    </row>
    <row r="264" spans="1:11" ht="105.6" x14ac:dyDescent="0.25">
      <c r="A264" s="226">
        <f t="shared" si="11"/>
        <v>108</v>
      </c>
      <c r="B264" s="128" t="s">
        <v>249</v>
      </c>
      <c r="C264" s="226" t="s">
        <v>60</v>
      </c>
      <c r="D264" s="226" t="s">
        <v>137</v>
      </c>
      <c r="E264" s="227" t="s">
        <v>139</v>
      </c>
      <c r="F264" s="311" t="s">
        <v>426</v>
      </c>
      <c r="G264" s="312"/>
      <c r="H264" s="313"/>
      <c r="I264" s="226" t="s">
        <v>412</v>
      </c>
      <c r="J264" s="226"/>
      <c r="K264" s="128" t="s">
        <v>620</v>
      </c>
    </row>
    <row r="265" spans="1:11" ht="79.2" customHeight="1" x14ac:dyDescent="0.25">
      <c r="A265" s="226">
        <f>A264+1</f>
        <v>109</v>
      </c>
      <c r="B265" s="128" t="s">
        <v>250</v>
      </c>
      <c r="C265" s="226"/>
      <c r="D265" s="226" t="s">
        <v>137</v>
      </c>
      <c r="E265" s="227" t="s">
        <v>139</v>
      </c>
      <c r="F265" s="311" t="s">
        <v>428</v>
      </c>
      <c r="G265" s="312"/>
      <c r="H265" s="313"/>
      <c r="I265" s="226" t="s">
        <v>412</v>
      </c>
      <c r="J265" s="226"/>
      <c r="K265" s="128" t="s">
        <v>621</v>
      </c>
    </row>
    <row r="266" spans="1:11" ht="132.6" customHeight="1" x14ac:dyDescent="0.25">
      <c r="A266" s="226">
        <f>A265+1</f>
        <v>110</v>
      </c>
      <c r="B266" s="128" t="s">
        <v>251</v>
      </c>
      <c r="C266" s="226" t="s">
        <v>197</v>
      </c>
      <c r="D266" s="226" t="s">
        <v>137</v>
      </c>
      <c r="E266" s="226" t="s">
        <v>139</v>
      </c>
      <c r="F266" s="51" t="s">
        <v>418</v>
      </c>
      <c r="G266" s="226" t="s">
        <v>418</v>
      </c>
      <c r="H266" s="226">
        <v>90</v>
      </c>
      <c r="I266" s="226" t="s">
        <v>137</v>
      </c>
      <c r="J266" s="226" t="s">
        <v>137</v>
      </c>
      <c r="K266" s="128" t="s">
        <v>622</v>
      </c>
    </row>
    <row r="267" spans="1:11" ht="14.4" x14ac:dyDescent="0.3">
      <c r="A267" s="307" t="s">
        <v>252</v>
      </c>
      <c r="B267" s="284"/>
      <c r="C267" s="284"/>
      <c r="D267" s="284"/>
      <c r="E267" s="284"/>
      <c r="F267" s="284"/>
      <c r="G267" s="284"/>
      <c r="H267" s="284"/>
      <c r="I267" s="284"/>
      <c r="J267" s="284"/>
      <c r="K267" s="285"/>
    </row>
    <row r="268" spans="1:11" ht="40.200000000000003" x14ac:dyDescent="0.25">
      <c r="A268" s="46">
        <v>103</v>
      </c>
      <c r="B268" s="4" t="s">
        <v>253</v>
      </c>
      <c r="C268" s="224" t="s">
        <v>59</v>
      </c>
      <c r="D268" s="218" t="s">
        <v>417</v>
      </c>
      <c r="E268" s="224" t="s">
        <v>260</v>
      </c>
      <c r="F268" s="48">
        <v>13</v>
      </c>
      <c r="G268" s="49">
        <v>12.9</v>
      </c>
      <c r="H268" s="49">
        <v>4.7</v>
      </c>
      <c r="I268" s="49" t="s">
        <v>137</v>
      </c>
      <c r="J268" s="49" t="s">
        <v>137</v>
      </c>
      <c r="K268" s="82" t="s">
        <v>460</v>
      </c>
    </row>
    <row r="269" spans="1:11" ht="66.599999999999994" x14ac:dyDescent="0.25">
      <c r="A269" s="46">
        <v>104</v>
      </c>
      <c r="B269" s="4" t="s">
        <v>254</v>
      </c>
      <c r="C269" s="224" t="s">
        <v>61</v>
      </c>
      <c r="D269" s="218" t="s">
        <v>420</v>
      </c>
      <c r="E269" s="224" t="s">
        <v>260</v>
      </c>
      <c r="F269" s="48">
        <v>11.3</v>
      </c>
      <c r="G269" s="49">
        <v>11.1</v>
      </c>
      <c r="H269" s="49">
        <v>5.9</v>
      </c>
      <c r="I269" s="49" t="s">
        <v>137</v>
      </c>
      <c r="J269" s="49" t="s">
        <v>137</v>
      </c>
      <c r="K269" s="82" t="s">
        <v>461</v>
      </c>
    </row>
    <row r="270" spans="1:11" ht="55.8" customHeight="1" x14ac:dyDescent="0.25">
      <c r="A270" s="46">
        <v>105</v>
      </c>
      <c r="B270" s="19" t="s">
        <v>255</v>
      </c>
      <c r="C270" s="224" t="s">
        <v>61</v>
      </c>
      <c r="D270" s="218" t="s">
        <v>420</v>
      </c>
      <c r="E270" s="224" t="s">
        <v>260</v>
      </c>
      <c r="F270" s="48">
        <v>33.5</v>
      </c>
      <c r="G270" s="49">
        <v>44.5</v>
      </c>
      <c r="H270" s="49">
        <v>41.3</v>
      </c>
      <c r="I270" s="49" t="s">
        <v>137</v>
      </c>
      <c r="J270" s="49" t="s">
        <v>137</v>
      </c>
      <c r="K270" s="82" t="s">
        <v>586</v>
      </c>
    </row>
    <row r="271" spans="1:11" ht="161.4" customHeight="1" x14ac:dyDescent="0.25">
      <c r="A271" s="226">
        <f>A266+1</f>
        <v>111</v>
      </c>
      <c r="B271" s="128" t="s">
        <v>256</v>
      </c>
      <c r="C271" s="226"/>
      <c r="D271" s="226" t="s">
        <v>137</v>
      </c>
      <c r="E271" s="226" t="s">
        <v>260</v>
      </c>
      <c r="F271" s="226"/>
      <c r="G271" s="226"/>
      <c r="H271" s="226"/>
      <c r="I271" s="226" t="s">
        <v>462</v>
      </c>
      <c r="J271" s="226"/>
      <c r="K271" s="85" t="s">
        <v>587</v>
      </c>
    </row>
    <row r="272" spans="1:11" ht="237.6" x14ac:dyDescent="0.25">
      <c r="A272" s="226">
        <f>A271+1</f>
        <v>112</v>
      </c>
      <c r="B272" s="128" t="s">
        <v>257</v>
      </c>
      <c r="C272" s="226"/>
      <c r="D272" s="226" t="s">
        <v>137</v>
      </c>
      <c r="E272" s="226" t="s">
        <v>260</v>
      </c>
      <c r="F272" s="226"/>
      <c r="G272" s="226"/>
      <c r="H272" s="226"/>
      <c r="I272" s="226" t="s">
        <v>462</v>
      </c>
      <c r="J272" s="226"/>
      <c r="K272" s="85" t="s">
        <v>588</v>
      </c>
    </row>
    <row r="273" spans="1:11" ht="39.6" x14ac:dyDescent="0.25">
      <c r="A273" s="226">
        <f>A272+1</f>
        <v>113</v>
      </c>
      <c r="B273" s="128" t="s">
        <v>258</v>
      </c>
      <c r="C273" s="24" t="s">
        <v>60</v>
      </c>
      <c r="D273" s="226" t="s">
        <v>137</v>
      </c>
      <c r="E273" s="226" t="s">
        <v>261</v>
      </c>
      <c r="F273" s="51">
        <v>4</v>
      </c>
      <c r="G273" s="226">
        <v>4.0659999999999998</v>
      </c>
      <c r="H273" s="226">
        <v>4.0659999999999998</v>
      </c>
      <c r="I273" s="226" t="s">
        <v>463</v>
      </c>
      <c r="J273" s="226"/>
      <c r="K273" s="85" t="s">
        <v>436</v>
      </c>
    </row>
    <row r="274" spans="1:11" ht="52.8" x14ac:dyDescent="0.25">
      <c r="A274" s="226">
        <f t="shared" ref="A274:A276" si="12">A273+1</f>
        <v>114</v>
      </c>
      <c r="B274" s="128" t="s">
        <v>259</v>
      </c>
      <c r="C274" s="24" t="s">
        <v>60</v>
      </c>
      <c r="D274" s="226" t="s">
        <v>137</v>
      </c>
      <c r="E274" s="226" t="s">
        <v>262</v>
      </c>
      <c r="F274" s="51">
        <v>22.256</v>
      </c>
      <c r="G274" s="226">
        <v>23.54</v>
      </c>
      <c r="H274" s="226">
        <v>23.54</v>
      </c>
      <c r="I274" s="226" t="s">
        <v>463</v>
      </c>
      <c r="J274" s="226"/>
      <c r="K274" s="85" t="s">
        <v>436</v>
      </c>
    </row>
    <row r="275" spans="1:11" ht="65.400000000000006" customHeight="1" x14ac:dyDescent="0.25">
      <c r="A275" s="226">
        <f t="shared" si="12"/>
        <v>115</v>
      </c>
      <c r="B275" s="128" t="s">
        <v>464</v>
      </c>
      <c r="C275" s="24" t="s">
        <v>60</v>
      </c>
      <c r="D275" s="226" t="s">
        <v>137</v>
      </c>
      <c r="E275" s="226" t="s">
        <v>140</v>
      </c>
      <c r="F275" s="51"/>
      <c r="G275" s="226">
        <v>1E-3</v>
      </c>
      <c r="H275" s="226">
        <v>0</v>
      </c>
      <c r="I275" s="70" t="s">
        <v>412</v>
      </c>
      <c r="J275" s="70">
        <v>467009</v>
      </c>
      <c r="K275" s="85" t="s">
        <v>732</v>
      </c>
    </row>
    <row r="276" spans="1:11" ht="29.4" customHeight="1" x14ac:dyDescent="0.25">
      <c r="A276" s="226">
        <f t="shared" si="12"/>
        <v>116</v>
      </c>
      <c r="B276" s="128" t="s">
        <v>465</v>
      </c>
      <c r="C276" s="24" t="s">
        <v>60</v>
      </c>
      <c r="D276" s="226" t="s">
        <v>137</v>
      </c>
      <c r="E276" s="226" t="s">
        <v>466</v>
      </c>
      <c r="F276" s="226"/>
      <c r="G276" s="226">
        <v>2.4</v>
      </c>
      <c r="H276" s="226">
        <v>2.37</v>
      </c>
      <c r="I276" s="226" t="s">
        <v>412</v>
      </c>
      <c r="J276" s="226">
        <v>458021</v>
      </c>
      <c r="K276" s="85" t="s">
        <v>436</v>
      </c>
    </row>
    <row r="277" spans="1:11" ht="25.2" customHeight="1" x14ac:dyDescent="0.25">
      <c r="A277" s="286" t="s">
        <v>263</v>
      </c>
      <c r="B277" s="277"/>
      <c r="C277" s="277"/>
      <c r="D277" s="277"/>
      <c r="E277" s="277"/>
      <c r="F277" s="277"/>
      <c r="G277" s="277"/>
      <c r="H277" s="277"/>
      <c r="I277" s="277"/>
      <c r="J277" s="277"/>
      <c r="K277" s="278"/>
    </row>
    <row r="278" spans="1:11" ht="66.599999999999994" customHeight="1" x14ac:dyDescent="0.25">
      <c r="A278" s="46">
        <v>106</v>
      </c>
      <c r="B278" s="4" t="s">
        <v>264</v>
      </c>
      <c r="C278" s="224" t="s">
        <v>59</v>
      </c>
      <c r="D278" s="218" t="s">
        <v>421</v>
      </c>
      <c r="E278" s="224" t="s">
        <v>270</v>
      </c>
      <c r="F278" s="48">
        <v>1.6</v>
      </c>
      <c r="G278" s="49">
        <v>1.6</v>
      </c>
      <c r="H278" s="49">
        <v>3.7</v>
      </c>
      <c r="I278" s="49" t="s">
        <v>137</v>
      </c>
      <c r="J278" s="49" t="s">
        <v>137</v>
      </c>
      <c r="K278" s="112" t="s">
        <v>710</v>
      </c>
    </row>
    <row r="279" spans="1:11" ht="157.80000000000001" customHeight="1" x14ac:dyDescent="0.25">
      <c r="A279" s="46">
        <v>107</v>
      </c>
      <c r="B279" s="4" t="s">
        <v>265</v>
      </c>
      <c r="C279" s="224" t="s">
        <v>59</v>
      </c>
      <c r="D279" s="218" t="s">
        <v>421</v>
      </c>
      <c r="E279" s="224" t="s">
        <v>270</v>
      </c>
      <c r="F279" s="48">
        <v>69.7</v>
      </c>
      <c r="G279" s="49">
        <v>69.7</v>
      </c>
      <c r="H279" s="49">
        <v>69.7</v>
      </c>
      <c r="I279" s="49" t="s">
        <v>137</v>
      </c>
      <c r="J279" s="49" t="s">
        <v>137</v>
      </c>
      <c r="K279" s="92" t="s">
        <v>711</v>
      </c>
    </row>
    <row r="280" spans="1:11" ht="173.4" customHeight="1" x14ac:dyDescent="0.25">
      <c r="A280" s="226">
        <f>A276+1</f>
        <v>117</v>
      </c>
      <c r="B280" s="128" t="s">
        <v>266</v>
      </c>
      <c r="C280" s="226" t="s">
        <v>137</v>
      </c>
      <c r="D280" s="226" t="s">
        <v>137</v>
      </c>
      <c r="E280" s="226" t="s">
        <v>271</v>
      </c>
      <c r="F280" s="226" t="s">
        <v>418</v>
      </c>
      <c r="G280" s="226" t="s">
        <v>418</v>
      </c>
      <c r="H280" s="226" t="s">
        <v>418</v>
      </c>
      <c r="I280" s="226" t="s">
        <v>137</v>
      </c>
      <c r="J280" s="226" t="s">
        <v>137</v>
      </c>
      <c r="K280" s="128" t="s">
        <v>589</v>
      </c>
    </row>
    <row r="281" spans="1:11" ht="52.2" customHeight="1" x14ac:dyDescent="0.25">
      <c r="A281" s="226">
        <f>A280+1</f>
        <v>118</v>
      </c>
      <c r="B281" s="107" t="s">
        <v>267</v>
      </c>
      <c r="C281" s="226" t="s">
        <v>60</v>
      </c>
      <c r="D281" s="226" t="s">
        <v>137</v>
      </c>
      <c r="E281" s="226" t="s">
        <v>272</v>
      </c>
      <c r="F281" s="226">
        <v>0</v>
      </c>
      <c r="G281" s="226">
        <v>5</v>
      </c>
      <c r="H281" s="226">
        <v>5</v>
      </c>
      <c r="I281" s="226" t="s">
        <v>412</v>
      </c>
      <c r="J281" s="226">
        <v>458023</v>
      </c>
      <c r="K281" s="85" t="s">
        <v>436</v>
      </c>
    </row>
    <row r="282" spans="1:11" ht="52.8" x14ac:dyDescent="0.25">
      <c r="A282" s="226">
        <f t="shared" ref="A282:A283" si="13">A281+1</f>
        <v>119</v>
      </c>
      <c r="B282" s="107" t="s">
        <v>268</v>
      </c>
      <c r="C282" s="226" t="s">
        <v>60</v>
      </c>
      <c r="D282" s="226" t="s">
        <v>137</v>
      </c>
      <c r="E282" s="226" t="s">
        <v>271</v>
      </c>
      <c r="F282" s="226">
        <v>0.51400000000000001</v>
      </c>
      <c r="G282" s="226">
        <v>0</v>
      </c>
      <c r="H282" s="226">
        <v>0</v>
      </c>
      <c r="I282" s="226" t="s">
        <v>412</v>
      </c>
      <c r="J282" s="226">
        <v>122007</v>
      </c>
      <c r="K282" s="85" t="s">
        <v>436</v>
      </c>
    </row>
    <row r="283" spans="1:11" ht="55.2" customHeight="1" x14ac:dyDescent="0.25">
      <c r="A283" s="226">
        <f t="shared" si="13"/>
        <v>120</v>
      </c>
      <c r="B283" s="107" t="s">
        <v>269</v>
      </c>
      <c r="C283" s="226" t="s">
        <v>60</v>
      </c>
      <c r="D283" s="226" t="s">
        <v>137</v>
      </c>
      <c r="E283" s="226" t="s">
        <v>271</v>
      </c>
      <c r="F283" s="226">
        <v>0</v>
      </c>
      <c r="G283" s="226">
        <v>3.3820000000000001</v>
      </c>
      <c r="H283" s="226">
        <v>3.3820000000000001</v>
      </c>
      <c r="I283" s="226" t="s">
        <v>412</v>
      </c>
      <c r="J283" s="226">
        <v>122006</v>
      </c>
      <c r="K283" s="85" t="s">
        <v>834</v>
      </c>
    </row>
    <row r="284" spans="1:11" ht="14.4" customHeight="1" x14ac:dyDescent="0.3">
      <c r="A284" s="281" t="s">
        <v>273</v>
      </c>
      <c r="B284" s="274"/>
      <c r="C284" s="274"/>
      <c r="D284" s="274"/>
      <c r="E284" s="274"/>
      <c r="F284" s="274"/>
      <c r="G284" s="274"/>
      <c r="H284" s="274"/>
      <c r="I284" s="274"/>
      <c r="J284" s="274"/>
      <c r="K284" s="275"/>
    </row>
    <row r="285" spans="1:11" ht="14.4" customHeight="1" x14ac:dyDescent="0.3">
      <c r="A285" s="282" t="s">
        <v>274</v>
      </c>
      <c r="B285" s="274"/>
      <c r="C285" s="274"/>
      <c r="D285" s="274"/>
      <c r="E285" s="274"/>
      <c r="F285" s="274"/>
      <c r="G285" s="274"/>
      <c r="H285" s="274"/>
      <c r="I285" s="274"/>
      <c r="J285" s="274"/>
      <c r="K285" s="275"/>
    </row>
    <row r="286" spans="1:11" ht="66.599999999999994" x14ac:dyDescent="0.25">
      <c r="A286" s="46">
        <v>108</v>
      </c>
      <c r="B286" s="6" t="s">
        <v>275</v>
      </c>
      <c r="C286" s="228" t="s">
        <v>59</v>
      </c>
      <c r="D286" s="218" t="s">
        <v>421</v>
      </c>
      <c r="E286" s="228" t="s">
        <v>277</v>
      </c>
      <c r="F286" s="48">
        <v>13.5</v>
      </c>
      <c r="G286" s="49">
        <v>13.5</v>
      </c>
      <c r="H286" s="49">
        <v>17.37</v>
      </c>
      <c r="I286" s="49" t="s">
        <v>137</v>
      </c>
      <c r="J286" s="49" t="s">
        <v>137</v>
      </c>
      <c r="K286" s="92" t="s">
        <v>678</v>
      </c>
    </row>
    <row r="287" spans="1:11" ht="40.200000000000003" customHeight="1" x14ac:dyDescent="0.25">
      <c r="A287" s="46">
        <v>109</v>
      </c>
      <c r="B287" s="6" t="s">
        <v>276</v>
      </c>
      <c r="C287" s="228" t="s">
        <v>59</v>
      </c>
      <c r="D287" s="218" t="s">
        <v>421</v>
      </c>
      <c r="E287" s="228" t="s">
        <v>277</v>
      </c>
      <c r="F287" s="48">
        <v>27.9</v>
      </c>
      <c r="G287" s="49">
        <v>27.9</v>
      </c>
      <c r="H287" s="49">
        <v>27.95</v>
      </c>
      <c r="I287" s="49" t="s">
        <v>137</v>
      </c>
      <c r="J287" s="49" t="s">
        <v>137</v>
      </c>
      <c r="K287" s="92" t="s">
        <v>677</v>
      </c>
    </row>
    <row r="288" spans="1:11" ht="14.4" x14ac:dyDescent="0.3">
      <c r="A288" s="282" t="s">
        <v>278</v>
      </c>
      <c r="B288" s="274"/>
      <c r="C288" s="274"/>
      <c r="D288" s="274"/>
      <c r="E288" s="274"/>
      <c r="F288" s="274"/>
      <c r="G288" s="274"/>
      <c r="H288" s="274"/>
      <c r="I288" s="274"/>
      <c r="J288" s="274"/>
      <c r="K288" s="275"/>
    </row>
    <row r="289" spans="1:11" ht="40.200000000000003" x14ac:dyDescent="0.25">
      <c r="A289" s="46">
        <v>110</v>
      </c>
      <c r="B289" s="4" t="s">
        <v>279</v>
      </c>
      <c r="C289" s="228" t="s">
        <v>59</v>
      </c>
      <c r="D289" s="218" t="s">
        <v>417</v>
      </c>
      <c r="E289" s="228" t="s">
        <v>288</v>
      </c>
      <c r="F289" s="48">
        <v>106</v>
      </c>
      <c r="G289" s="49">
        <v>200</v>
      </c>
      <c r="H289" s="49">
        <v>201.6</v>
      </c>
      <c r="I289" s="49" t="s">
        <v>137</v>
      </c>
      <c r="J289" s="49" t="s">
        <v>137</v>
      </c>
      <c r="K289" s="101" t="s">
        <v>482</v>
      </c>
    </row>
    <row r="290" spans="1:11" ht="27.6" x14ac:dyDescent="0.25">
      <c r="A290" s="46">
        <v>111</v>
      </c>
      <c r="B290" s="4" t="s">
        <v>280</v>
      </c>
      <c r="C290" s="228" t="s">
        <v>60</v>
      </c>
      <c r="D290" s="218" t="s">
        <v>417</v>
      </c>
      <c r="E290" s="228" t="s">
        <v>288</v>
      </c>
      <c r="F290" s="48">
        <v>3200</v>
      </c>
      <c r="G290" s="49">
        <v>16100</v>
      </c>
      <c r="H290" s="49">
        <v>16299.8</v>
      </c>
      <c r="I290" s="49" t="s">
        <v>137</v>
      </c>
      <c r="J290" s="49" t="s">
        <v>137</v>
      </c>
      <c r="K290" s="101" t="s">
        <v>482</v>
      </c>
    </row>
    <row r="291" spans="1:11" ht="40.200000000000003" x14ac:dyDescent="0.25">
      <c r="A291" s="46">
        <v>112</v>
      </c>
      <c r="B291" s="4" t="s">
        <v>281</v>
      </c>
      <c r="C291" s="228" t="s">
        <v>282</v>
      </c>
      <c r="D291" s="218" t="s">
        <v>417</v>
      </c>
      <c r="E291" s="228" t="s">
        <v>288</v>
      </c>
      <c r="F291" s="48">
        <v>10</v>
      </c>
      <c r="G291" s="49">
        <v>19.899999999999999</v>
      </c>
      <c r="H291" s="49">
        <v>20.399999999999999</v>
      </c>
      <c r="I291" s="49" t="s">
        <v>137</v>
      </c>
      <c r="J291" s="49" t="s">
        <v>137</v>
      </c>
      <c r="K291" s="101" t="s">
        <v>482</v>
      </c>
    </row>
    <row r="292" spans="1:11" ht="53.4" x14ac:dyDescent="0.25">
      <c r="A292" s="46">
        <v>113</v>
      </c>
      <c r="B292" s="4" t="s">
        <v>283</v>
      </c>
      <c r="C292" s="228" t="s">
        <v>198</v>
      </c>
      <c r="D292" s="218" t="s">
        <v>421</v>
      </c>
      <c r="E292" s="228" t="s">
        <v>289</v>
      </c>
      <c r="F292" s="48">
        <v>1974</v>
      </c>
      <c r="G292" s="49">
        <v>2290</v>
      </c>
      <c r="H292" s="49">
        <v>2290</v>
      </c>
      <c r="I292" s="49" t="s">
        <v>137</v>
      </c>
      <c r="J292" s="49" t="s">
        <v>137</v>
      </c>
      <c r="K292" s="101" t="s">
        <v>798</v>
      </c>
    </row>
    <row r="293" spans="1:11" ht="218.4" customHeight="1" x14ac:dyDescent="0.25">
      <c r="A293" s="83">
        <f>A283+1</f>
        <v>121</v>
      </c>
      <c r="B293" s="231" t="s">
        <v>284</v>
      </c>
      <c r="C293" s="196" t="s">
        <v>60</v>
      </c>
      <c r="D293" s="83" t="s">
        <v>137</v>
      </c>
      <c r="E293" s="69" t="s">
        <v>140</v>
      </c>
      <c r="F293" s="56" t="s">
        <v>418</v>
      </c>
      <c r="G293" s="83">
        <v>18.407</v>
      </c>
      <c r="H293" s="83">
        <v>16.399999999999999</v>
      </c>
      <c r="I293" s="226" t="s">
        <v>450</v>
      </c>
      <c r="J293" s="226">
        <v>467004</v>
      </c>
      <c r="K293" s="85" t="s">
        <v>881</v>
      </c>
    </row>
    <row r="294" spans="1:11" ht="208.2" customHeight="1" x14ac:dyDescent="0.25">
      <c r="A294" s="226">
        <f>A293+1</f>
        <v>122</v>
      </c>
      <c r="B294" s="221" t="s">
        <v>285</v>
      </c>
      <c r="C294" s="223" t="s">
        <v>60</v>
      </c>
      <c r="D294" s="226" t="s">
        <v>137</v>
      </c>
      <c r="E294" s="223" t="s">
        <v>140</v>
      </c>
      <c r="F294" s="56" t="s">
        <v>418</v>
      </c>
      <c r="G294" s="226">
        <v>5.6289999999999996</v>
      </c>
      <c r="H294" s="226">
        <v>4</v>
      </c>
      <c r="I294" s="226" t="s">
        <v>450</v>
      </c>
      <c r="J294" s="226">
        <v>467005</v>
      </c>
      <c r="K294" s="85" t="s">
        <v>882</v>
      </c>
    </row>
    <row r="295" spans="1:11" ht="66" x14ac:dyDescent="0.25">
      <c r="A295" s="83">
        <f>A294+1</f>
        <v>123</v>
      </c>
      <c r="B295" s="231" t="s">
        <v>286</v>
      </c>
      <c r="C295" s="223" t="s">
        <v>60</v>
      </c>
      <c r="D295" s="226" t="s">
        <v>137</v>
      </c>
      <c r="E295" s="223" t="s">
        <v>140</v>
      </c>
      <c r="F295" s="56" t="s">
        <v>418</v>
      </c>
      <c r="G295" s="226">
        <v>6.1020000000000003</v>
      </c>
      <c r="H295" s="226">
        <v>6.1020000000000003</v>
      </c>
      <c r="I295" s="226" t="s">
        <v>412</v>
      </c>
      <c r="J295" s="226">
        <v>467003</v>
      </c>
      <c r="K295" s="107" t="s">
        <v>728</v>
      </c>
    </row>
    <row r="296" spans="1:11" ht="69.599999999999994" customHeight="1" x14ac:dyDescent="0.25">
      <c r="A296" s="83">
        <f>A295+1</f>
        <v>124</v>
      </c>
      <c r="B296" s="231" t="s">
        <v>287</v>
      </c>
      <c r="C296" s="223" t="s">
        <v>60</v>
      </c>
      <c r="D296" s="226" t="s">
        <v>137</v>
      </c>
      <c r="E296" s="223" t="s">
        <v>140</v>
      </c>
      <c r="F296" s="56" t="s">
        <v>418</v>
      </c>
      <c r="G296" s="226">
        <v>1</v>
      </c>
      <c r="H296" s="226">
        <v>1</v>
      </c>
      <c r="I296" s="226" t="s">
        <v>412</v>
      </c>
      <c r="J296" s="226">
        <v>467004</v>
      </c>
      <c r="K296" s="107" t="s">
        <v>728</v>
      </c>
    </row>
    <row r="297" spans="1:11" ht="14.4" customHeight="1" x14ac:dyDescent="0.3">
      <c r="A297" s="282" t="s">
        <v>290</v>
      </c>
      <c r="B297" s="274"/>
      <c r="C297" s="274"/>
      <c r="D297" s="274"/>
      <c r="E297" s="274"/>
      <c r="F297" s="274"/>
      <c r="G297" s="274"/>
      <c r="H297" s="274"/>
      <c r="I297" s="274"/>
      <c r="J297" s="274"/>
      <c r="K297" s="275"/>
    </row>
    <row r="298" spans="1:11" ht="66.599999999999994" x14ac:dyDescent="0.25">
      <c r="A298" s="46">
        <v>114</v>
      </c>
      <c r="B298" s="4" t="s">
        <v>291</v>
      </c>
      <c r="C298" s="224" t="s">
        <v>59</v>
      </c>
      <c r="D298" s="218" t="s">
        <v>421</v>
      </c>
      <c r="E298" s="224" t="s">
        <v>289</v>
      </c>
      <c r="F298" s="48">
        <v>35.9</v>
      </c>
      <c r="G298" s="49">
        <v>35.9</v>
      </c>
      <c r="H298" s="49">
        <v>38.5</v>
      </c>
      <c r="I298" s="49" t="s">
        <v>137</v>
      </c>
      <c r="J298" s="49" t="s">
        <v>137</v>
      </c>
      <c r="K298" s="90" t="s">
        <v>799</v>
      </c>
    </row>
    <row r="299" spans="1:11" ht="57.6" customHeight="1" x14ac:dyDescent="0.25">
      <c r="A299" s="46">
        <v>115</v>
      </c>
      <c r="B299" s="4" t="s">
        <v>832</v>
      </c>
      <c r="C299" s="224" t="s">
        <v>292</v>
      </c>
      <c r="D299" s="218" t="s">
        <v>421</v>
      </c>
      <c r="E299" s="224" t="s">
        <v>289</v>
      </c>
      <c r="F299" s="48">
        <v>2.5</v>
      </c>
      <c r="G299" s="49">
        <v>0</v>
      </c>
      <c r="H299" s="49">
        <v>0</v>
      </c>
      <c r="I299" s="49" t="s">
        <v>137</v>
      </c>
      <c r="J299" s="49" t="s">
        <v>137</v>
      </c>
      <c r="K299" s="92" t="s">
        <v>435</v>
      </c>
    </row>
    <row r="300" spans="1:11" ht="105" customHeight="1" x14ac:dyDescent="0.25">
      <c r="A300" s="46">
        <v>116</v>
      </c>
      <c r="B300" s="25" t="s">
        <v>293</v>
      </c>
      <c r="C300" s="224" t="s">
        <v>292</v>
      </c>
      <c r="D300" s="218" t="s">
        <v>421</v>
      </c>
      <c r="E300" s="224" t="s">
        <v>289</v>
      </c>
      <c r="F300" s="48">
        <v>125.4</v>
      </c>
      <c r="G300" s="49">
        <v>125.4</v>
      </c>
      <c r="H300" s="49">
        <v>137.19999999999999</v>
      </c>
      <c r="I300" s="49" t="s">
        <v>137</v>
      </c>
      <c r="J300" s="49" t="s">
        <v>137</v>
      </c>
      <c r="K300" s="101" t="s">
        <v>800</v>
      </c>
    </row>
    <row r="301" spans="1:11" ht="133.19999999999999" customHeight="1" x14ac:dyDescent="0.25">
      <c r="A301" s="46">
        <v>117</v>
      </c>
      <c r="B301" s="26" t="s">
        <v>294</v>
      </c>
      <c r="C301" s="224" t="s">
        <v>292</v>
      </c>
      <c r="D301" s="218" t="s">
        <v>421</v>
      </c>
      <c r="E301" s="224" t="s">
        <v>289</v>
      </c>
      <c r="F301" s="48">
        <v>2</v>
      </c>
      <c r="G301" s="49">
        <v>2</v>
      </c>
      <c r="H301" s="49">
        <v>10.3</v>
      </c>
      <c r="I301" s="49" t="s">
        <v>137</v>
      </c>
      <c r="J301" s="49" t="s">
        <v>137</v>
      </c>
      <c r="K301" s="101" t="s">
        <v>835</v>
      </c>
    </row>
    <row r="302" spans="1:11" ht="66" x14ac:dyDescent="0.25">
      <c r="A302" s="46">
        <v>118</v>
      </c>
      <c r="B302" s="26" t="s">
        <v>295</v>
      </c>
      <c r="C302" s="224" t="s">
        <v>292</v>
      </c>
      <c r="D302" s="218" t="s">
        <v>421</v>
      </c>
      <c r="E302" s="224" t="s">
        <v>289</v>
      </c>
      <c r="F302" s="48">
        <v>0</v>
      </c>
      <c r="G302" s="49">
        <v>15</v>
      </c>
      <c r="H302" s="49">
        <v>16.5</v>
      </c>
      <c r="I302" s="49" t="s">
        <v>137</v>
      </c>
      <c r="J302" s="49" t="s">
        <v>137</v>
      </c>
      <c r="K302" s="101" t="s">
        <v>830</v>
      </c>
    </row>
    <row r="303" spans="1:11" ht="69" customHeight="1" x14ac:dyDescent="0.25">
      <c r="A303" s="226">
        <f>A296+1</f>
        <v>125</v>
      </c>
      <c r="B303" s="128" t="s">
        <v>296</v>
      </c>
      <c r="C303" s="226" t="s">
        <v>60</v>
      </c>
      <c r="D303" s="226" t="s">
        <v>137</v>
      </c>
      <c r="E303" s="226" t="s">
        <v>289</v>
      </c>
      <c r="F303" s="51" t="s">
        <v>429</v>
      </c>
      <c r="G303" s="226">
        <v>17.928000000000001</v>
      </c>
      <c r="H303" s="226">
        <v>17.928000000000001</v>
      </c>
      <c r="I303" s="226" t="s">
        <v>450</v>
      </c>
      <c r="J303" s="226">
        <v>458022</v>
      </c>
      <c r="K303" s="184" t="s">
        <v>883</v>
      </c>
    </row>
    <row r="304" spans="1:11" ht="95.4" customHeight="1" x14ac:dyDescent="0.25">
      <c r="A304" s="226">
        <f>A303+1</f>
        <v>126</v>
      </c>
      <c r="B304" s="128" t="s">
        <v>297</v>
      </c>
      <c r="C304" s="226" t="s">
        <v>60</v>
      </c>
      <c r="D304" s="226" t="s">
        <v>137</v>
      </c>
      <c r="E304" s="226" t="s">
        <v>289</v>
      </c>
      <c r="F304" s="226" t="s">
        <v>418</v>
      </c>
      <c r="G304" s="226">
        <v>79</v>
      </c>
      <c r="H304" s="226">
        <v>23.7</v>
      </c>
      <c r="I304" s="226" t="s">
        <v>413</v>
      </c>
      <c r="J304" s="226">
        <v>458022</v>
      </c>
      <c r="K304" s="185" t="s">
        <v>884</v>
      </c>
    </row>
    <row r="305" spans="1:11" ht="52.8" x14ac:dyDescent="0.25">
      <c r="A305" s="226">
        <f t="shared" ref="A305:A306" si="14">A304+1</f>
        <v>127</v>
      </c>
      <c r="B305" s="23" t="s">
        <v>298</v>
      </c>
      <c r="C305" s="226" t="s">
        <v>60</v>
      </c>
      <c r="D305" s="226" t="s">
        <v>137</v>
      </c>
      <c r="E305" s="226" t="s">
        <v>289</v>
      </c>
      <c r="F305" s="226" t="s">
        <v>418</v>
      </c>
      <c r="G305" s="226">
        <v>0.22500000000000001</v>
      </c>
      <c r="H305" s="226">
        <v>0.22500000000000001</v>
      </c>
      <c r="I305" s="226" t="s">
        <v>412</v>
      </c>
      <c r="J305" s="226">
        <v>458002</v>
      </c>
      <c r="K305" s="191" t="s">
        <v>803</v>
      </c>
    </row>
    <row r="306" spans="1:11" ht="79.2" x14ac:dyDescent="0.25">
      <c r="A306" s="226">
        <f t="shared" si="14"/>
        <v>128</v>
      </c>
      <c r="B306" s="128" t="s">
        <v>299</v>
      </c>
      <c r="C306" s="226" t="s">
        <v>60</v>
      </c>
      <c r="D306" s="226" t="s">
        <v>137</v>
      </c>
      <c r="E306" s="226" t="s">
        <v>289</v>
      </c>
      <c r="F306" s="226" t="s">
        <v>418</v>
      </c>
      <c r="G306" s="226">
        <v>13.206</v>
      </c>
      <c r="H306" s="226">
        <v>12.176</v>
      </c>
      <c r="I306" s="226" t="s">
        <v>450</v>
      </c>
      <c r="J306" s="226">
        <v>458045</v>
      </c>
      <c r="K306" s="190" t="s">
        <v>804</v>
      </c>
    </row>
    <row r="307" spans="1:11" ht="31.2" customHeight="1" x14ac:dyDescent="0.25">
      <c r="A307" s="287">
        <f>A306+1</f>
        <v>129</v>
      </c>
      <c r="B307" s="289" t="s">
        <v>300</v>
      </c>
      <c r="C307" s="287" t="s">
        <v>60</v>
      </c>
      <c r="D307" s="287" t="s">
        <v>137</v>
      </c>
      <c r="E307" s="303" t="s">
        <v>289</v>
      </c>
      <c r="F307" s="51" t="s">
        <v>430</v>
      </c>
      <c r="G307" s="226">
        <v>100</v>
      </c>
      <c r="H307" s="226">
        <v>100</v>
      </c>
      <c r="I307" s="226" t="s">
        <v>412</v>
      </c>
      <c r="J307" s="226">
        <v>458023</v>
      </c>
      <c r="K307" s="105" t="s">
        <v>805</v>
      </c>
    </row>
    <row r="308" spans="1:11" ht="30" customHeight="1" x14ac:dyDescent="0.25">
      <c r="A308" s="288"/>
      <c r="B308" s="290"/>
      <c r="C308" s="288"/>
      <c r="D308" s="288"/>
      <c r="E308" s="265"/>
      <c r="F308" s="51" t="s">
        <v>418</v>
      </c>
      <c r="G308" s="226">
        <v>300</v>
      </c>
      <c r="H308" s="226">
        <v>300</v>
      </c>
      <c r="I308" s="226" t="s">
        <v>413</v>
      </c>
      <c r="J308" s="219">
        <v>458045</v>
      </c>
      <c r="K308" s="105" t="s">
        <v>805</v>
      </c>
    </row>
    <row r="309" spans="1:11" ht="39.6" x14ac:dyDescent="0.25">
      <c r="A309" s="219">
        <f>A307+1</f>
        <v>130</v>
      </c>
      <c r="B309" s="221" t="s">
        <v>301</v>
      </c>
      <c r="C309" s="219" t="s">
        <v>60</v>
      </c>
      <c r="D309" s="219" t="s">
        <v>137</v>
      </c>
      <c r="E309" s="226" t="s">
        <v>289</v>
      </c>
      <c r="F309" s="226">
        <v>49.966999999999999</v>
      </c>
      <c r="G309" s="226">
        <v>61.463999999999999</v>
      </c>
      <c r="H309" s="226">
        <v>61.463999999999999</v>
      </c>
      <c r="I309" s="226" t="s">
        <v>412</v>
      </c>
      <c r="J309" s="219">
        <v>458023</v>
      </c>
      <c r="K309" s="105" t="s">
        <v>806</v>
      </c>
    </row>
    <row r="310" spans="1:11" ht="52.8" x14ac:dyDescent="0.25">
      <c r="A310" s="226">
        <f>A309+1</f>
        <v>131</v>
      </c>
      <c r="B310" s="23" t="s">
        <v>302</v>
      </c>
      <c r="C310" s="226" t="s">
        <v>60</v>
      </c>
      <c r="D310" s="219" t="s">
        <v>137</v>
      </c>
      <c r="E310" s="226" t="s">
        <v>289</v>
      </c>
      <c r="F310" s="226" t="s">
        <v>418</v>
      </c>
      <c r="G310" s="226">
        <v>35.149000000000001</v>
      </c>
      <c r="H310" s="226">
        <v>35.149000000000001</v>
      </c>
      <c r="I310" s="226" t="s">
        <v>450</v>
      </c>
      <c r="J310" s="226">
        <v>458023</v>
      </c>
      <c r="K310" s="117" t="s">
        <v>807</v>
      </c>
    </row>
    <row r="311" spans="1:11" ht="81.599999999999994" customHeight="1" x14ac:dyDescent="0.25">
      <c r="A311" s="226">
        <f>A310+1</f>
        <v>132</v>
      </c>
      <c r="B311" s="23" t="s">
        <v>303</v>
      </c>
      <c r="C311" s="226" t="s">
        <v>60</v>
      </c>
      <c r="D311" s="219" t="s">
        <v>137</v>
      </c>
      <c r="E311" s="226" t="s">
        <v>289</v>
      </c>
      <c r="F311" s="226" t="s">
        <v>418</v>
      </c>
      <c r="G311" s="226">
        <v>10.106999999999999</v>
      </c>
      <c r="H311" s="226">
        <v>10.106999999999999</v>
      </c>
      <c r="I311" s="226" t="s">
        <v>450</v>
      </c>
      <c r="J311" s="226">
        <v>458023</v>
      </c>
      <c r="K311" s="117" t="s">
        <v>829</v>
      </c>
    </row>
    <row r="312" spans="1:11" ht="92.4" x14ac:dyDescent="0.25">
      <c r="A312" s="226">
        <f>A311+1</f>
        <v>133</v>
      </c>
      <c r="B312" s="23" t="s">
        <v>304</v>
      </c>
      <c r="C312" s="226" t="s">
        <v>60</v>
      </c>
      <c r="D312" s="219" t="s">
        <v>137</v>
      </c>
      <c r="E312" s="226" t="s">
        <v>289</v>
      </c>
      <c r="F312" s="226" t="s">
        <v>418</v>
      </c>
      <c r="G312" s="226">
        <v>394.84899999999999</v>
      </c>
      <c r="H312" s="226">
        <v>394.84899999999999</v>
      </c>
      <c r="I312" s="226" t="s">
        <v>450</v>
      </c>
      <c r="J312" s="226">
        <v>458045</v>
      </c>
      <c r="K312" s="117" t="s">
        <v>808</v>
      </c>
    </row>
    <row r="313" spans="1:11" ht="39.6" x14ac:dyDescent="0.25">
      <c r="A313" s="226">
        <f>A312+1</f>
        <v>134</v>
      </c>
      <c r="B313" s="23" t="s">
        <v>305</v>
      </c>
      <c r="C313" s="226" t="s">
        <v>60</v>
      </c>
      <c r="D313" s="219" t="s">
        <v>137</v>
      </c>
      <c r="E313" s="226" t="s">
        <v>289</v>
      </c>
      <c r="F313" s="226" t="s">
        <v>418</v>
      </c>
      <c r="G313" s="226">
        <v>50</v>
      </c>
      <c r="H313" s="226">
        <v>50</v>
      </c>
      <c r="I313" s="226" t="s">
        <v>450</v>
      </c>
      <c r="J313" s="226">
        <v>458023</v>
      </c>
      <c r="K313" s="117" t="s">
        <v>809</v>
      </c>
    </row>
    <row r="314" spans="1:11" ht="52.8" x14ac:dyDescent="0.25">
      <c r="A314" s="226">
        <f>A313+1</f>
        <v>135</v>
      </c>
      <c r="B314" s="23" t="s">
        <v>811</v>
      </c>
      <c r="C314" s="226" t="s">
        <v>60</v>
      </c>
      <c r="D314" s="219" t="s">
        <v>137</v>
      </c>
      <c r="E314" s="226" t="s">
        <v>289</v>
      </c>
      <c r="F314" s="226" t="s">
        <v>418</v>
      </c>
      <c r="G314" s="226">
        <v>187.03800000000001</v>
      </c>
      <c r="H314" s="226">
        <v>187.03800000000001</v>
      </c>
      <c r="I314" s="226" t="s">
        <v>450</v>
      </c>
      <c r="J314" s="226">
        <v>458002</v>
      </c>
      <c r="K314" s="117" t="s">
        <v>810</v>
      </c>
    </row>
    <row r="315" spans="1:11" ht="14.4" x14ac:dyDescent="0.25">
      <c r="A315" s="304" t="s">
        <v>306</v>
      </c>
      <c r="B315" s="305"/>
      <c r="C315" s="305"/>
      <c r="D315" s="305"/>
      <c r="E315" s="305"/>
      <c r="F315" s="305"/>
      <c r="G315" s="305"/>
      <c r="H315" s="305"/>
      <c r="I315" s="305"/>
      <c r="J315" s="305"/>
      <c r="K315" s="306"/>
    </row>
    <row r="316" spans="1:11" ht="64.2" customHeight="1" x14ac:dyDescent="0.25">
      <c r="A316" s="49">
        <v>119</v>
      </c>
      <c r="B316" s="10" t="s">
        <v>307</v>
      </c>
      <c r="C316" s="62" t="s">
        <v>59</v>
      </c>
      <c r="D316" s="218" t="s">
        <v>421</v>
      </c>
      <c r="E316" s="224" t="s">
        <v>342</v>
      </c>
      <c r="F316" s="48">
        <v>75</v>
      </c>
      <c r="G316" s="49">
        <v>75</v>
      </c>
      <c r="H316" s="49">
        <v>72.7</v>
      </c>
      <c r="I316" s="49" t="s">
        <v>137</v>
      </c>
      <c r="J316" s="49" t="s">
        <v>137</v>
      </c>
      <c r="K316" s="92" t="s">
        <v>812</v>
      </c>
    </row>
    <row r="317" spans="1:11" ht="43.8" customHeight="1" x14ac:dyDescent="0.25">
      <c r="A317" s="49">
        <v>120</v>
      </c>
      <c r="B317" s="4" t="s">
        <v>308</v>
      </c>
      <c r="C317" s="62" t="s">
        <v>59</v>
      </c>
      <c r="D317" s="218" t="s">
        <v>421</v>
      </c>
      <c r="E317" s="224" t="s">
        <v>342</v>
      </c>
      <c r="F317" s="48">
        <v>21.3</v>
      </c>
      <c r="G317" s="49">
        <v>21.3</v>
      </c>
      <c r="H317" s="49">
        <v>22.5</v>
      </c>
      <c r="I317" s="49" t="s">
        <v>137</v>
      </c>
      <c r="J317" s="49" t="s">
        <v>137</v>
      </c>
      <c r="K317" s="92" t="s">
        <v>813</v>
      </c>
    </row>
    <row r="318" spans="1:11" ht="39.6" customHeight="1" x14ac:dyDescent="0.25">
      <c r="A318" s="295">
        <v>121</v>
      </c>
      <c r="B318" s="27" t="s">
        <v>309</v>
      </c>
      <c r="C318" s="298" t="s">
        <v>59</v>
      </c>
      <c r="D318" s="300" t="s">
        <v>421</v>
      </c>
      <c r="E318" s="301" t="s">
        <v>289</v>
      </c>
      <c r="F318" s="48">
        <v>92.4</v>
      </c>
      <c r="G318" s="49">
        <v>92.4</v>
      </c>
      <c r="H318" s="49">
        <v>92.4</v>
      </c>
      <c r="I318" s="49" t="s">
        <v>137</v>
      </c>
      <c r="J318" s="49" t="s">
        <v>137</v>
      </c>
      <c r="K318" s="92" t="s">
        <v>836</v>
      </c>
    </row>
    <row r="319" spans="1:11" ht="42.6" customHeight="1" x14ac:dyDescent="0.25">
      <c r="A319" s="297"/>
      <c r="B319" s="28" t="s">
        <v>310</v>
      </c>
      <c r="C319" s="288"/>
      <c r="D319" s="288"/>
      <c r="E319" s="265"/>
      <c r="F319" s="48" t="s">
        <v>418</v>
      </c>
      <c r="G319" s="49">
        <v>85</v>
      </c>
      <c r="H319" s="138">
        <v>85</v>
      </c>
      <c r="I319" s="138" t="s">
        <v>137</v>
      </c>
      <c r="J319" s="138" t="s">
        <v>137</v>
      </c>
      <c r="K319" s="112" t="s">
        <v>850</v>
      </c>
    </row>
    <row r="320" spans="1:11" ht="66.599999999999994" x14ac:dyDescent="0.25">
      <c r="A320" s="49">
        <v>122</v>
      </c>
      <c r="B320" s="29" t="s">
        <v>311</v>
      </c>
      <c r="C320" s="228" t="s">
        <v>197</v>
      </c>
      <c r="D320" s="218" t="s">
        <v>421</v>
      </c>
      <c r="E320" s="224" t="s">
        <v>289</v>
      </c>
      <c r="F320" s="48">
        <v>23</v>
      </c>
      <c r="G320" s="49">
        <v>23</v>
      </c>
      <c r="H320" s="49">
        <v>23</v>
      </c>
      <c r="I320" s="49" t="s">
        <v>137</v>
      </c>
      <c r="J320" s="49" t="s">
        <v>137</v>
      </c>
      <c r="K320" s="101" t="s">
        <v>816</v>
      </c>
    </row>
    <row r="321" spans="1:11" ht="44.4" customHeight="1" x14ac:dyDescent="0.25">
      <c r="A321" s="295">
        <v>123</v>
      </c>
      <c r="B321" s="30" t="s">
        <v>312</v>
      </c>
      <c r="C321" s="298" t="s">
        <v>59</v>
      </c>
      <c r="D321" s="300" t="s">
        <v>421</v>
      </c>
      <c r="E321" s="301" t="s">
        <v>289</v>
      </c>
      <c r="F321" s="48">
        <v>71.2</v>
      </c>
      <c r="G321" s="49">
        <v>71.2</v>
      </c>
      <c r="H321" s="49">
        <v>71.3</v>
      </c>
      <c r="I321" s="49" t="s">
        <v>137</v>
      </c>
      <c r="J321" s="49" t="s">
        <v>137</v>
      </c>
      <c r="K321" s="92" t="s">
        <v>815</v>
      </c>
    </row>
    <row r="322" spans="1:11" ht="39.6" x14ac:dyDescent="0.25">
      <c r="A322" s="297"/>
      <c r="B322" s="28" t="s">
        <v>310</v>
      </c>
      <c r="C322" s="288"/>
      <c r="D322" s="288"/>
      <c r="E322" s="265"/>
      <c r="F322" s="48"/>
      <c r="G322" s="138">
        <v>65</v>
      </c>
      <c r="H322" s="138">
        <v>65</v>
      </c>
      <c r="I322" s="138" t="s">
        <v>137</v>
      </c>
      <c r="J322" s="138" t="s">
        <v>137</v>
      </c>
      <c r="K322" s="112" t="s">
        <v>837</v>
      </c>
    </row>
    <row r="323" spans="1:11" ht="53.4" x14ac:dyDescent="0.25">
      <c r="A323" s="49">
        <v>124</v>
      </c>
      <c r="B323" s="31" t="s">
        <v>313</v>
      </c>
      <c r="C323" s="228" t="s">
        <v>197</v>
      </c>
      <c r="D323" s="218" t="s">
        <v>421</v>
      </c>
      <c r="E323" s="224" t="s">
        <v>289</v>
      </c>
      <c r="F323" s="48">
        <v>3</v>
      </c>
      <c r="G323" s="49">
        <v>3</v>
      </c>
      <c r="H323" s="49">
        <v>3</v>
      </c>
      <c r="I323" s="49" t="s">
        <v>137</v>
      </c>
      <c r="J323" s="49" t="s">
        <v>137</v>
      </c>
      <c r="K323" s="101" t="s">
        <v>814</v>
      </c>
    </row>
    <row r="324" spans="1:11" ht="44.4" customHeight="1" x14ac:dyDescent="0.25">
      <c r="A324" s="295">
        <v>125</v>
      </c>
      <c r="B324" s="4" t="s">
        <v>314</v>
      </c>
      <c r="C324" s="298" t="s">
        <v>59</v>
      </c>
      <c r="D324" s="300" t="s">
        <v>421</v>
      </c>
      <c r="E324" s="301" t="s">
        <v>289</v>
      </c>
      <c r="F324" s="48"/>
      <c r="G324" s="49"/>
      <c r="H324" s="49"/>
      <c r="I324" s="49"/>
      <c r="J324" s="49"/>
      <c r="K324" s="92"/>
    </row>
    <row r="325" spans="1:11" ht="38.4" customHeight="1" x14ac:dyDescent="0.25">
      <c r="A325" s="296"/>
      <c r="B325" s="10" t="s">
        <v>315</v>
      </c>
      <c r="C325" s="299"/>
      <c r="D325" s="299"/>
      <c r="E325" s="265"/>
      <c r="F325" s="48">
        <v>8</v>
      </c>
      <c r="G325" s="49">
        <v>55.2</v>
      </c>
      <c r="H325" s="49">
        <v>59</v>
      </c>
      <c r="I325" s="49" t="s">
        <v>137</v>
      </c>
      <c r="J325" s="49" t="s">
        <v>137</v>
      </c>
      <c r="K325" s="187" t="s">
        <v>838</v>
      </c>
    </row>
    <row r="326" spans="1:11" ht="39.6" x14ac:dyDescent="0.25">
      <c r="A326" s="296"/>
      <c r="B326" s="28" t="s">
        <v>310</v>
      </c>
      <c r="C326" s="299"/>
      <c r="D326" s="299"/>
      <c r="E326" s="265"/>
      <c r="F326" s="48"/>
      <c r="G326" s="49">
        <v>65.7</v>
      </c>
      <c r="H326" s="49">
        <v>69.2</v>
      </c>
      <c r="I326" s="49" t="s">
        <v>137</v>
      </c>
      <c r="J326" s="49" t="s">
        <v>137</v>
      </c>
      <c r="K326" s="187" t="s">
        <v>839</v>
      </c>
    </row>
    <row r="327" spans="1:11" ht="39.6" x14ac:dyDescent="0.25">
      <c r="A327" s="296"/>
      <c r="B327" s="10" t="s">
        <v>316</v>
      </c>
      <c r="C327" s="299"/>
      <c r="D327" s="299"/>
      <c r="E327" s="265"/>
      <c r="F327" s="48">
        <v>90</v>
      </c>
      <c r="G327" s="49">
        <v>90</v>
      </c>
      <c r="H327" s="49">
        <v>88.6</v>
      </c>
      <c r="I327" s="49" t="s">
        <v>137</v>
      </c>
      <c r="J327" s="49" t="s">
        <v>137</v>
      </c>
      <c r="K327" s="187" t="s">
        <v>840</v>
      </c>
    </row>
    <row r="328" spans="1:11" ht="39.6" x14ac:dyDescent="0.25">
      <c r="A328" s="296"/>
      <c r="B328" s="10" t="s">
        <v>317</v>
      </c>
      <c r="C328" s="299"/>
      <c r="D328" s="299"/>
      <c r="E328" s="265"/>
      <c r="F328" s="48">
        <v>35</v>
      </c>
      <c r="G328" s="49">
        <v>35</v>
      </c>
      <c r="H328" s="49">
        <v>20.399999999999999</v>
      </c>
      <c r="I328" s="49" t="s">
        <v>137</v>
      </c>
      <c r="J328" s="49" t="s">
        <v>137</v>
      </c>
      <c r="K328" s="187" t="s">
        <v>841</v>
      </c>
    </row>
    <row r="329" spans="1:11" x14ac:dyDescent="0.25">
      <c r="A329" s="296"/>
      <c r="B329" s="10" t="s">
        <v>318</v>
      </c>
      <c r="C329" s="299"/>
      <c r="D329" s="299"/>
      <c r="E329" s="265"/>
      <c r="F329" s="48">
        <v>0</v>
      </c>
      <c r="G329" s="49">
        <v>0</v>
      </c>
      <c r="H329" s="49">
        <v>0</v>
      </c>
      <c r="I329" s="49" t="s">
        <v>137</v>
      </c>
      <c r="J329" s="49" t="s">
        <v>137</v>
      </c>
      <c r="K329" s="188" t="s">
        <v>435</v>
      </c>
    </row>
    <row r="330" spans="1:11" x14ac:dyDescent="0.25">
      <c r="A330" s="296"/>
      <c r="B330" s="10" t="s">
        <v>319</v>
      </c>
      <c r="C330" s="299"/>
      <c r="D330" s="299"/>
      <c r="E330" s="265"/>
      <c r="F330" s="48">
        <v>0</v>
      </c>
      <c r="G330" s="49">
        <v>0</v>
      </c>
      <c r="H330" s="49">
        <v>0</v>
      </c>
      <c r="I330" s="49" t="s">
        <v>137</v>
      </c>
      <c r="J330" s="49" t="s">
        <v>137</v>
      </c>
      <c r="K330" s="188" t="s">
        <v>435</v>
      </c>
    </row>
    <row r="331" spans="1:11" x14ac:dyDescent="0.25">
      <c r="A331" s="297"/>
      <c r="B331" s="28" t="s">
        <v>310</v>
      </c>
      <c r="C331" s="288"/>
      <c r="D331" s="288"/>
      <c r="E331" s="265"/>
      <c r="F331" s="48"/>
      <c r="G331" s="49">
        <v>93</v>
      </c>
      <c r="H331" s="49"/>
      <c r="I331" s="49" t="s">
        <v>137</v>
      </c>
      <c r="J331" s="49" t="s">
        <v>137</v>
      </c>
      <c r="K331" s="92"/>
    </row>
    <row r="332" spans="1:11" ht="40.200000000000003" x14ac:dyDescent="0.25">
      <c r="A332" s="295">
        <v>126</v>
      </c>
      <c r="B332" s="32" t="s">
        <v>320</v>
      </c>
      <c r="C332" s="302" t="s">
        <v>292</v>
      </c>
      <c r="D332" s="300" t="s">
        <v>421</v>
      </c>
      <c r="E332" s="301" t="s">
        <v>289</v>
      </c>
      <c r="F332" s="48"/>
      <c r="G332" s="49"/>
      <c r="H332" s="49"/>
      <c r="I332" s="49" t="s">
        <v>137</v>
      </c>
      <c r="J332" s="49" t="s">
        <v>137</v>
      </c>
      <c r="K332" s="92"/>
    </row>
    <row r="333" spans="1:11" x14ac:dyDescent="0.25">
      <c r="A333" s="296"/>
      <c r="B333" s="32" t="s">
        <v>321</v>
      </c>
      <c r="C333" s="299"/>
      <c r="D333" s="299"/>
      <c r="E333" s="265"/>
      <c r="F333" s="48">
        <v>0</v>
      </c>
      <c r="G333" s="49">
        <v>0</v>
      </c>
      <c r="H333" s="49"/>
      <c r="I333" s="49" t="s">
        <v>137</v>
      </c>
      <c r="J333" s="49" t="s">
        <v>137</v>
      </c>
      <c r="K333" s="188" t="s">
        <v>435</v>
      </c>
    </row>
    <row r="334" spans="1:11" ht="55.8" customHeight="1" x14ac:dyDescent="0.25">
      <c r="A334" s="296"/>
      <c r="B334" s="32" t="s">
        <v>322</v>
      </c>
      <c r="C334" s="299"/>
      <c r="D334" s="299"/>
      <c r="E334" s="265"/>
      <c r="F334" s="48">
        <v>4.8</v>
      </c>
      <c r="G334" s="49">
        <v>43.58</v>
      </c>
      <c r="H334" s="49">
        <v>46.08</v>
      </c>
      <c r="I334" s="49" t="s">
        <v>137</v>
      </c>
      <c r="J334" s="49" t="s">
        <v>137</v>
      </c>
      <c r="K334" s="101" t="s">
        <v>842</v>
      </c>
    </row>
    <row r="335" spans="1:11" ht="37.799999999999997" customHeight="1" x14ac:dyDescent="0.25">
      <c r="A335" s="296"/>
      <c r="B335" s="32" t="s">
        <v>323</v>
      </c>
      <c r="C335" s="299"/>
      <c r="D335" s="299"/>
      <c r="E335" s="265"/>
      <c r="F335" s="48">
        <v>139.69999999999999</v>
      </c>
      <c r="G335" s="49">
        <v>139.69999999999999</v>
      </c>
      <c r="H335" s="49">
        <v>137.5</v>
      </c>
      <c r="I335" s="49" t="s">
        <v>137</v>
      </c>
      <c r="J335" s="49" t="s">
        <v>137</v>
      </c>
      <c r="K335" s="101" t="s">
        <v>843</v>
      </c>
    </row>
    <row r="336" spans="1:11" ht="39.6" x14ac:dyDescent="0.25">
      <c r="A336" s="296"/>
      <c r="B336" s="32" t="s">
        <v>324</v>
      </c>
      <c r="C336" s="299"/>
      <c r="D336" s="299"/>
      <c r="E336" s="265"/>
      <c r="F336" s="48">
        <v>34.5</v>
      </c>
      <c r="G336" s="49">
        <v>34.5</v>
      </c>
      <c r="H336" s="49">
        <v>20.100000000000001</v>
      </c>
      <c r="I336" s="49" t="s">
        <v>137</v>
      </c>
      <c r="J336" s="49" t="s">
        <v>137</v>
      </c>
      <c r="K336" s="101" t="s">
        <v>845</v>
      </c>
    </row>
    <row r="337" spans="1:11" x14ac:dyDescent="0.25">
      <c r="A337" s="297"/>
      <c r="B337" s="32" t="s">
        <v>325</v>
      </c>
      <c r="C337" s="288"/>
      <c r="D337" s="288"/>
      <c r="E337" s="265"/>
      <c r="F337" s="48">
        <v>0</v>
      </c>
      <c r="G337" s="49">
        <v>0</v>
      </c>
      <c r="H337" s="49"/>
      <c r="I337" s="49" t="s">
        <v>137</v>
      </c>
      <c r="J337" s="49" t="s">
        <v>137</v>
      </c>
      <c r="K337" s="188" t="s">
        <v>817</v>
      </c>
    </row>
    <row r="338" spans="1:11" ht="53.4" x14ac:dyDescent="0.25">
      <c r="A338" s="49">
        <v>127</v>
      </c>
      <c r="B338" s="32" t="s">
        <v>326</v>
      </c>
      <c r="C338" s="20" t="s">
        <v>60</v>
      </c>
      <c r="D338" s="218" t="s">
        <v>419</v>
      </c>
      <c r="E338" s="224" t="s">
        <v>289</v>
      </c>
      <c r="F338" s="48">
        <v>0</v>
      </c>
      <c r="G338" s="49">
        <v>61.514000000000003</v>
      </c>
      <c r="H338" s="49">
        <v>61.514000000000003</v>
      </c>
      <c r="I338" s="49" t="s">
        <v>137</v>
      </c>
      <c r="J338" s="49" t="s">
        <v>137</v>
      </c>
      <c r="K338" s="189" t="s">
        <v>818</v>
      </c>
    </row>
    <row r="339" spans="1:11" ht="64.8" customHeight="1" x14ac:dyDescent="0.25">
      <c r="A339" s="226">
        <f>A314+1</f>
        <v>136</v>
      </c>
      <c r="B339" s="128" t="s">
        <v>327</v>
      </c>
      <c r="C339" s="226" t="s">
        <v>60</v>
      </c>
      <c r="D339" s="226" t="s">
        <v>137</v>
      </c>
      <c r="E339" s="226" t="s">
        <v>289</v>
      </c>
      <c r="F339" s="226">
        <v>2.1120000000000001</v>
      </c>
      <c r="G339" s="226">
        <v>5.26</v>
      </c>
      <c r="H339" s="226">
        <v>5.26</v>
      </c>
      <c r="I339" s="226" t="s">
        <v>412</v>
      </c>
      <c r="J339" s="226">
        <v>458003</v>
      </c>
      <c r="K339" s="105" t="s">
        <v>819</v>
      </c>
    </row>
    <row r="340" spans="1:11" ht="43.8" customHeight="1" x14ac:dyDescent="0.25">
      <c r="A340" s="226">
        <f>A339+1</f>
        <v>137</v>
      </c>
      <c r="B340" s="128" t="s">
        <v>328</v>
      </c>
      <c r="C340" s="226" t="s">
        <v>60</v>
      </c>
      <c r="D340" s="226" t="s">
        <v>137</v>
      </c>
      <c r="E340" s="226" t="s">
        <v>289</v>
      </c>
      <c r="F340" s="226">
        <v>0.68700000000000006</v>
      </c>
      <c r="G340" s="226">
        <v>1.9410000000000001</v>
      </c>
      <c r="H340" s="226">
        <v>1.9410000000000001</v>
      </c>
      <c r="I340" s="226" t="s">
        <v>412</v>
      </c>
      <c r="J340" s="226">
        <v>458031</v>
      </c>
      <c r="K340" s="105" t="s">
        <v>819</v>
      </c>
    </row>
    <row r="341" spans="1:11" ht="79.2" x14ac:dyDescent="0.25">
      <c r="A341" s="226">
        <f t="shared" ref="A341:A344" si="15">A340+1</f>
        <v>138</v>
      </c>
      <c r="B341" s="128" t="s">
        <v>329</v>
      </c>
      <c r="C341" s="226" t="s">
        <v>61</v>
      </c>
      <c r="D341" s="226" t="s">
        <v>137</v>
      </c>
      <c r="E341" s="226" t="s">
        <v>343</v>
      </c>
      <c r="F341" s="226">
        <v>421</v>
      </c>
      <c r="G341" s="226">
        <v>453</v>
      </c>
      <c r="H341" s="226">
        <v>453</v>
      </c>
      <c r="I341" s="226" t="s">
        <v>137</v>
      </c>
      <c r="J341" s="226" t="s">
        <v>137</v>
      </c>
      <c r="K341" s="190" t="s">
        <v>820</v>
      </c>
    </row>
    <row r="342" spans="1:11" ht="39.6" x14ac:dyDescent="0.25">
      <c r="A342" s="226">
        <f t="shared" si="15"/>
        <v>139</v>
      </c>
      <c r="B342" s="128" t="s">
        <v>330</v>
      </c>
      <c r="C342" s="226" t="s">
        <v>61</v>
      </c>
      <c r="D342" s="226" t="s">
        <v>137</v>
      </c>
      <c r="E342" s="226" t="s">
        <v>343</v>
      </c>
      <c r="F342" s="226">
        <v>40</v>
      </c>
      <c r="G342" s="226">
        <v>5</v>
      </c>
      <c r="H342" s="226">
        <v>5</v>
      </c>
      <c r="I342" s="226" t="s">
        <v>137</v>
      </c>
      <c r="J342" s="226" t="s">
        <v>137</v>
      </c>
      <c r="K342" s="190" t="s">
        <v>821</v>
      </c>
    </row>
    <row r="343" spans="1:11" ht="55.2" customHeight="1" x14ac:dyDescent="0.25">
      <c r="A343" s="226">
        <f>A342+1</f>
        <v>140</v>
      </c>
      <c r="B343" s="128" t="s">
        <v>331</v>
      </c>
      <c r="C343" s="226" t="s">
        <v>60</v>
      </c>
      <c r="D343" s="226" t="s">
        <v>137</v>
      </c>
      <c r="E343" s="226" t="s">
        <v>289</v>
      </c>
      <c r="F343" s="226" t="s">
        <v>431</v>
      </c>
      <c r="G343" s="226" t="s">
        <v>418</v>
      </c>
      <c r="H343" s="226" t="s">
        <v>418</v>
      </c>
      <c r="I343" s="226" t="s">
        <v>450</v>
      </c>
      <c r="J343" s="226">
        <v>458028</v>
      </c>
      <c r="K343" s="85" t="s">
        <v>436</v>
      </c>
    </row>
    <row r="344" spans="1:11" ht="103.8" customHeight="1" x14ac:dyDescent="0.25">
      <c r="A344" s="226">
        <f t="shared" si="15"/>
        <v>141</v>
      </c>
      <c r="B344" s="128" t="s">
        <v>332</v>
      </c>
      <c r="C344" s="226" t="s">
        <v>60</v>
      </c>
      <c r="D344" s="226" t="s">
        <v>137</v>
      </c>
      <c r="E344" s="226" t="s">
        <v>140</v>
      </c>
      <c r="F344" s="226"/>
      <c r="G344" s="226">
        <v>6.3879999999999999</v>
      </c>
      <c r="H344" s="226">
        <v>6.3879999999999999</v>
      </c>
      <c r="I344" s="226" t="s">
        <v>412</v>
      </c>
      <c r="J344" s="226">
        <v>467005</v>
      </c>
      <c r="K344" s="85" t="s">
        <v>716</v>
      </c>
    </row>
    <row r="345" spans="1:11" ht="84" customHeight="1" x14ac:dyDescent="0.25">
      <c r="A345" s="226">
        <f>A344+1</f>
        <v>142</v>
      </c>
      <c r="B345" s="128" t="s">
        <v>333</v>
      </c>
      <c r="C345" s="226" t="s">
        <v>60</v>
      </c>
      <c r="D345" s="226" t="s">
        <v>137</v>
      </c>
      <c r="E345" s="226" t="s">
        <v>140</v>
      </c>
      <c r="F345" s="226" t="s">
        <v>432</v>
      </c>
      <c r="G345" s="226">
        <v>0.05</v>
      </c>
      <c r="H345" s="226">
        <v>0</v>
      </c>
      <c r="I345" s="226" t="s">
        <v>438</v>
      </c>
      <c r="J345" s="226">
        <v>467004</v>
      </c>
      <c r="K345" s="85" t="s">
        <v>717</v>
      </c>
    </row>
    <row r="346" spans="1:11" ht="27" customHeight="1" x14ac:dyDescent="0.25">
      <c r="A346" s="287">
        <f>A345+1</f>
        <v>143</v>
      </c>
      <c r="B346" s="289" t="s">
        <v>334</v>
      </c>
      <c r="C346" s="287" t="s">
        <v>60</v>
      </c>
      <c r="D346" s="287" t="s">
        <v>137</v>
      </c>
      <c r="E346" s="287" t="s">
        <v>289</v>
      </c>
      <c r="F346" s="226" t="s">
        <v>418</v>
      </c>
      <c r="G346" s="226">
        <v>59</v>
      </c>
      <c r="H346" s="226">
        <v>59</v>
      </c>
      <c r="I346" s="226" t="s">
        <v>412</v>
      </c>
      <c r="J346" s="287">
        <v>458107</v>
      </c>
      <c r="K346" s="293" t="s">
        <v>822</v>
      </c>
    </row>
    <row r="347" spans="1:11" ht="28.2" customHeight="1" x14ac:dyDescent="0.25">
      <c r="A347" s="288"/>
      <c r="B347" s="290"/>
      <c r="C347" s="288"/>
      <c r="D347" s="288"/>
      <c r="E347" s="288"/>
      <c r="F347" s="226"/>
      <c r="G347" s="226">
        <v>75.5</v>
      </c>
      <c r="H347" s="226">
        <v>75.5</v>
      </c>
      <c r="I347" s="226" t="s">
        <v>438</v>
      </c>
      <c r="J347" s="288"/>
      <c r="K347" s="290"/>
    </row>
    <row r="348" spans="1:11" ht="69" customHeight="1" x14ac:dyDescent="0.25">
      <c r="A348" s="219">
        <f>A346+1</f>
        <v>144</v>
      </c>
      <c r="B348" s="221" t="s">
        <v>335</v>
      </c>
      <c r="C348" s="219" t="s">
        <v>60</v>
      </c>
      <c r="D348" s="219" t="s">
        <v>137</v>
      </c>
      <c r="E348" s="226" t="s">
        <v>289</v>
      </c>
      <c r="F348" s="226" t="s">
        <v>418</v>
      </c>
      <c r="G348" s="226">
        <v>230</v>
      </c>
      <c r="H348" s="226">
        <v>230</v>
      </c>
      <c r="I348" s="226" t="s">
        <v>438</v>
      </c>
      <c r="J348" s="226">
        <v>458011</v>
      </c>
      <c r="K348" s="190" t="s">
        <v>887</v>
      </c>
    </row>
    <row r="349" spans="1:11" ht="28.8" customHeight="1" x14ac:dyDescent="0.25">
      <c r="A349" s="287">
        <f>A348+1</f>
        <v>145</v>
      </c>
      <c r="B349" s="291" t="s">
        <v>336</v>
      </c>
      <c r="C349" s="287" t="s">
        <v>60</v>
      </c>
      <c r="D349" s="287" t="s">
        <v>137</v>
      </c>
      <c r="E349" s="292" t="s">
        <v>344</v>
      </c>
      <c r="F349" s="226" t="s">
        <v>418</v>
      </c>
      <c r="G349" s="226">
        <v>825.55799999999999</v>
      </c>
      <c r="H349" s="226">
        <v>825.55799999999999</v>
      </c>
      <c r="I349" s="226" t="s">
        <v>438</v>
      </c>
      <c r="J349" s="226">
        <v>458011</v>
      </c>
      <c r="K349" s="293" t="s">
        <v>824</v>
      </c>
    </row>
    <row r="350" spans="1:11" ht="40.200000000000003" customHeight="1" x14ac:dyDescent="0.25">
      <c r="A350" s="288"/>
      <c r="B350" s="290"/>
      <c r="C350" s="288"/>
      <c r="D350" s="288"/>
      <c r="E350" s="288"/>
      <c r="F350" s="226" t="s">
        <v>418</v>
      </c>
      <c r="G350" s="226">
        <v>106.629</v>
      </c>
      <c r="H350" s="226">
        <v>106.629</v>
      </c>
      <c r="I350" s="226" t="s">
        <v>412</v>
      </c>
      <c r="J350" s="226">
        <v>458011</v>
      </c>
      <c r="K350" s="294"/>
    </row>
    <row r="351" spans="1:11" ht="55.8" customHeight="1" x14ac:dyDescent="0.25">
      <c r="A351" s="219">
        <f>A349+1</f>
        <v>146</v>
      </c>
      <c r="B351" s="222" t="s">
        <v>337</v>
      </c>
      <c r="C351" s="219" t="s">
        <v>60</v>
      </c>
      <c r="D351" s="219" t="s">
        <v>137</v>
      </c>
      <c r="E351" s="229" t="s">
        <v>344</v>
      </c>
      <c r="F351" s="226" t="s">
        <v>418</v>
      </c>
      <c r="G351" s="226">
        <v>306.291</v>
      </c>
      <c r="H351" s="226">
        <v>306.291</v>
      </c>
      <c r="I351" s="226" t="s">
        <v>438</v>
      </c>
      <c r="J351" s="226">
        <v>458026</v>
      </c>
      <c r="K351" s="190" t="s">
        <v>825</v>
      </c>
    </row>
    <row r="352" spans="1:11" ht="39.6" customHeight="1" x14ac:dyDescent="0.25">
      <c r="A352" s="226">
        <f>A351+1</f>
        <v>147</v>
      </c>
      <c r="B352" s="33" t="s">
        <v>338</v>
      </c>
      <c r="C352" s="229" t="s">
        <v>60</v>
      </c>
      <c r="D352" s="226" t="s">
        <v>137</v>
      </c>
      <c r="E352" s="229" t="s">
        <v>289</v>
      </c>
      <c r="F352" s="226">
        <v>2.556</v>
      </c>
      <c r="G352" s="226">
        <v>5.87</v>
      </c>
      <c r="H352" s="226">
        <v>5.87</v>
      </c>
      <c r="I352" s="226" t="s">
        <v>412</v>
      </c>
      <c r="J352" s="226">
        <v>458012</v>
      </c>
      <c r="K352" s="191" t="s">
        <v>826</v>
      </c>
    </row>
    <row r="353" spans="1:11" ht="39.6" x14ac:dyDescent="0.25">
      <c r="A353" s="226">
        <f t="shared" ref="A353:A354" si="16">A352+1</f>
        <v>148</v>
      </c>
      <c r="B353" s="33" t="s">
        <v>339</v>
      </c>
      <c r="C353" s="229" t="s">
        <v>60</v>
      </c>
      <c r="D353" s="226" t="s">
        <v>137</v>
      </c>
      <c r="E353" s="229" t="s">
        <v>289</v>
      </c>
      <c r="F353" s="226">
        <v>4.3239999999999998</v>
      </c>
      <c r="G353" s="226">
        <v>2.1560000000000001</v>
      </c>
      <c r="H353" s="226">
        <v>2.1560000000000001</v>
      </c>
      <c r="I353" s="226" t="s">
        <v>412</v>
      </c>
      <c r="J353" s="226">
        <v>458012</v>
      </c>
      <c r="K353" s="191" t="s">
        <v>826</v>
      </c>
    </row>
    <row r="354" spans="1:11" ht="105.6" x14ac:dyDescent="0.25">
      <c r="A354" s="226">
        <f t="shared" si="16"/>
        <v>149</v>
      </c>
      <c r="B354" s="34" t="s">
        <v>340</v>
      </c>
      <c r="C354" s="229" t="s">
        <v>60</v>
      </c>
      <c r="D354" s="226" t="s">
        <v>137</v>
      </c>
      <c r="E354" s="229" t="s">
        <v>140</v>
      </c>
      <c r="F354" s="226" t="s">
        <v>418</v>
      </c>
      <c r="G354" s="226">
        <v>42.301000000000002</v>
      </c>
      <c r="H354" s="226">
        <v>42.3</v>
      </c>
      <c r="I354" s="226" t="s">
        <v>450</v>
      </c>
      <c r="J354" s="226">
        <v>467058</v>
      </c>
      <c r="K354" s="85" t="s">
        <v>718</v>
      </c>
    </row>
    <row r="355" spans="1:11" ht="172.8" customHeight="1" x14ac:dyDescent="0.25">
      <c r="A355" s="226">
        <f>A354+1</f>
        <v>150</v>
      </c>
      <c r="B355" s="129" t="s">
        <v>341</v>
      </c>
      <c r="C355" s="223" t="s">
        <v>60</v>
      </c>
      <c r="D355" s="219" t="s">
        <v>137</v>
      </c>
      <c r="E355" s="223" t="s">
        <v>140</v>
      </c>
      <c r="F355" s="226" t="s">
        <v>418</v>
      </c>
      <c r="G355" s="226">
        <v>317.339</v>
      </c>
      <c r="H355" s="226">
        <v>95.2</v>
      </c>
      <c r="I355" s="226" t="s">
        <v>413</v>
      </c>
      <c r="J355" s="226">
        <v>467006</v>
      </c>
      <c r="K355" s="128" t="s">
        <v>719</v>
      </c>
    </row>
    <row r="356" spans="1:11" ht="79.8" customHeight="1" x14ac:dyDescent="0.25">
      <c r="A356" s="226">
        <f>A355+1</f>
        <v>151</v>
      </c>
      <c r="B356" s="134" t="s">
        <v>467</v>
      </c>
      <c r="C356" s="69" t="s">
        <v>60</v>
      </c>
      <c r="D356" s="226" t="s">
        <v>137</v>
      </c>
      <c r="E356" s="229" t="s">
        <v>140</v>
      </c>
      <c r="F356" s="226" t="s">
        <v>418</v>
      </c>
      <c r="G356" s="226">
        <v>1.954</v>
      </c>
      <c r="H356" s="226">
        <v>1.954</v>
      </c>
      <c r="I356" s="226" t="s">
        <v>412</v>
      </c>
      <c r="J356" s="226">
        <v>467006</v>
      </c>
      <c r="K356" s="85" t="s">
        <v>729</v>
      </c>
    </row>
    <row r="357" spans="1:11" ht="79.2" x14ac:dyDescent="0.25">
      <c r="A357" s="226">
        <f t="shared" ref="A357:A358" si="17">A356+1</f>
        <v>152</v>
      </c>
      <c r="B357" s="34" t="s">
        <v>468</v>
      </c>
      <c r="C357" s="229" t="s">
        <v>60</v>
      </c>
      <c r="D357" s="226" t="s">
        <v>137</v>
      </c>
      <c r="E357" s="229" t="s">
        <v>140</v>
      </c>
      <c r="F357" s="226" t="s">
        <v>418</v>
      </c>
      <c r="G357" s="226">
        <v>568.56500000000005</v>
      </c>
      <c r="H357" s="226">
        <v>568.56500000000005</v>
      </c>
      <c r="I357" s="226" t="s">
        <v>413</v>
      </c>
      <c r="J357" s="226">
        <v>467006</v>
      </c>
      <c r="K357" s="85" t="s">
        <v>720</v>
      </c>
    </row>
    <row r="358" spans="1:11" ht="39.6" x14ac:dyDescent="0.25">
      <c r="A358" s="226">
        <f t="shared" si="17"/>
        <v>153</v>
      </c>
      <c r="B358" s="34" t="s">
        <v>469</v>
      </c>
      <c r="C358" s="229" t="s">
        <v>60</v>
      </c>
      <c r="D358" s="226" t="s">
        <v>137</v>
      </c>
      <c r="E358" s="229" t="s">
        <v>140</v>
      </c>
      <c r="F358" s="226" t="s">
        <v>418</v>
      </c>
      <c r="G358" s="226">
        <v>450</v>
      </c>
      <c r="H358" s="226">
        <v>450</v>
      </c>
      <c r="I358" s="226" t="s">
        <v>413</v>
      </c>
      <c r="J358" s="226">
        <v>467006</v>
      </c>
      <c r="K358" s="85" t="s">
        <v>721</v>
      </c>
    </row>
    <row r="359" spans="1:11" ht="52.8" x14ac:dyDescent="0.25">
      <c r="A359" s="226">
        <f>A358+1</f>
        <v>154</v>
      </c>
      <c r="B359" s="34" t="s">
        <v>470</v>
      </c>
      <c r="C359" s="229" t="s">
        <v>60</v>
      </c>
      <c r="D359" s="226" t="s">
        <v>137</v>
      </c>
      <c r="E359" s="229" t="s">
        <v>140</v>
      </c>
      <c r="F359" s="226" t="s">
        <v>418</v>
      </c>
      <c r="G359" s="226">
        <v>369.99</v>
      </c>
      <c r="H359" s="226">
        <v>369.98500000000001</v>
      </c>
      <c r="I359" s="226" t="s">
        <v>413</v>
      </c>
      <c r="J359" s="226">
        <v>467006</v>
      </c>
      <c r="K359" s="128" t="s">
        <v>722</v>
      </c>
    </row>
    <row r="360" spans="1:11" ht="39.6" x14ac:dyDescent="0.25">
      <c r="A360" s="226">
        <f t="shared" ref="A360:A361" si="18">A359+1</f>
        <v>155</v>
      </c>
      <c r="B360" s="34" t="s">
        <v>471</v>
      </c>
      <c r="C360" s="229" t="s">
        <v>60</v>
      </c>
      <c r="D360" s="226" t="s">
        <v>137</v>
      </c>
      <c r="E360" s="229" t="s">
        <v>140</v>
      </c>
      <c r="F360" s="226" t="s">
        <v>418</v>
      </c>
      <c r="G360" s="226">
        <v>135</v>
      </c>
      <c r="H360" s="226">
        <v>135</v>
      </c>
      <c r="I360" s="226" t="s">
        <v>413</v>
      </c>
      <c r="J360" s="226">
        <v>467006</v>
      </c>
      <c r="K360" s="128" t="s">
        <v>723</v>
      </c>
    </row>
    <row r="361" spans="1:11" ht="57.6" customHeight="1" x14ac:dyDescent="0.25">
      <c r="A361" s="226">
        <f t="shared" si="18"/>
        <v>156</v>
      </c>
      <c r="B361" s="34" t="s">
        <v>472</v>
      </c>
      <c r="C361" s="229" t="s">
        <v>60</v>
      </c>
      <c r="D361" s="226" t="s">
        <v>137</v>
      </c>
      <c r="E361" s="229" t="s">
        <v>140</v>
      </c>
      <c r="F361" s="226" t="s">
        <v>418</v>
      </c>
      <c r="G361" s="226">
        <v>342.2</v>
      </c>
      <c r="H361" s="226">
        <v>342.2</v>
      </c>
      <c r="I361" s="226" t="s">
        <v>413</v>
      </c>
      <c r="J361" s="226">
        <v>467006</v>
      </c>
      <c r="K361" s="128" t="s">
        <v>724</v>
      </c>
    </row>
    <row r="362" spans="1:11" ht="66" x14ac:dyDescent="0.25">
      <c r="A362" s="226">
        <f>A361+1</f>
        <v>157</v>
      </c>
      <c r="B362" s="34" t="s">
        <v>473</v>
      </c>
      <c r="C362" s="229" t="s">
        <v>60</v>
      </c>
      <c r="D362" s="226" t="s">
        <v>137</v>
      </c>
      <c r="E362" s="229" t="s">
        <v>140</v>
      </c>
      <c r="F362" s="226" t="s">
        <v>418</v>
      </c>
      <c r="G362" s="226">
        <v>115.13</v>
      </c>
      <c r="H362" s="226">
        <v>115.1</v>
      </c>
      <c r="I362" s="226" t="s">
        <v>438</v>
      </c>
      <c r="J362" s="226">
        <v>467006</v>
      </c>
      <c r="K362" s="128" t="s">
        <v>725</v>
      </c>
    </row>
    <row r="363" spans="1:11" ht="64.8" customHeight="1" x14ac:dyDescent="0.25">
      <c r="A363" s="226">
        <f t="shared" ref="A363" si="19">A362+1</f>
        <v>158</v>
      </c>
      <c r="B363" s="34" t="s">
        <v>474</v>
      </c>
      <c r="C363" s="229" t="s">
        <v>60</v>
      </c>
      <c r="D363" s="226" t="s">
        <v>137</v>
      </c>
      <c r="E363" s="229" t="s">
        <v>140</v>
      </c>
      <c r="F363" s="226" t="s">
        <v>418</v>
      </c>
      <c r="G363" s="226">
        <v>1E-3</v>
      </c>
      <c r="H363" s="226">
        <v>0</v>
      </c>
      <c r="I363" s="226" t="s">
        <v>412</v>
      </c>
      <c r="J363" s="226">
        <v>467006</v>
      </c>
      <c r="K363" s="128" t="s">
        <v>730</v>
      </c>
    </row>
    <row r="364" spans="1:11" ht="105" customHeight="1" x14ac:dyDescent="0.25">
      <c r="A364" s="226">
        <f>A363+1</f>
        <v>159</v>
      </c>
      <c r="B364" s="34" t="s">
        <v>476</v>
      </c>
      <c r="C364" s="229" t="s">
        <v>60</v>
      </c>
      <c r="D364" s="226" t="s">
        <v>137</v>
      </c>
      <c r="E364" s="229" t="s">
        <v>140</v>
      </c>
      <c r="F364" s="226" t="s">
        <v>418</v>
      </c>
      <c r="G364" s="226">
        <v>1E-3</v>
      </c>
      <c r="H364" s="226">
        <v>0</v>
      </c>
      <c r="I364" s="226" t="s">
        <v>412</v>
      </c>
      <c r="J364" s="226">
        <v>467006</v>
      </c>
      <c r="K364" s="128" t="s">
        <v>731</v>
      </c>
    </row>
    <row r="365" spans="1:11" ht="79.2" x14ac:dyDescent="0.25">
      <c r="A365" s="226">
        <f t="shared" ref="A365" si="20">A364+1</f>
        <v>160</v>
      </c>
      <c r="B365" s="34" t="s">
        <v>475</v>
      </c>
      <c r="C365" s="229" t="s">
        <v>60</v>
      </c>
      <c r="D365" s="226" t="s">
        <v>137</v>
      </c>
      <c r="E365" s="229" t="s">
        <v>289</v>
      </c>
      <c r="F365" s="226" t="s">
        <v>418</v>
      </c>
      <c r="G365" s="226">
        <v>532.69000000000005</v>
      </c>
      <c r="H365" s="226">
        <v>532.69000000000005</v>
      </c>
      <c r="I365" s="226" t="s">
        <v>413</v>
      </c>
      <c r="J365" s="226">
        <v>458012</v>
      </c>
      <c r="K365" s="191" t="s">
        <v>826</v>
      </c>
    </row>
    <row r="366" spans="1:11" ht="66" x14ac:dyDescent="0.25">
      <c r="A366" s="226">
        <f>A365+1</f>
        <v>161</v>
      </c>
      <c r="B366" s="34" t="s">
        <v>477</v>
      </c>
      <c r="C366" s="229" t="s">
        <v>60</v>
      </c>
      <c r="D366" s="226" t="s">
        <v>137</v>
      </c>
      <c r="E366" s="229" t="s">
        <v>289</v>
      </c>
      <c r="F366" s="226" t="s">
        <v>418</v>
      </c>
      <c r="G366" s="226">
        <v>61.514000000000003</v>
      </c>
      <c r="H366" s="226">
        <v>61.514000000000003</v>
      </c>
      <c r="I366" s="226" t="s">
        <v>438</v>
      </c>
      <c r="J366" s="226">
        <v>458065</v>
      </c>
      <c r="K366" s="192" t="s">
        <v>818</v>
      </c>
    </row>
    <row r="367" spans="1:11" ht="14.4" customHeight="1" x14ac:dyDescent="0.3">
      <c r="A367" s="282" t="s">
        <v>345</v>
      </c>
      <c r="B367" s="274"/>
      <c r="C367" s="274"/>
      <c r="D367" s="274"/>
      <c r="E367" s="274"/>
      <c r="F367" s="274"/>
      <c r="G367" s="274"/>
      <c r="H367" s="274"/>
      <c r="I367" s="274"/>
      <c r="J367" s="274"/>
      <c r="K367" s="275"/>
    </row>
    <row r="368" spans="1:11" ht="53.4" x14ac:dyDescent="0.25">
      <c r="A368" s="46">
        <v>128</v>
      </c>
      <c r="B368" s="26" t="s">
        <v>346</v>
      </c>
      <c r="C368" s="225" t="s">
        <v>347</v>
      </c>
      <c r="D368" s="218" t="s">
        <v>434</v>
      </c>
      <c r="E368" s="20" t="s">
        <v>360</v>
      </c>
      <c r="F368" s="48">
        <v>26560</v>
      </c>
      <c r="G368" s="49">
        <v>26560</v>
      </c>
      <c r="H368" s="49">
        <v>27729</v>
      </c>
      <c r="I368" s="49" t="s">
        <v>137</v>
      </c>
      <c r="J368" s="49" t="s">
        <v>137</v>
      </c>
      <c r="K368" s="101" t="s">
        <v>526</v>
      </c>
    </row>
    <row r="369" spans="1:11" ht="53.4" x14ac:dyDescent="0.25">
      <c r="A369" s="46">
        <v>129</v>
      </c>
      <c r="B369" s="10" t="s">
        <v>348</v>
      </c>
      <c r="C369" s="20" t="s">
        <v>59</v>
      </c>
      <c r="D369" s="218" t="s">
        <v>417</v>
      </c>
      <c r="E369" s="20" t="s">
        <v>88</v>
      </c>
      <c r="F369" s="48">
        <v>75.2</v>
      </c>
      <c r="G369" s="49">
        <v>75.2</v>
      </c>
      <c r="H369" s="49">
        <v>78.400000000000006</v>
      </c>
      <c r="I369" s="49" t="s">
        <v>137</v>
      </c>
      <c r="J369" s="49" t="s">
        <v>137</v>
      </c>
      <c r="K369" s="101" t="s">
        <v>599</v>
      </c>
    </row>
    <row r="370" spans="1:11" ht="66.599999999999994" x14ac:dyDescent="0.25">
      <c r="A370" s="46">
        <v>130</v>
      </c>
      <c r="B370" s="19" t="s">
        <v>349</v>
      </c>
      <c r="C370" s="20" t="s">
        <v>350</v>
      </c>
      <c r="D370" s="218" t="s">
        <v>417</v>
      </c>
      <c r="E370" s="20" t="s">
        <v>289</v>
      </c>
      <c r="F370" s="48">
        <v>5640</v>
      </c>
      <c r="G370" s="49">
        <v>5640</v>
      </c>
      <c r="H370" s="49">
        <v>5640</v>
      </c>
      <c r="I370" s="49" t="s">
        <v>137</v>
      </c>
      <c r="J370" s="49" t="s">
        <v>137</v>
      </c>
      <c r="K370" s="101" t="s">
        <v>599</v>
      </c>
    </row>
    <row r="371" spans="1:11" ht="66.599999999999994" x14ac:dyDescent="0.25">
      <c r="A371" s="46">
        <v>131</v>
      </c>
      <c r="B371" s="19" t="s">
        <v>351</v>
      </c>
      <c r="C371" s="20" t="s">
        <v>59</v>
      </c>
      <c r="D371" s="218" t="s">
        <v>417</v>
      </c>
      <c r="E371" s="20" t="s">
        <v>289</v>
      </c>
      <c r="F371" s="48" t="s">
        <v>418</v>
      </c>
      <c r="G371" s="49" t="s">
        <v>418</v>
      </c>
      <c r="H371" s="49" t="s">
        <v>418</v>
      </c>
      <c r="I371" s="49" t="s">
        <v>137</v>
      </c>
      <c r="J371" s="49" t="s">
        <v>137</v>
      </c>
      <c r="K371" s="92" t="s">
        <v>435</v>
      </c>
    </row>
    <row r="372" spans="1:11" ht="67.8" customHeight="1" x14ac:dyDescent="0.25">
      <c r="A372" s="46">
        <v>132</v>
      </c>
      <c r="B372" s="19" t="s">
        <v>352</v>
      </c>
      <c r="C372" s="20" t="s">
        <v>59</v>
      </c>
      <c r="D372" s="218" t="s">
        <v>434</v>
      </c>
      <c r="E372" s="20" t="s">
        <v>360</v>
      </c>
      <c r="F372" s="48">
        <v>1.8</v>
      </c>
      <c r="G372" s="49">
        <v>0.8</v>
      </c>
      <c r="H372" s="49">
        <v>0.8</v>
      </c>
      <c r="I372" s="49" t="s">
        <v>137</v>
      </c>
      <c r="J372" s="49" t="s">
        <v>137</v>
      </c>
      <c r="K372" s="92" t="s">
        <v>527</v>
      </c>
    </row>
    <row r="373" spans="1:11" ht="53.4" x14ac:dyDescent="0.25">
      <c r="A373" s="46">
        <v>133</v>
      </c>
      <c r="B373" s="19" t="s">
        <v>353</v>
      </c>
      <c r="C373" s="20" t="s">
        <v>354</v>
      </c>
      <c r="D373" s="218" t="s">
        <v>421</v>
      </c>
      <c r="E373" s="20" t="s">
        <v>360</v>
      </c>
      <c r="F373" s="48">
        <v>6</v>
      </c>
      <c r="G373" s="49">
        <v>2.5</v>
      </c>
      <c r="H373" s="49">
        <v>3</v>
      </c>
      <c r="I373" s="49" t="s">
        <v>137</v>
      </c>
      <c r="J373" s="49" t="s">
        <v>137</v>
      </c>
      <c r="K373" s="92" t="s">
        <v>528</v>
      </c>
    </row>
    <row r="374" spans="1:11" ht="66.599999999999994" x14ac:dyDescent="0.25">
      <c r="A374" s="46">
        <v>134</v>
      </c>
      <c r="B374" s="19" t="s">
        <v>433</v>
      </c>
      <c r="C374" s="20" t="s">
        <v>354</v>
      </c>
      <c r="D374" s="218" t="s">
        <v>434</v>
      </c>
      <c r="E374" s="20" t="s">
        <v>88</v>
      </c>
      <c r="F374" s="48">
        <v>6.5</v>
      </c>
      <c r="G374" s="49">
        <v>2.5</v>
      </c>
      <c r="H374" s="49">
        <v>3</v>
      </c>
      <c r="I374" s="49" t="s">
        <v>137</v>
      </c>
      <c r="J374" s="49" t="s">
        <v>137</v>
      </c>
      <c r="K374" s="92" t="s">
        <v>600</v>
      </c>
    </row>
    <row r="375" spans="1:11" ht="53.4" x14ac:dyDescent="0.25">
      <c r="A375" s="46">
        <v>135</v>
      </c>
      <c r="B375" s="19" t="s">
        <v>355</v>
      </c>
      <c r="C375" s="20" t="s">
        <v>59</v>
      </c>
      <c r="D375" s="218" t="s">
        <v>420</v>
      </c>
      <c r="E375" s="20" t="s">
        <v>88</v>
      </c>
      <c r="F375" s="48">
        <v>4.8</v>
      </c>
      <c r="G375" s="49">
        <v>4.8</v>
      </c>
      <c r="H375" s="49">
        <v>4.8</v>
      </c>
      <c r="I375" s="49" t="s">
        <v>137</v>
      </c>
      <c r="J375" s="49" t="s">
        <v>137</v>
      </c>
      <c r="K375" s="101" t="s">
        <v>601</v>
      </c>
    </row>
    <row r="376" spans="1:11" ht="53.4" x14ac:dyDescent="0.25">
      <c r="A376" s="46">
        <v>136</v>
      </c>
      <c r="B376" s="19" t="s">
        <v>356</v>
      </c>
      <c r="C376" s="20" t="s">
        <v>59</v>
      </c>
      <c r="D376" s="218" t="s">
        <v>420</v>
      </c>
      <c r="E376" s="20" t="s">
        <v>88</v>
      </c>
      <c r="F376" s="48">
        <v>84.7</v>
      </c>
      <c r="G376" s="49">
        <v>84.7</v>
      </c>
      <c r="H376" s="49">
        <v>84.7</v>
      </c>
      <c r="I376" s="49" t="s">
        <v>137</v>
      </c>
      <c r="J376" s="49" t="s">
        <v>137</v>
      </c>
      <c r="K376" s="101" t="s">
        <v>602</v>
      </c>
    </row>
    <row r="377" spans="1:11" ht="39.6" customHeight="1" x14ac:dyDescent="0.25">
      <c r="A377" s="226">
        <f>A366+1</f>
        <v>162</v>
      </c>
      <c r="B377" s="221" t="s">
        <v>357</v>
      </c>
      <c r="C377" s="226" t="s">
        <v>347</v>
      </c>
      <c r="D377" s="226" t="s">
        <v>137</v>
      </c>
      <c r="E377" s="226" t="s">
        <v>88</v>
      </c>
      <c r="F377" s="226" t="s">
        <v>418</v>
      </c>
      <c r="G377" s="226" t="s">
        <v>418</v>
      </c>
      <c r="H377" s="226">
        <v>35</v>
      </c>
      <c r="I377" s="226" t="s">
        <v>137</v>
      </c>
      <c r="J377" s="226" t="s">
        <v>137</v>
      </c>
      <c r="K377" s="85" t="s">
        <v>604</v>
      </c>
    </row>
    <row r="378" spans="1:11" ht="39.6" x14ac:dyDescent="0.25">
      <c r="A378" s="226">
        <f>A377+1</f>
        <v>163</v>
      </c>
      <c r="B378" s="221" t="s">
        <v>358</v>
      </c>
      <c r="C378" s="219" t="s">
        <v>347</v>
      </c>
      <c r="D378" s="226" t="s">
        <v>137</v>
      </c>
      <c r="E378" s="226" t="s">
        <v>88</v>
      </c>
      <c r="F378" s="226" t="s">
        <v>418</v>
      </c>
      <c r="G378" s="226" t="s">
        <v>418</v>
      </c>
      <c r="H378" s="226">
        <v>7609</v>
      </c>
      <c r="I378" s="226" t="s">
        <v>137</v>
      </c>
      <c r="J378" s="226" t="s">
        <v>137</v>
      </c>
      <c r="K378" s="85" t="s">
        <v>603</v>
      </c>
    </row>
    <row r="379" spans="1:11" ht="39.6" x14ac:dyDescent="0.25">
      <c r="A379" s="226">
        <f>A378+1</f>
        <v>164</v>
      </c>
      <c r="B379" s="128" t="s">
        <v>359</v>
      </c>
      <c r="C379" s="221" t="s">
        <v>60</v>
      </c>
      <c r="D379" s="226" t="s">
        <v>137</v>
      </c>
      <c r="E379" s="226" t="s">
        <v>360</v>
      </c>
      <c r="F379" s="226" t="s">
        <v>418</v>
      </c>
      <c r="G379" s="226">
        <v>1.2</v>
      </c>
      <c r="H379" s="226">
        <v>1.2</v>
      </c>
      <c r="I379" s="226" t="s">
        <v>412</v>
      </c>
      <c r="J379" s="70">
        <v>463003</v>
      </c>
      <c r="K379" s="128" t="s">
        <v>494</v>
      </c>
    </row>
    <row r="380" spans="1:11" ht="14.4" customHeight="1" x14ac:dyDescent="0.3">
      <c r="A380" s="281" t="s">
        <v>361</v>
      </c>
      <c r="B380" s="274"/>
      <c r="C380" s="274"/>
      <c r="D380" s="274"/>
      <c r="E380" s="274"/>
      <c r="F380" s="274"/>
      <c r="G380" s="274"/>
      <c r="H380" s="274"/>
      <c r="I380" s="274"/>
      <c r="J380" s="274"/>
      <c r="K380" s="275"/>
    </row>
    <row r="381" spans="1:11" ht="30.6" customHeight="1" x14ac:dyDescent="0.25">
      <c r="A381" s="286" t="s">
        <v>362</v>
      </c>
      <c r="B381" s="277"/>
      <c r="C381" s="277"/>
      <c r="D381" s="277"/>
      <c r="E381" s="277"/>
      <c r="F381" s="277"/>
      <c r="G381" s="277"/>
      <c r="H381" s="277"/>
      <c r="I381" s="277"/>
      <c r="J381" s="277"/>
      <c r="K381" s="278"/>
    </row>
    <row r="382" spans="1:11" ht="54.6" customHeight="1" x14ac:dyDescent="0.25">
      <c r="A382" s="46">
        <v>137</v>
      </c>
      <c r="B382" s="4" t="s">
        <v>851</v>
      </c>
      <c r="C382" s="224" t="s">
        <v>198</v>
      </c>
      <c r="D382" s="218" t="s">
        <v>419</v>
      </c>
      <c r="E382" s="224" t="s">
        <v>367</v>
      </c>
      <c r="F382" s="48">
        <v>16</v>
      </c>
      <c r="G382" s="49">
        <v>28</v>
      </c>
      <c r="H382" s="49">
        <v>28</v>
      </c>
      <c r="I382" s="49" t="s">
        <v>137</v>
      </c>
      <c r="J382" s="49" t="s">
        <v>137</v>
      </c>
      <c r="K382" s="92" t="s">
        <v>529</v>
      </c>
    </row>
    <row r="383" spans="1:11" ht="158.4" x14ac:dyDescent="0.25">
      <c r="A383" s="46">
        <v>138</v>
      </c>
      <c r="B383" s="19" t="s">
        <v>363</v>
      </c>
      <c r="C383" s="20" t="s">
        <v>61</v>
      </c>
      <c r="D383" s="218" t="s">
        <v>419</v>
      </c>
      <c r="E383" s="20" t="s">
        <v>368</v>
      </c>
      <c r="F383" s="48">
        <v>11</v>
      </c>
      <c r="G383" s="49">
        <v>5</v>
      </c>
      <c r="H383" s="49">
        <v>5</v>
      </c>
      <c r="I383" s="49" t="s">
        <v>137</v>
      </c>
      <c r="J383" s="49" t="s">
        <v>137</v>
      </c>
      <c r="K383" s="92" t="s">
        <v>530</v>
      </c>
    </row>
    <row r="384" spans="1:11" ht="25.8" customHeight="1" x14ac:dyDescent="0.25">
      <c r="A384" s="287">
        <f>A379+1</f>
        <v>165</v>
      </c>
      <c r="B384" s="289" t="s">
        <v>364</v>
      </c>
      <c r="C384" s="287" t="s">
        <v>221</v>
      </c>
      <c r="D384" s="226" t="s">
        <v>137</v>
      </c>
      <c r="E384" s="287" t="s">
        <v>414</v>
      </c>
      <c r="F384" s="287">
        <v>26.7</v>
      </c>
      <c r="G384" s="226">
        <v>11.433</v>
      </c>
      <c r="H384" s="226">
        <v>11.433</v>
      </c>
      <c r="I384" s="226" t="s">
        <v>412</v>
      </c>
      <c r="J384" s="70">
        <v>123040</v>
      </c>
      <c r="K384" s="85" t="s">
        <v>436</v>
      </c>
    </row>
    <row r="385" spans="1:11" ht="28.2" customHeight="1" x14ac:dyDescent="0.25">
      <c r="A385" s="288"/>
      <c r="B385" s="290"/>
      <c r="C385" s="288"/>
      <c r="D385" s="226" t="s">
        <v>137</v>
      </c>
      <c r="E385" s="288"/>
      <c r="F385" s="288"/>
      <c r="G385" s="226">
        <v>16.47</v>
      </c>
      <c r="H385" s="226">
        <v>16.47</v>
      </c>
      <c r="I385" s="226" t="s">
        <v>412</v>
      </c>
      <c r="J385" s="70">
        <v>458040</v>
      </c>
      <c r="K385" s="85" t="s">
        <v>436</v>
      </c>
    </row>
    <row r="386" spans="1:11" ht="66" x14ac:dyDescent="0.25">
      <c r="A386" s="226">
        <f>A384+1</f>
        <v>166</v>
      </c>
      <c r="B386" s="128" t="s">
        <v>365</v>
      </c>
      <c r="C386" s="226" t="s">
        <v>221</v>
      </c>
      <c r="D386" s="226" t="s">
        <v>137</v>
      </c>
      <c r="E386" s="226" t="s">
        <v>369</v>
      </c>
      <c r="F386" s="226">
        <v>0</v>
      </c>
      <c r="G386" s="226">
        <v>50.615000000000002</v>
      </c>
      <c r="H386" s="226">
        <v>50.615000000000002</v>
      </c>
      <c r="I386" s="226" t="s">
        <v>413</v>
      </c>
      <c r="J386" s="70">
        <v>459018</v>
      </c>
      <c r="K386" s="85" t="s">
        <v>478</v>
      </c>
    </row>
    <row r="387" spans="1:11" ht="52.8" x14ac:dyDescent="0.25">
      <c r="A387" s="226">
        <f>A386+1</f>
        <v>167</v>
      </c>
      <c r="B387" s="221" t="s">
        <v>366</v>
      </c>
      <c r="C387" s="219" t="s">
        <v>221</v>
      </c>
      <c r="D387" s="226" t="s">
        <v>137</v>
      </c>
      <c r="E387" s="219" t="s">
        <v>369</v>
      </c>
      <c r="F387" s="226">
        <v>7.0830000000000002</v>
      </c>
      <c r="G387" s="226">
        <v>6.57</v>
      </c>
      <c r="H387" s="226">
        <v>6.57</v>
      </c>
      <c r="I387" s="226" t="s">
        <v>412</v>
      </c>
      <c r="J387" s="70">
        <v>459099</v>
      </c>
      <c r="K387" s="85" t="s">
        <v>479</v>
      </c>
    </row>
    <row r="388" spans="1:11" ht="14.4" customHeight="1" x14ac:dyDescent="0.3">
      <c r="A388" s="282" t="s">
        <v>370</v>
      </c>
      <c r="B388" s="274"/>
      <c r="C388" s="274"/>
      <c r="D388" s="274"/>
      <c r="E388" s="274"/>
      <c r="F388" s="274"/>
      <c r="G388" s="274"/>
      <c r="H388" s="274"/>
      <c r="I388" s="274"/>
      <c r="J388" s="274"/>
      <c r="K388" s="275"/>
    </row>
    <row r="389" spans="1:11" ht="40.200000000000003" x14ac:dyDescent="0.25">
      <c r="A389" s="46">
        <v>139</v>
      </c>
      <c r="B389" s="19" t="s">
        <v>371</v>
      </c>
      <c r="C389" s="20" t="s">
        <v>372</v>
      </c>
      <c r="D389" s="218" t="s">
        <v>417</v>
      </c>
      <c r="E389" s="20" t="s">
        <v>368</v>
      </c>
      <c r="F389" s="71">
        <v>29.149000000000001</v>
      </c>
      <c r="G389" s="71">
        <v>28.65</v>
      </c>
      <c r="H389" s="71"/>
      <c r="I389" s="49" t="s">
        <v>137</v>
      </c>
      <c r="J389" s="49" t="s">
        <v>137</v>
      </c>
      <c r="K389" s="92"/>
    </row>
    <row r="390" spans="1:11" ht="40.200000000000003" x14ac:dyDescent="0.25">
      <c r="A390" s="46">
        <v>140</v>
      </c>
      <c r="B390" s="19" t="s">
        <v>373</v>
      </c>
      <c r="C390" s="20" t="s">
        <v>372</v>
      </c>
      <c r="D390" s="218" t="s">
        <v>421</v>
      </c>
      <c r="E390" s="20" t="s">
        <v>379</v>
      </c>
      <c r="F390" s="71">
        <v>3.2029999999999998</v>
      </c>
      <c r="G390" s="71">
        <v>3.15</v>
      </c>
      <c r="H390" s="71"/>
      <c r="I390" s="49" t="s">
        <v>137</v>
      </c>
      <c r="J390" s="49" t="s">
        <v>137</v>
      </c>
      <c r="K390" s="92"/>
    </row>
    <row r="391" spans="1:11" ht="39.6" x14ac:dyDescent="0.25">
      <c r="A391" s="226">
        <f>A387+1</f>
        <v>168</v>
      </c>
      <c r="B391" s="221" t="s">
        <v>374</v>
      </c>
      <c r="C391" s="219" t="s">
        <v>221</v>
      </c>
      <c r="D391" s="226" t="s">
        <v>137</v>
      </c>
      <c r="E391" s="219" t="s">
        <v>90</v>
      </c>
      <c r="F391" s="226">
        <v>2.5</v>
      </c>
      <c r="G391" s="226">
        <v>2.6749999999999998</v>
      </c>
      <c r="H391" s="226">
        <v>2.6749999999999998</v>
      </c>
      <c r="I391" s="226" t="s">
        <v>412</v>
      </c>
      <c r="J391" s="226">
        <v>473007</v>
      </c>
      <c r="K391" s="128" t="s">
        <v>485</v>
      </c>
    </row>
    <row r="392" spans="1:11" ht="39.6" x14ac:dyDescent="0.25">
      <c r="A392" s="226">
        <f>A391+1</f>
        <v>169</v>
      </c>
      <c r="B392" s="128" t="s">
        <v>375</v>
      </c>
      <c r="C392" s="219" t="s">
        <v>221</v>
      </c>
      <c r="D392" s="226" t="s">
        <v>137</v>
      </c>
      <c r="E392" s="226" t="s">
        <v>380</v>
      </c>
      <c r="F392" s="226">
        <v>0</v>
      </c>
      <c r="G392" s="226">
        <v>15.648999999999999</v>
      </c>
      <c r="H392" s="226">
        <v>15.648999999999999</v>
      </c>
      <c r="I392" s="226" t="s">
        <v>412</v>
      </c>
      <c r="J392" s="226">
        <v>123011</v>
      </c>
      <c r="K392" s="85" t="s">
        <v>436</v>
      </c>
    </row>
    <row r="393" spans="1:11" ht="42" customHeight="1" x14ac:dyDescent="0.25">
      <c r="A393" s="226">
        <f t="shared" ref="A393:A399" si="21">A392+1</f>
        <v>170</v>
      </c>
      <c r="B393" s="221" t="s">
        <v>376</v>
      </c>
      <c r="C393" s="219" t="s">
        <v>221</v>
      </c>
      <c r="D393" s="219" t="s">
        <v>137</v>
      </c>
      <c r="E393" s="219" t="s">
        <v>289</v>
      </c>
      <c r="F393" s="226">
        <v>25</v>
      </c>
      <c r="G393" s="226">
        <v>25</v>
      </c>
      <c r="H393" s="226">
        <v>25</v>
      </c>
      <c r="I393" s="226" t="s">
        <v>450</v>
      </c>
      <c r="J393" s="70">
        <v>458018</v>
      </c>
      <c r="K393" s="191" t="s">
        <v>826</v>
      </c>
    </row>
    <row r="394" spans="1:11" ht="27.6" customHeight="1" x14ac:dyDescent="0.25">
      <c r="A394" s="226">
        <f t="shared" si="21"/>
        <v>171</v>
      </c>
      <c r="B394" s="221" t="s">
        <v>377</v>
      </c>
      <c r="C394" s="219" t="s">
        <v>221</v>
      </c>
      <c r="D394" s="219" t="s">
        <v>137</v>
      </c>
      <c r="E394" s="219" t="s">
        <v>289</v>
      </c>
      <c r="F394" s="226">
        <v>0</v>
      </c>
      <c r="G394" s="226">
        <v>0.2</v>
      </c>
      <c r="H394" s="226">
        <v>0.2</v>
      </c>
      <c r="I394" s="226" t="s">
        <v>412</v>
      </c>
      <c r="J394" s="70">
        <v>458018</v>
      </c>
      <c r="K394" s="191" t="s">
        <v>826</v>
      </c>
    </row>
    <row r="395" spans="1:11" ht="79.2" x14ac:dyDescent="0.25">
      <c r="A395" s="226">
        <f t="shared" si="21"/>
        <v>172</v>
      </c>
      <c r="B395" s="221" t="s">
        <v>378</v>
      </c>
      <c r="C395" s="219" t="s">
        <v>198</v>
      </c>
      <c r="D395" s="226" t="s">
        <v>137</v>
      </c>
      <c r="E395" s="219" t="s">
        <v>381</v>
      </c>
      <c r="F395" s="226" t="s">
        <v>137</v>
      </c>
      <c r="G395" s="226">
        <v>6</v>
      </c>
      <c r="H395" s="226">
        <v>6</v>
      </c>
      <c r="I395" s="226" t="s">
        <v>137</v>
      </c>
      <c r="J395" s="226" t="s">
        <v>137</v>
      </c>
      <c r="K395" s="128" t="s">
        <v>828</v>
      </c>
    </row>
    <row r="396" spans="1:11" ht="79.2" x14ac:dyDescent="0.25">
      <c r="A396" s="226">
        <f>A395+1</f>
        <v>173</v>
      </c>
      <c r="B396" s="35" t="s">
        <v>733</v>
      </c>
      <c r="C396" s="219" t="s">
        <v>60</v>
      </c>
      <c r="D396" s="226" t="s">
        <v>137</v>
      </c>
      <c r="E396" s="219" t="s">
        <v>381</v>
      </c>
      <c r="F396" s="226">
        <v>8.6</v>
      </c>
      <c r="G396" s="226">
        <v>25</v>
      </c>
      <c r="H396" s="226">
        <v>25</v>
      </c>
      <c r="I396" s="226" t="s">
        <v>413</v>
      </c>
      <c r="J396" s="226"/>
      <c r="K396" s="128" t="s">
        <v>827</v>
      </c>
    </row>
    <row r="397" spans="1:11" ht="118.8" x14ac:dyDescent="0.25">
      <c r="A397" s="226">
        <f t="shared" si="21"/>
        <v>174</v>
      </c>
      <c r="B397" s="128" t="s">
        <v>734</v>
      </c>
      <c r="C397" s="219" t="s">
        <v>60</v>
      </c>
      <c r="D397" s="226" t="s">
        <v>137</v>
      </c>
      <c r="E397" s="226" t="s">
        <v>735</v>
      </c>
      <c r="F397" s="51">
        <v>0</v>
      </c>
      <c r="G397" s="226">
        <v>1E-3</v>
      </c>
      <c r="H397" s="226">
        <v>0</v>
      </c>
      <c r="I397" s="226" t="s">
        <v>412</v>
      </c>
      <c r="J397" s="226">
        <v>467006</v>
      </c>
      <c r="K397" s="85" t="s">
        <v>738</v>
      </c>
    </row>
    <row r="398" spans="1:11" ht="118.8" x14ac:dyDescent="0.25">
      <c r="A398" s="226">
        <f>A397+1</f>
        <v>175</v>
      </c>
      <c r="B398" s="128" t="s">
        <v>736</v>
      </c>
      <c r="C398" s="219" t="s">
        <v>60</v>
      </c>
      <c r="D398" s="226" t="s">
        <v>137</v>
      </c>
      <c r="E398" s="226" t="s">
        <v>735</v>
      </c>
      <c r="F398" s="51">
        <v>0</v>
      </c>
      <c r="G398" s="226">
        <v>1E-3</v>
      </c>
      <c r="H398" s="226">
        <v>0</v>
      </c>
      <c r="I398" s="226" t="s">
        <v>412</v>
      </c>
      <c r="J398" s="226">
        <v>467006</v>
      </c>
      <c r="K398" s="85" t="s">
        <v>739</v>
      </c>
    </row>
    <row r="399" spans="1:11" ht="118.8" x14ac:dyDescent="0.25">
      <c r="A399" s="226">
        <f t="shared" si="21"/>
        <v>176</v>
      </c>
      <c r="B399" s="128" t="s">
        <v>737</v>
      </c>
      <c r="C399" s="219" t="s">
        <v>60</v>
      </c>
      <c r="D399" s="226" t="s">
        <v>137</v>
      </c>
      <c r="E399" s="226" t="s">
        <v>735</v>
      </c>
      <c r="F399" s="51">
        <v>0</v>
      </c>
      <c r="G399" s="226">
        <v>1E-3</v>
      </c>
      <c r="H399" s="226">
        <v>0</v>
      </c>
      <c r="I399" s="226" t="s">
        <v>412</v>
      </c>
      <c r="J399" s="226">
        <v>467006</v>
      </c>
      <c r="K399" s="85" t="s">
        <v>740</v>
      </c>
    </row>
    <row r="400" spans="1:11" ht="14.4" customHeight="1" x14ac:dyDescent="0.3">
      <c r="A400" s="281" t="s">
        <v>382</v>
      </c>
      <c r="B400" s="274"/>
      <c r="C400" s="274"/>
      <c r="D400" s="274"/>
      <c r="E400" s="274"/>
      <c r="F400" s="274"/>
      <c r="G400" s="274"/>
      <c r="H400" s="274"/>
      <c r="I400" s="274"/>
      <c r="J400" s="274"/>
      <c r="K400" s="275"/>
    </row>
    <row r="401" spans="1:11" ht="14.4" customHeight="1" x14ac:dyDescent="0.3">
      <c r="A401" s="282" t="s">
        <v>383</v>
      </c>
      <c r="B401" s="274"/>
      <c r="C401" s="274"/>
      <c r="D401" s="274"/>
      <c r="E401" s="274"/>
      <c r="F401" s="274"/>
      <c r="G401" s="274"/>
      <c r="H401" s="274"/>
      <c r="I401" s="274"/>
      <c r="J401" s="274"/>
      <c r="K401" s="275"/>
    </row>
    <row r="402" spans="1:11" ht="97.2" customHeight="1" x14ac:dyDescent="0.25">
      <c r="A402" s="46">
        <v>141</v>
      </c>
      <c r="B402" s="4" t="s">
        <v>384</v>
      </c>
      <c r="C402" s="224" t="s">
        <v>59</v>
      </c>
      <c r="D402" s="218" t="s">
        <v>419</v>
      </c>
      <c r="E402" s="224" t="s">
        <v>390</v>
      </c>
      <c r="F402" s="49">
        <v>18</v>
      </c>
      <c r="G402" s="49">
        <v>10</v>
      </c>
      <c r="H402" s="49">
        <v>5.6</v>
      </c>
      <c r="I402" s="49" t="s">
        <v>137</v>
      </c>
      <c r="J402" s="49" t="s">
        <v>137</v>
      </c>
      <c r="K402" s="92" t="s">
        <v>531</v>
      </c>
    </row>
    <row r="403" spans="1:11" ht="53.4" x14ac:dyDescent="0.25">
      <c r="A403" s="46">
        <v>142</v>
      </c>
      <c r="B403" s="4" t="s">
        <v>385</v>
      </c>
      <c r="C403" s="224" t="s">
        <v>198</v>
      </c>
      <c r="D403" s="218" t="s">
        <v>421</v>
      </c>
      <c r="E403" s="224" t="s">
        <v>390</v>
      </c>
      <c r="F403" s="49">
        <v>0</v>
      </c>
      <c r="G403" s="49">
        <v>0</v>
      </c>
      <c r="H403" s="49">
        <v>0</v>
      </c>
      <c r="I403" s="49" t="s">
        <v>137</v>
      </c>
      <c r="J403" s="49" t="s">
        <v>137</v>
      </c>
      <c r="K403" s="92" t="s">
        <v>532</v>
      </c>
    </row>
    <row r="404" spans="1:11" ht="57" customHeight="1" x14ac:dyDescent="0.25">
      <c r="A404" s="46">
        <v>143</v>
      </c>
      <c r="B404" s="4" t="s">
        <v>386</v>
      </c>
      <c r="C404" s="224" t="s">
        <v>61</v>
      </c>
      <c r="D404" s="218" t="s">
        <v>421</v>
      </c>
      <c r="E404" s="224" t="s">
        <v>390</v>
      </c>
      <c r="F404" s="49">
        <v>0</v>
      </c>
      <c r="G404" s="49">
        <v>0</v>
      </c>
      <c r="H404" s="49">
        <v>0</v>
      </c>
      <c r="I404" s="49" t="s">
        <v>137</v>
      </c>
      <c r="J404" s="49" t="s">
        <v>137</v>
      </c>
      <c r="K404" s="92" t="s">
        <v>533</v>
      </c>
    </row>
    <row r="405" spans="1:11" ht="56.4" customHeight="1" x14ac:dyDescent="0.25">
      <c r="A405" s="226">
        <f>A399+1</f>
        <v>177</v>
      </c>
      <c r="B405" s="128" t="s">
        <v>387</v>
      </c>
      <c r="C405" s="226" t="s">
        <v>61</v>
      </c>
      <c r="D405" s="226" t="s">
        <v>137</v>
      </c>
      <c r="E405" s="226" t="s">
        <v>390</v>
      </c>
      <c r="F405" s="226">
        <v>12</v>
      </c>
      <c r="G405" s="226" t="s">
        <v>418</v>
      </c>
      <c r="H405" s="226" t="s">
        <v>418</v>
      </c>
      <c r="I405" s="226" t="s">
        <v>137</v>
      </c>
      <c r="J405" s="226" t="s">
        <v>137</v>
      </c>
      <c r="K405" s="85" t="s">
        <v>480</v>
      </c>
    </row>
    <row r="406" spans="1:11" ht="79.2" x14ac:dyDescent="0.25">
      <c r="A406" s="226">
        <f>A405+1</f>
        <v>178</v>
      </c>
      <c r="B406" s="128" t="s">
        <v>388</v>
      </c>
      <c r="C406" s="226" t="s">
        <v>61</v>
      </c>
      <c r="D406" s="226" t="s">
        <v>137</v>
      </c>
      <c r="E406" s="226" t="s">
        <v>390</v>
      </c>
      <c r="F406" s="226" t="s">
        <v>418</v>
      </c>
      <c r="G406" s="226" t="s">
        <v>418</v>
      </c>
      <c r="H406" s="226" t="s">
        <v>418</v>
      </c>
      <c r="I406" s="226" t="s">
        <v>137</v>
      </c>
      <c r="J406" s="226" t="s">
        <v>137</v>
      </c>
      <c r="K406" s="85" t="s">
        <v>480</v>
      </c>
    </row>
    <row r="407" spans="1:11" ht="56.4" customHeight="1" x14ac:dyDescent="0.25">
      <c r="A407" s="226">
        <f>A406+1</f>
        <v>179</v>
      </c>
      <c r="B407" s="128" t="s">
        <v>389</v>
      </c>
      <c r="C407" s="226" t="s">
        <v>61</v>
      </c>
      <c r="D407" s="226" t="s">
        <v>137</v>
      </c>
      <c r="E407" s="226" t="s">
        <v>390</v>
      </c>
      <c r="F407" s="226" t="s">
        <v>418</v>
      </c>
      <c r="G407" s="226" t="s">
        <v>418</v>
      </c>
      <c r="H407" s="226" t="s">
        <v>418</v>
      </c>
      <c r="I407" s="226" t="s">
        <v>137</v>
      </c>
      <c r="J407" s="226" t="s">
        <v>137</v>
      </c>
      <c r="K407" s="85" t="s">
        <v>480</v>
      </c>
    </row>
    <row r="408" spans="1:11" ht="14.4" customHeight="1" x14ac:dyDescent="0.3">
      <c r="A408" s="282" t="s">
        <v>391</v>
      </c>
      <c r="B408" s="274"/>
      <c r="C408" s="274"/>
      <c r="D408" s="274"/>
      <c r="E408" s="274"/>
      <c r="F408" s="274"/>
      <c r="G408" s="274"/>
      <c r="H408" s="274"/>
      <c r="I408" s="274"/>
      <c r="J408" s="274"/>
      <c r="K408" s="275"/>
    </row>
    <row r="409" spans="1:11" ht="53.4" x14ac:dyDescent="0.25">
      <c r="A409" s="46">
        <v>144</v>
      </c>
      <c r="B409" s="6" t="s">
        <v>392</v>
      </c>
      <c r="C409" s="228" t="s">
        <v>59</v>
      </c>
      <c r="D409" s="218" t="s">
        <v>419</v>
      </c>
      <c r="E409" s="228" t="s">
        <v>393</v>
      </c>
      <c r="F409" s="49">
        <v>76</v>
      </c>
      <c r="G409" s="49">
        <v>50</v>
      </c>
      <c r="H409" s="49">
        <v>50.1</v>
      </c>
      <c r="I409" s="49" t="s">
        <v>137</v>
      </c>
      <c r="J409" s="49" t="s">
        <v>137</v>
      </c>
      <c r="K409" s="92" t="s">
        <v>726</v>
      </c>
    </row>
    <row r="410" spans="1:11" ht="79.2" x14ac:dyDescent="0.25">
      <c r="A410" s="158">
        <f>A407+1</f>
        <v>180</v>
      </c>
      <c r="B410" s="157" t="s">
        <v>771</v>
      </c>
      <c r="C410" s="83" t="s">
        <v>221</v>
      </c>
      <c r="D410" s="159" t="s">
        <v>137</v>
      </c>
      <c r="E410" s="83" t="s">
        <v>393</v>
      </c>
      <c r="F410" s="160"/>
      <c r="G410" s="160">
        <v>0.3</v>
      </c>
      <c r="H410" s="160">
        <v>0.3</v>
      </c>
      <c r="I410" s="160" t="s">
        <v>412</v>
      </c>
      <c r="J410" s="160">
        <v>459010</v>
      </c>
      <c r="K410" s="105" t="s">
        <v>436</v>
      </c>
    </row>
    <row r="411" spans="1:11" x14ac:dyDescent="0.25">
      <c r="A411" s="151"/>
      <c r="B411" s="152"/>
      <c r="C411" s="153"/>
      <c r="D411" s="154"/>
      <c r="E411" s="153"/>
      <c r="F411" s="155"/>
      <c r="G411" s="155"/>
      <c r="H411" s="155"/>
      <c r="I411" s="155"/>
      <c r="J411" s="155"/>
      <c r="K411" s="156"/>
    </row>
    <row r="413" spans="1:11" ht="14.4" x14ac:dyDescent="0.3">
      <c r="A413" s="75" t="s">
        <v>394</v>
      </c>
      <c r="B413" s="42"/>
      <c r="C413" s="41"/>
      <c r="D413" s="41"/>
      <c r="E413" s="41"/>
      <c r="F413" s="41"/>
      <c r="G413" s="41"/>
      <c r="H413" s="41"/>
      <c r="I413" s="41"/>
      <c r="J413" s="41"/>
      <c r="K413" s="106"/>
    </row>
    <row r="414" spans="1:11" ht="14.4" x14ac:dyDescent="0.3">
      <c r="A414" s="283" t="s">
        <v>395</v>
      </c>
      <c r="B414" s="284"/>
      <c r="C414" s="285"/>
      <c r="D414" s="273" t="s">
        <v>396</v>
      </c>
      <c r="E414" s="274"/>
      <c r="F414" s="275"/>
      <c r="G414" s="283" t="s">
        <v>397</v>
      </c>
      <c r="H414" s="284"/>
      <c r="I414" s="284"/>
      <c r="J414" s="284"/>
      <c r="K414" s="285"/>
    </row>
    <row r="415" spans="1:11" ht="14.4" x14ac:dyDescent="0.3">
      <c r="A415" s="279">
        <v>1</v>
      </c>
      <c r="B415" s="280"/>
      <c r="C415" s="280"/>
      <c r="D415" s="273">
        <v>2</v>
      </c>
      <c r="E415" s="274"/>
      <c r="F415" s="275"/>
      <c r="G415" s="279">
        <v>3</v>
      </c>
      <c r="H415" s="280"/>
      <c r="I415" s="280"/>
      <c r="J415" s="280"/>
      <c r="K415" s="280"/>
    </row>
    <row r="416" spans="1:11" ht="68.400000000000006" customHeight="1" x14ac:dyDescent="0.25">
      <c r="A416" s="368" t="s">
        <v>872</v>
      </c>
      <c r="B416" s="369"/>
      <c r="C416" s="369"/>
      <c r="D416" s="365" t="s">
        <v>886</v>
      </c>
      <c r="E416" s="366"/>
      <c r="F416" s="367"/>
      <c r="G416" s="368" t="s">
        <v>878</v>
      </c>
      <c r="H416" s="369"/>
      <c r="I416" s="369"/>
      <c r="J416" s="369"/>
      <c r="K416" s="369"/>
    </row>
    <row r="417" spans="1:11" ht="97.8" customHeight="1" x14ac:dyDescent="0.25">
      <c r="A417" s="365" t="s">
        <v>873</v>
      </c>
      <c r="B417" s="366"/>
      <c r="C417" s="367"/>
      <c r="D417" s="365" t="s">
        <v>874</v>
      </c>
      <c r="E417" s="366"/>
      <c r="F417" s="367"/>
      <c r="G417" s="365" t="s">
        <v>879</v>
      </c>
      <c r="H417" s="366"/>
      <c r="I417" s="366"/>
      <c r="J417" s="366"/>
      <c r="K417" s="367"/>
    </row>
    <row r="420" spans="1:11" ht="14.4" customHeight="1" x14ac:dyDescent="0.3">
      <c r="A420" s="260" t="s">
        <v>398</v>
      </c>
      <c r="B420" s="261"/>
      <c r="C420" s="261"/>
      <c r="D420" s="261"/>
      <c r="E420" s="261"/>
      <c r="F420" s="261"/>
      <c r="G420" s="42"/>
      <c r="H420" s="42"/>
      <c r="I420" s="42"/>
      <c r="J420" s="42"/>
      <c r="K420" s="106"/>
    </row>
    <row r="421" spans="1:11" ht="28.8" customHeight="1" x14ac:dyDescent="0.3">
      <c r="A421" s="273" t="s">
        <v>399</v>
      </c>
      <c r="B421" s="274"/>
      <c r="C421" s="274"/>
      <c r="D421" s="274"/>
      <c r="E421" s="275"/>
      <c r="F421" s="276" t="s">
        <v>400</v>
      </c>
      <c r="G421" s="277"/>
      <c r="H421" s="277"/>
      <c r="I421" s="277"/>
      <c r="J421" s="277"/>
      <c r="K421" s="278"/>
    </row>
    <row r="422" spans="1:11" ht="14.4" x14ac:dyDescent="0.3">
      <c r="A422" s="279">
        <v>1</v>
      </c>
      <c r="B422" s="280"/>
      <c r="C422" s="280"/>
      <c r="D422" s="280"/>
      <c r="E422" s="280"/>
      <c r="F422" s="279">
        <v>2</v>
      </c>
      <c r="G422" s="280"/>
      <c r="H422" s="280"/>
      <c r="I422" s="280"/>
      <c r="J422" s="280"/>
      <c r="K422" s="280"/>
    </row>
    <row r="423" spans="1:11" ht="84" customHeight="1" x14ac:dyDescent="0.25">
      <c r="A423" s="268" t="s">
        <v>743</v>
      </c>
      <c r="B423" s="269"/>
      <c r="C423" s="269"/>
      <c r="D423" s="269"/>
      <c r="E423" s="270"/>
      <c r="F423" s="268" t="s">
        <v>773</v>
      </c>
      <c r="G423" s="269"/>
      <c r="H423" s="269"/>
      <c r="I423" s="269"/>
      <c r="J423" s="269"/>
      <c r="K423" s="270"/>
    </row>
    <row r="424" spans="1:11" ht="98.4" customHeight="1" x14ac:dyDescent="0.25">
      <c r="A424" s="268" t="s">
        <v>744</v>
      </c>
      <c r="B424" s="269"/>
      <c r="C424" s="269"/>
      <c r="D424" s="269"/>
      <c r="E424" s="270"/>
      <c r="F424" s="268" t="s">
        <v>833</v>
      </c>
      <c r="G424" s="269"/>
      <c r="H424" s="269"/>
      <c r="I424" s="269"/>
      <c r="J424" s="269"/>
      <c r="K424" s="270"/>
    </row>
    <row r="425" spans="1:11" ht="15.6" customHeight="1" x14ac:dyDescent="0.25">
      <c r="A425" s="268" t="s">
        <v>745</v>
      </c>
      <c r="B425" s="269"/>
      <c r="C425" s="269"/>
      <c r="D425" s="269"/>
      <c r="E425" s="270"/>
      <c r="F425" s="268" t="s">
        <v>774</v>
      </c>
      <c r="G425" s="269"/>
      <c r="H425" s="269"/>
      <c r="I425" s="269"/>
      <c r="J425" s="269"/>
      <c r="K425" s="270"/>
    </row>
    <row r="426" spans="1:11" ht="30.6" customHeight="1" x14ac:dyDescent="0.25">
      <c r="A426" s="268" t="s">
        <v>746</v>
      </c>
      <c r="B426" s="269"/>
      <c r="C426" s="269"/>
      <c r="D426" s="269"/>
      <c r="E426" s="270"/>
      <c r="F426" s="268" t="s">
        <v>775</v>
      </c>
      <c r="G426" s="269"/>
      <c r="H426" s="269"/>
      <c r="I426" s="269"/>
      <c r="J426" s="269"/>
      <c r="K426" s="270"/>
    </row>
    <row r="427" spans="1:11" ht="70.2" customHeight="1" x14ac:dyDescent="0.25">
      <c r="A427" s="268" t="s">
        <v>747</v>
      </c>
      <c r="B427" s="269"/>
      <c r="C427" s="269"/>
      <c r="D427" s="269"/>
      <c r="E427" s="270"/>
      <c r="F427" s="268" t="s">
        <v>776</v>
      </c>
      <c r="G427" s="269"/>
      <c r="H427" s="269"/>
      <c r="I427" s="269"/>
      <c r="J427" s="269"/>
      <c r="K427" s="270"/>
    </row>
    <row r="428" spans="1:11" ht="43.8" customHeight="1" x14ac:dyDescent="0.25">
      <c r="A428" s="268" t="s">
        <v>748</v>
      </c>
      <c r="B428" s="269"/>
      <c r="C428" s="269"/>
      <c r="D428" s="269"/>
      <c r="E428" s="270"/>
      <c r="F428" s="268" t="s">
        <v>777</v>
      </c>
      <c r="G428" s="269"/>
      <c r="H428" s="269"/>
      <c r="I428" s="269"/>
      <c r="J428" s="269"/>
      <c r="K428" s="270"/>
    </row>
    <row r="429" spans="1:11" ht="43.2" customHeight="1" x14ac:dyDescent="0.25">
      <c r="A429" s="268" t="s">
        <v>749</v>
      </c>
      <c r="B429" s="269"/>
      <c r="C429" s="269"/>
      <c r="D429" s="269"/>
      <c r="E429" s="270"/>
      <c r="F429" s="268" t="s">
        <v>796</v>
      </c>
      <c r="G429" s="269"/>
      <c r="H429" s="269"/>
      <c r="I429" s="269"/>
      <c r="J429" s="269"/>
      <c r="K429" s="270"/>
    </row>
    <row r="430" spans="1:11" ht="69.599999999999994" customHeight="1" x14ac:dyDescent="0.25">
      <c r="A430" s="268" t="s">
        <v>750</v>
      </c>
      <c r="B430" s="269"/>
      <c r="C430" s="269"/>
      <c r="D430" s="269"/>
      <c r="E430" s="270"/>
      <c r="F430" s="268" t="s">
        <v>831</v>
      </c>
      <c r="G430" s="269"/>
      <c r="H430" s="269"/>
      <c r="I430" s="269"/>
      <c r="J430" s="269"/>
      <c r="K430" s="270"/>
    </row>
    <row r="431" spans="1:11" ht="58.2" customHeight="1" x14ac:dyDescent="0.25">
      <c r="A431" s="268" t="s">
        <v>751</v>
      </c>
      <c r="B431" s="271"/>
      <c r="C431" s="271"/>
      <c r="D431" s="271"/>
      <c r="E431" s="272"/>
      <c r="F431" s="268" t="s">
        <v>778</v>
      </c>
      <c r="G431" s="269"/>
      <c r="H431" s="269"/>
      <c r="I431" s="269"/>
      <c r="J431" s="269"/>
      <c r="K431" s="270"/>
    </row>
    <row r="432" spans="1:11" ht="335.4" customHeight="1" x14ac:dyDescent="0.25">
      <c r="A432" s="268" t="s">
        <v>752</v>
      </c>
      <c r="B432" s="271"/>
      <c r="C432" s="271"/>
      <c r="D432" s="271"/>
      <c r="E432" s="272"/>
      <c r="F432" s="268" t="s">
        <v>779</v>
      </c>
      <c r="G432" s="269"/>
      <c r="H432" s="269"/>
      <c r="I432" s="269"/>
      <c r="J432" s="269"/>
      <c r="K432" s="270"/>
    </row>
    <row r="433" spans="1:11" ht="30" customHeight="1" x14ac:dyDescent="0.25">
      <c r="A433" s="268" t="s">
        <v>764</v>
      </c>
      <c r="B433" s="271"/>
      <c r="C433" s="271"/>
      <c r="D433" s="271"/>
      <c r="E433" s="272"/>
      <c r="F433" s="268" t="s">
        <v>780</v>
      </c>
      <c r="G433" s="269"/>
      <c r="H433" s="269"/>
      <c r="I433" s="269"/>
      <c r="J433" s="269"/>
      <c r="K433" s="270"/>
    </row>
    <row r="434" spans="1:11" ht="61.8" customHeight="1" x14ac:dyDescent="0.25">
      <c r="A434" s="268" t="s">
        <v>753</v>
      </c>
      <c r="B434" s="271"/>
      <c r="C434" s="271"/>
      <c r="D434" s="271"/>
      <c r="E434" s="272"/>
      <c r="F434" s="268" t="s">
        <v>782</v>
      </c>
      <c r="G434" s="269"/>
      <c r="H434" s="269"/>
      <c r="I434" s="269"/>
      <c r="J434" s="269"/>
      <c r="K434" s="270"/>
    </row>
    <row r="435" spans="1:11" ht="33.6" customHeight="1" x14ac:dyDescent="0.25">
      <c r="A435" s="268" t="s">
        <v>754</v>
      </c>
      <c r="B435" s="271"/>
      <c r="C435" s="271"/>
      <c r="D435" s="271"/>
      <c r="E435" s="272"/>
      <c r="F435" s="268" t="s">
        <v>781</v>
      </c>
      <c r="G435" s="269"/>
      <c r="H435" s="269"/>
      <c r="I435" s="269"/>
      <c r="J435" s="269"/>
      <c r="K435" s="270"/>
    </row>
    <row r="436" spans="1:11" ht="69" customHeight="1" x14ac:dyDescent="0.25">
      <c r="A436" s="268" t="s">
        <v>755</v>
      </c>
      <c r="B436" s="271"/>
      <c r="C436" s="271"/>
      <c r="D436" s="271"/>
      <c r="E436" s="272"/>
      <c r="F436" s="268" t="s">
        <v>783</v>
      </c>
      <c r="G436" s="269"/>
      <c r="H436" s="269"/>
      <c r="I436" s="269"/>
      <c r="J436" s="269"/>
      <c r="K436" s="270"/>
    </row>
    <row r="437" spans="1:11" ht="43.2" customHeight="1" x14ac:dyDescent="0.25">
      <c r="A437" s="268" t="s">
        <v>756</v>
      </c>
      <c r="B437" s="271"/>
      <c r="C437" s="271"/>
      <c r="D437" s="271"/>
      <c r="E437" s="272"/>
      <c r="F437" s="268" t="s">
        <v>785</v>
      </c>
      <c r="G437" s="269"/>
      <c r="H437" s="269"/>
      <c r="I437" s="269"/>
      <c r="J437" s="269"/>
      <c r="K437" s="270"/>
    </row>
    <row r="438" spans="1:11" ht="66" customHeight="1" x14ac:dyDescent="0.25">
      <c r="A438" s="268" t="s">
        <v>757</v>
      </c>
      <c r="B438" s="271"/>
      <c r="C438" s="271"/>
      <c r="D438" s="271"/>
      <c r="E438" s="272"/>
      <c r="F438" s="268" t="s">
        <v>786</v>
      </c>
      <c r="G438" s="269"/>
      <c r="H438" s="269"/>
      <c r="I438" s="269"/>
      <c r="J438" s="269"/>
      <c r="K438" s="270"/>
    </row>
    <row r="439" spans="1:11" ht="31.2" customHeight="1" x14ac:dyDescent="0.25">
      <c r="A439" s="268" t="s">
        <v>758</v>
      </c>
      <c r="B439" s="271"/>
      <c r="C439" s="271"/>
      <c r="D439" s="271"/>
      <c r="E439" s="272"/>
      <c r="F439" s="268" t="s">
        <v>784</v>
      </c>
      <c r="G439" s="269"/>
      <c r="H439" s="269"/>
      <c r="I439" s="269"/>
      <c r="J439" s="269"/>
      <c r="K439" s="270"/>
    </row>
    <row r="440" spans="1:11" ht="58.8" customHeight="1" x14ac:dyDescent="0.25">
      <c r="A440" s="268" t="s">
        <v>759</v>
      </c>
      <c r="B440" s="271"/>
      <c r="C440" s="271"/>
      <c r="D440" s="271"/>
      <c r="E440" s="272"/>
      <c r="F440" s="268" t="s">
        <v>787</v>
      </c>
      <c r="G440" s="269"/>
      <c r="H440" s="269"/>
      <c r="I440" s="269"/>
      <c r="J440" s="269"/>
      <c r="K440" s="270"/>
    </row>
    <row r="441" spans="1:11" ht="44.4" customHeight="1" x14ac:dyDescent="0.25">
      <c r="A441" s="268" t="s">
        <v>760</v>
      </c>
      <c r="B441" s="271"/>
      <c r="C441" s="271"/>
      <c r="D441" s="271"/>
      <c r="E441" s="272"/>
      <c r="F441" s="268" t="s">
        <v>795</v>
      </c>
      <c r="G441" s="269"/>
      <c r="H441" s="269"/>
      <c r="I441" s="269"/>
      <c r="J441" s="269"/>
      <c r="K441" s="270"/>
    </row>
    <row r="442" spans="1:11" ht="43.2" customHeight="1" x14ac:dyDescent="0.25">
      <c r="A442" s="268" t="s">
        <v>761</v>
      </c>
      <c r="B442" s="269"/>
      <c r="C442" s="269"/>
      <c r="D442" s="269"/>
      <c r="E442" s="270"/>
      <c r="F442" s="268" t="s">
        <v>788</v>
      </c>
      <c r="G442" s="269"/>
      <c r="H442" s="269"/>
      <c r="I442" s="269"/>
      <c r="J442" s="269"/>
      <c r="K442" s="270"/>
    </row>
    <row r="443" spans="1:11" ht="58.2" customHeight="1" x14ac:dyDescent="0.25">
      <c r="A443" s="268" t="s">
        <v>762</v>
      </c>
      <c r="B443" s="269"/>
      <c r="C443" s="269"/>
      <c r="D443" s="269"/>
      <c r="E443" s="270"/>
      <c r="F443" s="268" t="s">
        <v>789</v>
      </c>
      <c r="G443" s="269"/>
      <c r="H443" s="269"/>
      <c r="I443" s="269"/>
      <c r="J443" s="269"/>
      <c r="K443" s="270"/>
    </row>
    <row r="444" spans="1:11" ht="42.6" customHeight="1" x14ac:dyDescent="0.25">
      <c r="A444" s="268" t="s">
        <v>763</v>
      </c>
      <c r="B444" s="269"/>
      <c r="C444" s="269"/>
      <c r="D444" s="269"/>
      <c r="E444" s="270"/>
      <c r="F444" s="268" t="s">
        <v>790</v>
      </c>
      <c r="G444" s="269"/>
      <c r="H444" s="269"/>
      <c r="I444" s="269"/>
      <c r="J444" s="269"/>
      <c r="K444" s="270"/>
    </row>
    <row r="445" spans="1:11" ht="31.2" customHeight="1" x14ac:dyDescent="0.25">
      <c r="A445" s="268" t="s">
        <v>765</v>
      </c>
      <c r="B445" s="269"/>
      <c r="C445" s="269"/>
      <c r="D445" s="269"/>
      <c r="E445" s="270"/>
      <c r="F445" s="268" t="s">
        <v>789</v>
      </c>
      <c r="G445" s="269"/>
      <c r="H445" s="269"/>
      <c r="I445" s="269"/>
      <c r="J445" s="269"/>
      <c r="K445" s="270"/>
    </row>
    <row r="446" spans="1:11" ht="55.2" customHeight="1" x14ac:dyDescent="0.25">
      <c r="A446" s="266" t="s">
        <v>766</v>
      </c>
      <c r="B446" s="267"/>
      <c r="C446" s="267"/>
      <c r="D446" s="267"/>
      <c r="E446" s="267"/>
      <c r="F446" s="266" t="s">
        <v>791</v>
      </c>
      <c r="G446" s="267"/>
      <c r="H446" s="267"/>
      <c r="I446" s="267"/>
      <c r="J446" s="267"/>
      <c r="K446" s="267"/>
    </row>
    <row r="447" spans="1:11" ht="30" customHeight="1" x14ac:dyDescent="0.25">
      <c r="A447" s="266" t="s">
        <v>767</v>
      </c>
      <c r="B447" s="267"/>
      <c r="C447" s="267"/>
      <c r="D447" s="267"/>
      <c r="E447" s="267"/>
      <c r="F447" s="266" t="s">
        <v>792</v>
      </c>
      <c r="G447" s="267"/>
      <c r="H447" s="267"/>
      <c r="I447" s="267"/>
      <c r="J447" s="267"/>
      <c r="K447" s="267"/>
    </row>
    <row r="448" spans="1:11" ht="43.8" customHeight="1" x14ac:dyDescent="0.25">
      <c r="A448" s="266" t="s">
        <v>768</v>
      </c>
      <c r="B448" s="267"/>
      <c r="C448" s="267"/>
      <c r="D448" s="267"/>
      <c r="E448" s="267"/>
      <c r="F448" s="266" t="s">
        <v>793</v>
      </c>
      <c r="G448" s="267"/>
      <c r="H448" s="267"/>
      <c r="I448" s="267"/>
      <c r="J448" s="267"/>
      <c r="K448" s="267"/>
    </row>
    <row r="449" spans="1:11" ht="29.4" customHeight="1" x14ac:dyDescent="0.25">
      <c r="A449" s="266" t="s">
        <v>769</v>
      </c>
      <c r="B449" s="267"/>
      <c r="C449" s="267"/>
      <c r="D449" s="267"/>
      <c r="E449" s="267"/>
      <c r="F449" s="266" t="s">
        <v>794</v>
      </c>
      <c r="G449" s="267"/>
      <c r="H449" s="267"/>
      <c r="I449" s="267"/>
      <c r="J449" s="267"/>
      <c r="K449" s="267"/>
    </row>
    <row r="450" spans="1:11" ht="97.8" customHeight="1" x14ac:dyDescent="0.25">
      <c r="A450" s="266" t="s">
        <v>770</v>
      </c>
      <c r="B450" s="267"/>
      <c r="C450" s="267"/>
      <c r="D450" s="267"/>
      <c r="E450" s="267"/>
      <c r="F450" s="266" t="s">
        <v>797</v>
      </c>
      <c r="G450" s="267"/>
      <c r="H450" s="267"/>
      <c r="I450" s="267"/>
      <c r="J450" s="267"/>
      <c r="K450" s="267"/>
    </row>
    <row r="453" spans="1:11" ht="14.4" customHeight="1" x14ac:dyDescent="0.3">
      <c r="A453" s="260" t="s">
        <v>401</v>
      </c>
      <c r="B453" s="261"/>
      <c r="C453" s="261"/>
      <c r="D453" s="261"/>
      <c r="E453" s="261"/>
      <c r="F453" s="261"/>
      <c r="G453" s="261"/>
      <c r="H453" s="261"/>
      <c r="I453" s="261"/>
      <c r="J453" s="261"/>
      <c r="K453" s="261"/>
    </row>
    <row r="454" spans="1:11" ht="15" x14ac:dyDescent="0.3">
      <c r="A454" s="262" t="s">
        <v>5</v>
      </c>
      <c r="B454" s="263"/>
      <c r="C454" s="263"/>
      <c r="D454" s="262" t="s">
        <v>402</v>
      </c>
      <c r="E454" s="263"/>
      <c r="F454" s="264" t="s">
        <v>403</v>
      </c>
      <c r="G454" s="265"/>
      <c r="H454" s="262" t="s">
        <v>404</v>
      </c>
      <c r="I454" s="263"/>
      <c r="J454" s="263"/>
      <c r="K454" s="263"/>
    </row>
    <row r="455" spans="1:11" ht="14.4" x14ac:dyDescent="0.3">
      <c r="A455" s="262">
        <v>1</v>
      </c>
      <c r="B455" s="263"/>
      <c r="C455" s="263"/>
      <c r="D455" s="262">
        <v>2</v>
      </c>
      <c r="E455" s="263"/>
      <c r="F455" s="264">
        <v>3</v>
      </c>
      <c r="G455" s="265"/>
      <c r="H455" s="262">
        <v>4</v>
      </c>
      <c r="I455" s="263"/>
      <c r="J455" s="263"/>
      <c r="K455" s="263"/>
    </row>
    <row r="456" spans="1:11" s="43" customFormat="1" ht="84.6" customHeight="1" x14ac:dyDescent="0.25">
      <c r="A456" s="360" t="s">
        <v>405</v>
      </c>
      <c r="B456" s="361"/>
      <c r="C456" s="362"/>
      <c r="D456" s="363">
        <v>3720.31</v>
      </c>
      <c r="E456" s="364"/>
      <c r="F456" s="250">
        <v>3442.85</v>
      </c>
      <c r="G456" s="251"/>
      <c r="H456" s="360" t="s">
        <v>871</v>
      </c>
      <c r="I456" s="361"/>
      <c r="J456" s="361"/>
      <c r="K456" s="362"/>
    </row>
    <row r="457" spans="1:11" ht="55.8" customHeight="1" x14ac:dyDescent="0.25">
      <c r="A457" s="358" t="s">
        <v>406</v>
      </c>
      <c r="B457" s="359"/>
      <c r="C457" s="359"/>
      <c r="D457" s="250">
        <v>4457.71</v>
      </c>
      <c r="E457" s="251"/>
      <c r="F457" s="250">
        <v>4425.66</v>
      </c>
      <c r="G457" s="251"/>
      <c r="H457" s="358" t="s">
        <v>870</v>
      </c>
      <c r="I457" s="359"/>
      <c r="J457" s="359"/>
      <c r="K457" s="359"/>
    </row>
    <row r="458" spans="1:11" ht="14.4" x14ac:dyDescent="0.3">
      <c r="A458" s="246" t="s">
        <v>407</v>
      </c>
      <c r="B458" s="247"/>
      <c r="C458" s="247"/>
      <c r="D458" s="248">
        <v>2523.2399999999998</v>
      </c>
      <c r="E458" s="249"/>
      <c r="F458" s="250">
        <v>2523.2399999999998</v>
      </c>
      <c r="G458" s="251"/>
      <c r="H458" s="246"/>
      <c r="I458" s="247"/>
      <c r="J458" s="247"/>
      <c r="K458" s="247"/>
    </row>
    <row r="459" spans="1:11" ht="14.4" x14ac:dyDescent="0.3">
      <c r="A459" s="252" t="s">
        <v>408</v>
      </c>
      <c r="B459" s="253"/>
      <c r="C459" s="253"/>
      <c r="D459" s="254">
        <f>SUM(D456:E458)</f>
        <v>10701.26</v>
      </c>
      <c r="E459" s="255"/>
      <c r="F459" s="256">
        <f>SUM(F456:G458)</f>
        <v>10391.75</v>
      </c>
      <c r="G459" s="257"/>
      <c r="H459" s="258"/>
      <c r="I459" s="259"/>
      <c r="J459" s="259"/>
      <c r="K459" s="259"/>
    </row>
    <row r="462" spans="1:11" ht="14.4" customHeight="1" x14ac:dyDescent="0.3">
      <c r="A462" s="240" t="s">
        <v>409</v>
      </c>
      <c r="B462" s="241"/>
      <c r="C462" s="42"/>
      <c r="D462" s="42"/>
      <c r="E462" s="42"/>
      <c r="F462" s="42"/>
      <c r="G462" s="42"/>
      <c r="H462" s="42"/>
      <c r="I462" s="42"/>
      <c r="J462" s="42"/>
      <c r="K462" s="106"/>
    </row>
    <row r="463" spans="1:11" ht="31.8" customHeight="1" x14ac:dyDescent="0.25">
      <c r="A463" s="242" t="s">
        <v>890</v>
      </c>
      <c r="B463" s="243"/>
      <c r="C463" s="243"/>
      <c r="D463" s="243"/>
      <c r="E463" s="243"/>
      <c r="F463" s="243"/>
      <c r="G463" s="243"/>
      <c r="H463" s="243"/>
      <c r="I463" s="243"/>
      <c r="J463" s="243"/>
      <c r="K463" s="243"/>
    </row>
    <row r="464" spans="1:11" ht="30.6" customHeight="1" x14ac:dyDescent="0.25">
      <c r="A464" s="244" t="s">
        <v>855</v>
      </c>
      <c r="B464" s="245"/>
      <c r="C464" s="245"/>
      <c r="D464" s="245"/>
      <c r="E464" s="245"/>
      <c r="F464" s="245"/>
      <c r="G464" s="245"/>
      <c r="H464" s="245"/>
      <c r="I464" s="245"/>
      <c r="J464" s="245"/>
      <c r="K464" s="245"/>
    </row>
    <row r="465" spans="1:11" ht="61.2" customHeight="1" x14ac:dyDescent="0.25">
      <c r="A465" s="238" t="s">
        <v>891</v>
      </c>
      <c r="B465" s="239"/>
      <c r="C465" s="239"/>
      <c r="D465" s="239"/>
      <c r="E465" s="239"/>
      <c r="F465" s="239"/>
      <c r="G465" s="239"/>
      <c r="H465" s="239"/>
      <c r="I465" s="239"/>
      <c r="J465" s="239"/>
      <c r="K465" s="239"/>
    </row>
    <row r="466" spans="1:11" ht="59.4" customHeight="1" x14ac:dyDescent="0.25">
      <c r="A466" s="238" t="s">
        <v>856</v>
      </c>
      <c r="B466" s="239"/>
      <c r="C466" s="239"/>
      <c r="D466" s="239"/>
      <c r="E466" s="239"/>
      <c r="F466" s="239"/>
      <c r="G466" s="239"/>
      <c r="H466" s="239"/>
      <c r="I466" s="239"/>
      <c r="J466" s="239"/>
      <c r="K466" s="239"/>
    </row>
    <row r="467" spans="1:11" ht="35.4" customHeight="1" x14ac:dyDescent="0.25">
      <c r="A467" s="238" t="s">
        <v>853</v>
      </c>
      <c r="B467" s="239"/>
      <c r="C467" s="239"/>
      <c r="D467" s="239"/>
      <c r="E467" s="239"/>
      <c r="F467" s="239"/>
      <c r="G467" s="239"/>
      <c r="H467" s="239"/>
      <c r="I467" s="239"/>
      <c r="J467" s="239"/>
      <c r="K467" s="239"/>
    </row>
    <row r="468" spans="1:11" ht="29.4" customHeight="1" x14ac:dyDescent="0.25">
      <c r="A468" s="238" t="s">
        <v>854</v>
      </c>
      <c r="B468" s="239"/>
      <c r="C468" s="239"/>
      <c r="D468" s="239"/>
      <c r="E468" s="239"/>
      <c r="F468" s="239"/>
      <c r="G468" s="239"/>
      <c r="H468" s="239"/>
      <c r="I468" s="239"/>
      <c r="J468" s="239"/>
      <c r="K468" s="239"/>
    </row>
    <row r="469" spans="1:11" ht="15" customHeight="1" x14ac:dyDescent="0.25">
      <c r="A469" s="216"/>
      <c r="B469" s="217"/>
      <c r="C469" s="217"/>
      <c r="D469" s="217"/>
      <c r="E469" s="217"/>
      <c r="F469" s="217"/>
      <c r="G469" s="217"/>
      <c r="H469" s="217"/>
      <c r="I469" s="217"/>
      <c r="J469" s="217"/>
      <c r="K469" s="217"/>
    </row>
    <row r="470" spans="1:11" ht="14.4" x14ac:dyDescent="0.3">
      <c r="A470" s="45"/>
      <c r="B470" s="148"/>
      <c r="C470" s="148"/>
      <c r="D470" s="148"/>
      <c r="E470" s="148"/>
      <c r="F470" s="148"/>
      <c r="G470" s="148"/>
      <c r="H470" s="148"/>
      <c r="I470" s="148"/>
      <c r="J470" s="148"/>
      <c r="K470" s="148"/>
    </row>
    <row r="472" spans="1:11" x14ac:dyDescent="0.25">
      <c r="B472" s="147"/>
      <c r="C472" s="67" t="s">
        <v>495</v>
      </c>
      <c r="H472" s="100" t="s">
        <v>496</v>
      </c>
    </row>
    <row r="475" spans="1:11" x14ac:dyDescent="0.25">
      <c r="B475" s="233" t="s">
        <v>497</v>
      </c>
    </row>
    <row r="476" spans="1:11" x14ac:dyDescent="0.25">
      <c r="B476" s="233" t="s">
        <v>498</v>
      </c>
    </row>
  </sheetData>
  <mergeCells count="264">
    <mergeCell ref="A4:K4"/>
    <mergeCell ref="A5:K5"/>
    <mergeCell ref="A6:K6"/>
    <mergeCell ref="C8:K8"/>
    <mergeCell ref="C9:K9"/>
    <mergeCell ref="C10:K10"/>
    <mergeCell ref="K14:K15"/>
    <mergeCell ref="A17:K17"/>
    <mergeCell ref="A18:K18"/>
    <mergeCell ref="A56:K56"/>
    <mergeCell ref="A58:K58"/>
    <mergeCell ref="A64:A65"/>
    <mergeCell ref="D64:D65"/>
    <mergeCell ref="C11:K11"/>
    <mergeCell ref="A13:K13"/>
    <mergeCell ref="A14:A15"/>
    <mergeCell ref="B14:B15"/>
    <mergeCell ref="C14:C15"/>
    <mergeCell ref="D14:D15"/>
    <mergeCell ref="E14:E15"/>
    <mergeCell ref="F14:H14"/>
    <mergeCell ref="I14:I15"/>
    <mergeCell ref="J14:J15"/>
    <mergeCell ref="A81:K81"/>
    <mergeCell ref="A85:A86"/>
    <mergeCell ref="C85:C86"/>
    <mergeCell ref="A90:K90"/>
    <mergeCell ref="A106:K106"/>
    <mergeCell ref="A107:K107"/>
    <mergeCell ref="A68:A69"/>
    <mergeCell ref="C68:C69"/>
    <mergeCell ref="D68:D69"/>
    <mergeCell ref="E68:E69"/>
    <mergeCell ref="A71:A74"/>
    <mergeCell ref="D71:D74"/>
    <mergeCell ref="K135:K136"/>
    <mergeCell ref="A141:A142"/>
    <mergeCell ref="B141:B142"/>
    <mergeCell ref="C141:C142"/>
    <mergeCell ref="D141:D142"/>
    <mergeCell ref="E141:E142"/>
    <mergeCell ref="K141:K142"/>
    <mergeCell ref="A110:A112"/>
    <mergeCell ref="D110:D112"/>
    <mergeCell ref="K110:K112"/>
    <mergeCell ref="A113:A114"/>
    <mergeCell ref="D113:D114"/>
    <mergeCell ref="A135:A136"/>
    <mergeCell ref="B135:B136"/>
    <mergeCell ref="C135:C136"/>
    <mergeCell ref="D135:D136"/>
    <mergeCell ref="E135:E136"/>
    <mergeCell ref="A166:K166"/>
    <mergeCell ref="A173:A174"/>
    <mergeCell ref="D173:D174"/>
    <mergeCell ref="A178:A179"/>
    <mergeCell ref="D178:D179"/>
    <mergeCell ref="A181:A182"/>
    <mergeCell ref="D181:D182"/>
    <mergeCell ref="A143:A144"/>
    <mergeCell ref="B143:B144"/>
    <mergeCell ref="C143:C144"/>
    <mergeCell ref="D143:D144"/>
    <mergeCell ref="E143:E144"/>
    <mergeCell ref="A152:K152"/>
    <mergeCell ref="K188:K189"/>
    <mergeCell ref="A206:A207"/>
    <mergeCell ref="B206:B207"/>
    <mergeCell ref="C206:C207"/>
    <mergeCell ref="D206:D207"/>
    <mergeCell ref="E206:E207"/>
    <mergeCell ref="K207:K208"/>
    <mergeCell ref="A184:A186"/>
    <mergeCell ref="C184:C186"/>
    <mergeCell ref="D184:D186"/>
    <mergeCell ref="E184:E186"/>
    <mergeCell ref="A188:A189"/>
    <mergeCell ref="B188:B189"/>
    <mergeCell ref="C188:C189"/>
    <mergeCell ref="D188:D189"/>
    <mergeCell ref="E188:E189"/>
    <mergeCell ref="A212:A213"/>
    <mergeCell ref="B212:B213"/>
    <mergeCell ref="C212:C213"/>
    <mergeCell ref="D212:D213"/>
    <mergeCell ref="E212:E213"/>
    <mergeCell ref="K212:K213"/>
    <mergeCell ref="A209:A210"/>
    <mergeCell ref="B209:B210"/>
    <mergeCell ref="C209:C210"/>
    <mergeCell ref="D209:D210"/>
    <mergeCell ref="E209:E210"/>
    <mergeCell ref="K209:K210"/>
    <mergeCell ref="A240:K240"/>
    <mergeCell ref="A241:A243"/>
    <mergeCell ref="D241:D243"/>
    <mergeCell ref="A254:K254"/>
    <mergeCell ref="F264:H264"/>
    <mergeCell ref="F265:H265"/>
    <mergeCell ref="A221:K221"/>
    <mergeCell ref="F230:H230"/>
    <mergeCell ref="F231:H231"/>
    <mergeCell ref="A235:K235"/>
    <mergeCell ref="A237:A238"/>
    <mergeCell ref="D237:D238"/>
    <mergeCell ref="E237:E238"/>
    <mergeCell ref="A307:A308"/>
    <mergeCell ref="B307:B308"/>
    <mergeCell ref="C307:C308"/>
    <mergeCell ref="D307:D308"/>
    <mergeCell ref="E307:E308"/>
    <mergeCell ref="A315:K315"/>
    <mergeCell ref="A267:K267"/>
    <mergeCell ref="A277:K277"/>
    <mergeCell ref="A284:K284"/>
    <mergeCell ref="A285:K285"/>
    <mergeCell ref="A288:K288"/>
    <mergeCell ref="A297:K297"/>
    <mergeCell ref="A324:A331"/>
    <mergeCell ref="C324:C331"/>
    <mergeCell ref="D324:D331"/>
    <mergeCell ref="E324:E331"/>
    <mergeCell ref="A332:A337"/>
    <mergeCell ref="C332:C337"/>
    <mergeCell ref="D332:D337"/>
    <mergeCell ref="E332:E337"/>
    <mergeCell ref="A318:A319"/>
    <mergeCell ref="C318:C319"/>
    <mergeCell ref="D318:D319"/>
    <mergeCell ref="E318:E319"/>
    <mergeCell ref="A321:A322"/>
    <mergeCell ref="C321:C322"/>
    <mergeCell ref="D321:D322"/>
    <mergeCell ref="E321:E322"/>
    <mergeCell ref="A367:K367"/>
    <mergeCell ref="A380:K380"/>
    <mergeCell ref="A381:K381"/>
    <mergeCell ref="A384:A385"/>
    <mergeCell ref="B384:B385"/>
    <mergeCell ref="C384:C385"/>
    <mergeCell ref="E384:E385"/>
    <mergeCell ref="F384:F385"/>
    <mergeCell ref="K346:K347"/>
    <mergeCell ref="A349:A350"/>
    <mergeCell ref="B349:B350"/>
    <mergeCell ref="C349:C350"/>
    <mergeCell ref="D349:D350"/>
    <mergeCell ref="E349:E350"/>
    <mergeCell ref="K349:K350"/>
    <mergeCell ref="A346:A347"/>
    <mergeCell ref="B346:B347"/>
    <mergeCell ref="C346:C347"/>
    <mergeCell ref="D346:D347"/>
    <mergeCell ref="E346:E347"/>
    <mergeCell ref="J346:J347"/>
    <mergeCell ref="A415:C415"/>
    <mergeCell ref="D415:F415"/>
    <mergeCell ref="G415:K415"/>
    <mergeCell ref="A416:C416"/>
    <mergeCell ref="D416:F416"/>
    <mergeCell ref="G416:K416"/>
    <mergeCell ref="A388:K388"/>
    <mergeCell ref="A400:K400"/>
    <mergeCell ref="A401:K401"/>
    <mergeCell ref="A408:K408"/>
    <mergeCell ref="A414:C414"/>
    <mergeCell ref="D414:F414"/>
    <mergeCell ref="G414:K414"/>
    <mergeCell ref="A422:E422"/>
    <mergeCell ref="F422:K422"/>
    <mergeCell ref="A423:E423"/>
    <mergeCell ref="F423:K423"/>
    <mergeCell ref="A424:E424"/>
    <mergeCell ref="F424:K424"/>
    <mergeCell ref="A417:C417"/>
    <mergeCell ref="D417:F417"/>
    <mergeCell ref="G417:K417"/>
    <mergeCell ref="A420:F420"/>
    <mergeCell ref="A421:E421"/>
    <mergeCell ref="F421:K421"/>
    <mergeCell ref="A428:E428"/>
    <mergeCell ref="F428:K428"/>
    <mergeCell ref="A429:E429"/>
    <mergeCell ref="F429:K429"/>
    <mergeCell ref="A430:E430"/>
    <mergeCell ref="F430:K430"/>
    <mergeCell ref="A425:E425"/>
    <mergeCell ref="F425:K425"/>
    <mergeCell ref="A426:E426"/>
    <mergeCell ref="F426:K426"/>
    <mergeCell ref="A427:E427"/>
    <mergeCell ref="F427:K427"/>
    <mergeCell ref="A434:E434"/>
    <mergeCell ref="F434:K434"/>
    <mergeCell ref="A435:E435"/>
    <mergeCell ref="F435:K435"/>
    <mergeCell ref="A436:E436"/>
    <mergeCell ref="F436:K436"/>
    <mergeCell ref="A431:E431"/>
    <mergeCell ref="F431:K431"/>
    <mergeCell ref="A432:E432"/>
    <mergeCell ref="F432:K432"/>
    <mergeCell ref="A433:E433"/>
    <mergeCell ref="F433:K433"/>
    <mergeCell ref="A440:E440"/>
    <mergeCell ref="F440:K440"/>
    <mergeCell ref="A441:E441"/>
    <mergeCell ref="F441:K441"/>
    <mergeCell ref="A442:E442"/>
    <mergeCell ref="F442:K442"/>
    <mergeCell ref="A437:E437"/>
    <mergeCell ref="F437:K437"/>
    <mergeCell ref="A438:E438"/>
    <mergeCell ref="F438:K438"/>
    <mergeCell ref="A439:E439"/>
    <mergeCell ref="F439:K439"/>
    <mergeCell ref="A446:E446"/>
    <mergeCell ref="F446:K446"/>
    <mergeCell ref="A447:E447"/>
    <mergeCell ref="F447:K447"/>
    <mergeCell ref="A448:E448"/>
    <mergeCell ref="F448:K448"/>
    <mergeCell ref="A443:E443"/>
    <mergeCell ref="F443:K443"/>
    <mergeCell ref="A444:E444"/>
    <mergeCell ref="F444:K444"/>
    <mergeCell ref="A445:E445"/>
    <mergeCell ref="F445:K445"/>
    <mergeCell ref="A449:E449"/>
    <mergeCell ref="F449:K449"/>
    <mergeCell ref="A450:E450"/>
    <mergeCell ref="F450:K450"/>
    <mergeCell ref="A453:K453"/>
    <mergeCell ref="A454:C454"/>
    <mergeCell ref="D454:E454"/>
    <mergeCell ref="F454:G454"/>
    <mergeCell ref="H454:K454"/>
    <mergeCell ref="A457:C457"/>
    <mergeCell ref="D457:E457"/>
    <mergeCell ref="F457:G457"/>
    <mergeCell ref="H457:K457"/>
    <mergeCell ref="A458:C458"/>
    <mergeCell ref="D458:E458"/>
    <mergeCell ref="F458:G458"/>
    <mergeCell ref="H458:K458"/>
    <mergeCell ref="A455:C455"/>
    <mergeCell ref="D455:E455"/>
    <mergeCell ref="F455:G455"/>
    <mergeCell ref="H455:K455"/>
    <mergeCell ref="A456:C456"/>
    <mergeCell ref="D456:E456"/>
    <mergeCell ref="F456:G456"/>
    <mergeCell ref="H456:K456"/>
    <mergeCell ref="A464:K464"/>
    <mergeCell ref="A465:K465"/>
    <mergeCell ref="A466:K466"/>
    <mergeCell ref="A467:K467"/>
    <mergeCell ref="A468:K468"/>
    <mergeCell ref="A459:C459"/>
    <mergeCell ref="D459:E459"/>
    <mergeCell ref="F459:G459"/>
    <mergeCell ref="H459:K459"/>
    <mergeCell ref="A462:B462"/>
    <mergeCell ref="A463:K463"/>
  </mergeCells>
  <pageMargins left="0.59055118110236227" right="0.11811023622047245" top="0.39370078740157483" bottom="0.3937007874015748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6"/>
  <sheetViews>
    <sheetView tabSelected="1" topLeftCell="A13" zoomScale="66" zoomScaleNormal="66" workbookViewId="0">
      <pane ySplit="3" topLeftCell="A387" activePane="bottomLeft" state="frozen"/>
      <selection activeCell="A13" sqref="A13"/>
      <selection pane="bottomLeft" activeCell="G390" sqref="G390"/>
    </sheetView>
  </sheetViews>
  <sheetFormatPr defaultColWidth="8.88671875" defaultRowHeight="13.8" x14ac:dyDescent="0.25"/>
  <cols>
    <col min="1" max="1" width="5" style="44" customWidth="1"/>
    <col min="2" max="2" width="30.5546875" style="131" customWidth="1"/>
    <col min="3" max="3" width="8.88671875" style="59" customWidth="1"/>
    <col min="4" max="4" width="12" style="58" customWidth="1"/>
    <col min="5" max="5" width="13.6640625" style="59" customWidth="1"/>
    <col min="6" max="6" width="10.109375" style="60" customWidth="1"/>
    <col min="7" max="8" width="8.88671875" style="60"/>
    <col min="9" max="9" width="9.33203125" style="60" customWidth="1"/>
    <col min="10" max="10" width="12.33203125" style="60" customWidth="1"/>
    <col min="11" max="11" width="35.77734375" style="103" customWidth="1"/>
    <col min="12" max="16384" width="8.88671875" style="1"/>
  </cols>
  <sheetData>
    <row r="1" spans="1:11" x14ac:dyDescent="0.25">
      <c r="K1" s="102" t="s">
        <v>10</v>
      </c>
    </row>
    <row r="2" spans="1:11" x14ac:dyDescent="0.25">
      <c r="K2" s="102"/>
    </row>
    <row r="4" spans="1:11" x14ac:dyDescent="0.25">
      <c r="A4" s="346" t="s">
        <v>17</v>
      </c>
      <c r="B4" s="346"/>
      <c r="C4" s="346"/>
      <c r="D4" s="346"/>
      <c r="E4" s="346"/>
      <c r="F4" s="346"/>
      <c r="G4" s="346"/>
      <c r="H4" s="346"/>
      <c r="I4" s="346"/>
      <c r="J4" s="346"/>
      <c r="K4" s="346"/>
    </row>
    <row r="5" spans="1:11" x14ac:dyDescent="0.25">
      <c r="A5" s="346" t="s">
        <v>19</v>
      </c>
      <c r="B5" s="346"/>
      <c r="C5" s="346"/>
      <c r="D5" s="346"/>
      <c r="E5" s="346"/>
      <c r="F5" s="346"/>
      <c r="G5" s="346"/>
      <c r="H5" s="346"/>
      <c r="I5" s="346"/>
      <c r="J5" s="346"/>
      <c r="K5" s="346"/>
    </row>
    <row r="6" spans="1:11" x14ac:dyDescent="0.25">
      <c r="A6" s="347"/>
      <c r="B6" s="347"/>
      <c r="C6" s="347"/>
      <c r="D6" s="347"/>
      <c r="E6" s="347"/>
      <c r="F6" s="347"/>
      <c r="G6" s="347"/>
      <c r="H6" s="347"/>
      <c r="I6" s="347"/>
      <c r="J6" s="347"/>
      <c r="K6" s="347"/>
    </row>
    <row r="7" spans="1:11" x14ac:dyDescent="0.25">
      <c r="C7" s="57"/>
      <c r="E7" s="57"/>
      <c r="F7" s="58"/>
      <c r="G7" s="58"/>
      <c r="H7" s="58"/>
      <c r="I7" s="58"/>
      <c r="J7" s="58"/>
    </row>
    <row r="8" spans="1:11" ht="14.4" customHeight="1" x14ac:dyDescent="0.25">
      <c r="A8" s="45"/>
      <c r="B8" s="2" t="s">
        <v>11</v>
      </c>
      <c r="C8" s="348" t="s">
        <v>849</v>
      </c>
      <c r="D8" s="349"/>
      <c r="E8" s="349"/>
      <c r="F8" s="349"/>
      <c r="G8" s="349"/>
      <c r="H8" s="349"/>
      <c r="I8" s="349"/>
      <c r="J8" s="349"/>
      <c r="K8" s="349"/>
    </row>
    <row r="9" spans="1:11" ht="14.4" customHeight="1" x14ac:dyDescent="0.25">
      <c r="A9" s="45"/>
      <c r="B9" s="2" t="s">
        <v>12</v>
      </c>
      <c r="C9" s="350" t="s">
        <v>14</v>
      </c>
      <c r="D9" s="350"/>
      <c r="E9" s="350"/>
      <c r="F9" s="350"/>
      <c r="G9" s="350"/>
      <c r="H9" s="350"/>
      <c r="I9" s="350"/>
      <c r="J9" s="350"/>
      <c r="K9" s="350"/>
    </row>
    <row r="10" spans="1:11" x14ac:dyDescent="0.25">
      <c r="A10" s="45"/>
      <c r="B10" s="2" t="s">
        <v>13</v>
      </c>
      <c r="C10" s="350" t="s">
        <v>15</v>
      </c>
      <c r="D10" s="351"/>
      <c r="E10" s="351"/>
      <c r="F10" s="351"/>
      <c r="G10" s="351"/>
      <c r="H10" s="351"/>
      <c r="I10" s="351"/>
      <c r="J10" s="351"/>
      <c r="K10" s="351"/>
    </row>
    <row r="11" spans="1:11" ht="17.399999999999999" customHeight="1" x14ac:dyDescent="0.25">
      <c r="A11" s="45"/>
      <c r="C11" s="339" t="s">
        <v>16</v>
      </c>
      <c r="D11" s="340"/>
      <c r="E11" s="340"/>
      <c r="F11" s="340"/>
      <c r="G11" s="340"/>
      <c r="H11" s="340"/>
      <c r="I11" s="340"/>
      <c r="J11" s="340"/>
      <c r="K11" s="340"/>
    </row>
    <row r="12" spans="1:11" ht="21" customHeight="1" x14ac:dyDescent="0.25">
      <c r="A12" s="45"/>
    </row>
    <row r="13" spans="1:11" x14ac:dyDescent="0.25">
      <c r="A13" s="341" t="s">
        <v>18</v>
      </c>
      <c r="B13" s="341"/>
      <c r="C13" s="341"/>
      <c r="D13" s="341"/>
      <c r="E13" s="341"/>
      <c r="F13" s="341"/>
      <c r="G13" s="341"/>
      <c r="H13" s="341"/>
      <c r="I13" s="341"/>
      <c r="J13" s="341"/>
      <c r="K13" s="341"/>
    </row>
    <row r="14" spans="1:11" ht="13.95" customHeight="1" x14ac:dyDescent="0.25">
      <c r="A14" s="342" t="s">
        <v>0</v>
      </c>
      <c r="B14" s="343" t="s">
        <v>1</v>
      </c>
      <c r="C14" s="352" t="s">
        <v>2</v>
      </c>
      <c r="D14" s="343" t="s">
        <v>3</v>
      </c>
      <c r="E14" s="343" t="s">
        <v>4</v>
      </c>
      <c r="F14" s="343" t="s">
        <v>415</v>
      </c>
      <c r="G14" s="343"/>
      <c r="H14" s="343"/>
      <c r="I14" s="343" t="s">
        <v>5</v>
      </c>
      <c r="J14" s="343" t="s">
        <v>6</v>
      </c>
      <c r="K14" s="352" t="s">
        <v>20</v>
      </c>
    </row>
    <row r="15" spans="1:11" ht="85.8" customHeight="1" x14ac:dyDescent="0.25">
      <c r="A15" s="342"/>
      <c r="B15" s="343"/>
      <c r="C15" s="370"/>
      <c r="D15" s="343"/>
      <c r="E15" s="343"/>
      <c r="F15" s="40" t="s">
        <v>7</v>
      </c>
      <c r="G15" s="40" t="s">
        <v>8</v>
      </c>
      <c r="H15" s="40" t="s">
        <v>9</v>
      </c>
      <c r="I15" s="343"/>
      <c r="J15" s="343"/>
      <c r="K15" s="353"/>
    </row>
    <row r="16" spans="1:11" x14ac:dyDescent="0.25">
      <c r="A16" s="3">
        <v>1</v>
      </c>
      <c r="B16" s="3">
        <v>2</v>
      </c>
      <c r="C16" s="40">
        <v>3</v>
      </c>
      <c r="D16" s="40">
        <v>4</v>
      </c>
      <c r="E16" s="47">
        <v>5</v>
      </c>
      <c r="F16" s="40">
        <v>6</v>
      </c>
      <c r="G16" s="40">
        <v>7</v>
      </c>
      <c r="H16" s="40">
        <v>8</v>
      </c>
      <c r="I16" s="40">
        <v>9</v>
      </c>
      <c r="J16" s="40">
        <v>10</v>
      </c>
      <c r="K16" s="232">
        <v>11</v>
      </c>
    </row>
    <row r="17" spans="1:11" ht="14.4" x14ac:dyDescent="0.3">
      <c r="A17" s="354" t="s">
        <v>21</v>
      </c>
      <c r="B17" s="355"/>
      <c r="C17" s="355"/>
      <c r="D17" s="355"/>
      <c r="E17" s="355"/>
      <c r="F17" s="355"/>
      <c r="G17" s="355"/>
      <c r="H17" s="355"/>
      <c r="I17" s="355"/>
      <c r="J17" s="355"/>
      <c r="K17" s="355"/>
    </row>
    <row r="18" spans="1:11" ht="14.4" x14ac:dyDescent="0.3">
      <c r="A18" s="356" t="s">
        <v>22</v>
      </c>
      <c r="B18" s="357"/>
      <c r="C18" s="357"/>
      <c r="D18" s="357"/>
      <c r="E18" s="357"/>
      <c r="F18" s="357"/>
      <c r="G18" s="357"/>
      <c r="H18" s="357"/>
      <c r="I18" s="357"/>
      <c r="J18" s="357"/>
      <c r="K18" s="357"/>
    </row>
    <row r="19" spans="1:11" ht="153" customHeight="1" x14ac:dyDescent="0.25">
      <c r="A19" s="46">
        <v>1</v>
      </c>
      <c r="B19" s="4" t="s">
        <v>23</v>
      </c>
      <c r="C19" s="8" t="s">
        <v>59</v>
      </c>
      <c r="D19" s="47" t="s">
        <v>417</v>
      </c>
      <c r="E19" s="89" t="s">
        <v>62</v>
      </c>
      <c r="F19" s="48">
        <v>104</v>
      </c>
      <c r="G19" s="49">
        <v>104</v>
      </c>
      <c r="H19" s="49">
        <v>109.1</v>
      </c>
      <c r="I19" s="49" t="s">
        <v>137</v>
      </c>
      <c r="J19" s="49" t="s">
        <v>137</v>
      </c>
      <c r="K19" s="101" t="s">
        <v>892</v>
      </c>
    </row>
    <row r="20" spans="1:11" ht="55.2" customHeight="1" x14ac:dyDescent="0.25">
      <c r="A20" s="46">
        <v>2</v>
      </c>
      <c r="B20" s="4" t="s">
        <v>24</v>
      </c>
      <c r="C20" s="8" t="s">
        <v>60</v>
      </c>
      <c r="D20" s="47" t="s">
        <v>417</v>
      </c>
      <c r="E20" s="89" t="s">
        <v>62</v>
      </c>
      <c r="F20" s="48">
        <v>21661.200000000001</v>
      </c>
      <c r="G20" s="49">
        <v>21661.200000000001</v>
      </c>
      <c r="H20" s="49">
        <v>30679.200000000001</v>
      </c>
      <c r="I20" s="49" t="s">
        <v>137</v>
      </c>
      <c r="J20" s="49" t="s">
        <v>137</v>
      </c>
      <c r="K20" s="92" t="s">
        <v>503</v>
      </c>
    </row>
    <row r="21" spans="1:11" ht="120.6" customHeight="1" x14ac:dyDescent="0.25">
      <c r="A21" s="46">
        <v>3</v>
      </c>
      <c r="B21" s="4" t="s">
        <v>25</v>
      </c>
      <c r="C21" s="8" t="s">
        <v>59</v>
      </c>
      <c r="D21" s="47" t="s">
        <v>417</v>
      </c>
      <c r="E21" s="89" t="s">
        <v>62</v>
      </c>
      <c r="F21" s="48">
        <v>85</v>
      </c>
      <c r="G21" s="49">
        <v>85</v>
      </c>
      <c r="H21" s="49">
        <v>85.4</v>
      </c>
      <c r="I21" s="49" t="s">
        <v>137</v>
      </c>
      <c r="J21" s="49" t="s">
        <v>137</v>
      </c>
      <c r="K21" s="92" t="s">
        <v>504</v>
      </c>
    </row>
    <row r="22" spans="1:11" ht="54" customHeight="1" x14ac:dyDescent="0.25">
      <c r="A22" s="46">
        <v>4</v>
      </c>
      <c r="B22" s="4" t="s">
        <v>26</v>
      </c>
      <c r="C22" s="8" t="s">
        <v>59</v>
      </c>
      <c r="D22" s="47" t="s">
        <v>417</v>
      </c>
      <c r="E22" s="89" t="s">
        <v>62</v>
      </c>
      <c r="F22" s="48">
        <v>101.5</v>
      </c>
      <c r="G22" s="49">
        <v>101.5</v>
      </c>
      <c r="H22" s="49">
        <v>116.2</v>
      </c>
      <c r="I22" s="49" t="s">
        <v>137</v>
      </c>
      <c r="J22" s="49" t="s">
        <v>137</v>
      </c>
      <c r="K22" s="92" t="s">
        <v>505</v>
      </c>
    </row>
    <row r="23" spans="1:11" ht="66.599999999999994" x14ac:dyDescent="0.25">
      <c r="A23" s="46">
        <v>5</v>
      </c>
      <c r="B23" s="5" t="s">
        <v>27</v>
      </c>
      <c r="C23" s="8" t="s">
        <v>59</v>
      </c>
      <c r="D23" s="47" t="s">
        <v>417</v>
      </c>
      <c r="E23" s="89" t="s">
        <v>62</v>
      </c>
      <c r="F23" s="48">
        <v>105</v>
      </c>
      <c r="G23" s="49">
        <v>66</v>
      </c>
      <c r="H23" s="49">
        <v>68.8</v>
      </c>
      <c r="I23" s="49" t="s">
        <v>137</v>
      </c>
      <c r="J23" s="49" t="s">
        <v>137</v>
      </c>
      <c r="K23" s="101" t="s">
        <v>679</v>
      </c>
    </row>
    <row r="24" spans="1:11" ht="40.200000000000003" x14ac:dyDescent="0.25">
      <c r="A24" s="46">
        <v>6</v>
      </c>
      <c r="B24" s="90" t="s">
        <v>28</v>
      </c>
      <c r="C24" s="8" t="s">
        <v>59</v>
      </c>
      <c r="D24" s="47" t="s">
        <v>417</v>
      </c>
      <c r="E24" s="89" t="s">
        <v>62</v>
      </c>
      <c r="F24" s="48">
        <v>0</v>
      </c>
      <c r="G24" s="49">
        <v>0</v>
      </c>
      <c r="H24" s="49">
        <v>0</v>
      </c>
      <c r="I24" s="49" t="s">
        <v>137</v>
      </c>
      <c r="J24" s="49" t="s">
        <v>137</v>
      </c>
      <c r="K24" s="92" t="s">
        <v>435</v>
      </c>
    </row>
    <row r="25" spans="1:11" ht="43.8" customHeight="1" x14ac:dyDescent="0.25">
      <c r="A25" s="46">
        <v>7</v>
      </c>
      <c r="B25" s="90" t="s">
        <v>29</v>
      </c>
      <c r="C25" s="8" t="s">
        <v>59</v>
      </c>
      <c r="D25" s="47" t="s">
        <v>417</v>
      </c>
      <c r="E25" s="89" t="s">
        <v>62</v>
      </c>
      <c r="F25" s="48">
        <v>0</v>
      </c>
      <c r="G25" s="49">
        <v>0</v>
      </c>
      <c r="H25" s="49">
        <v>0</v>
      </c>
      <c r="I25" s="49" t="s">
        <v>137</v>
      </c>
      <c r="J25" s="49" t="s">
        <v>137</v>
      </c>
      <c r="K25" s="92" t="s">
        <v>435</v>
      </c>
    </row>
    <row r="26" spans="1:11" ht="66.599999999999994" x14ac:dyDescent="0.25">
      <c r="A26" s="46">
        <v>8</v>
      </c>
      <c r="B26" s="90" t="s">
        <v>30</v>
      </c>
      <c r="C26" s="8" t="s">
        <v>59</v>
      </c>
      <c r="D26" s="47" t="s">
        <v>417</v>
      </c>
      <c r="E26" s="89" t="s">
        <v>62</v>
      </c>
      <c r="F26" s="48">
        <v>106</v>
      </c>
      <c r="G26" s="49">
        <v>70</v>
      </c>
      <c r="H26" s="49">
        <v>81.8</v>
      </c>
      <c r="I26" s="49" t="s">
        <v>137</v>
      </c>
      <c r="J26" s="49" t="s">
        <v>137</v>
      </c>
      <c r="K26" s="101" t="s">
        <v>680</v>
      </c>
    </row>
    <row r="27" spans="1:11" ht="66.599999999999994" x14ac:dyDescent="0.25">
      <c r="A27" s="46">
        <v>9</v>
      </c>
      <c r="B27" s="4" t="s">
        <v>31</v>
      </c>
      <c r="C27" s="8" t="s">
        <v>59</v>
      </c>
      <c r="D27" s="47" t="s">
        <v>417</v>
      </c>
      <c r="E27" s="89" t="s">
        <v>62</v>
      </c>
      <c r="F27" s="48">
        <v>103</v>
      </c>
      <c r="G27" s="49">
        <v>100.5</v>
      </c>
      <c r="H27" s="49">
        <v>100.8</v>
      </c>
      <c r="I27" s="49" t="s">
        <v>137</v>
      </c>
      <c r="J27" s="49" t="s">
        <v>137</v>
      </c>
      <c r="K27" s="101" t="s">
        <v>681</v>
      </c>
    </row>
    <row r="28" spans="1:11" ht="53.4" x14ac:dyDescent="0.25">
      <c r="A28" s="46">
        <v>10</v>
      </c>
      <c r="B28" s="4" t="s">
        <v>32</v>
      </c>
      <c r="C28" s="8" t="s">
        <v>59</v>
      </c>
      <c r="D28" s="47" t="s">
        <v>417</v>
      </c>
      <c r="E28" s="89" t="s">
        <v>62</v>
      </c>
      <c r="F28" s="48">
        <v>0</v>
      </c>
      <c r="G28" s="48">
        <v>0</v>
      </c>
      <c r="H28" s="48">
        <v>0</v>
      </c>
      <c r="I28" s="49" t="s">
        <v>137</v>
      </c>
      <c r="J28" s="49" t="s">
        <v>137</v>
      </c>
      <c r="K28" s="92" t="s">
        <v>435</v>
      </c>
    </row>
    <row r="29" spans="1:11" ht="66.599999999999994" x14ac:dyDescent="0.25">
      <c r="A29" s="46">
        <v>11</v>
      </c>
      <c r="B29" s="4" t="s">
        <v>33</v>
      </c>
      <c r="C29" s="8" t="s">
        <v>59</v>
      </c>
      <c r="D29" s="47" t="s">
        <v>417</v>
      </c>
      <c r="E29" s="89" t="s">
        <v>62</v>
      </c>
      <c r="F29" s="48">
        <v>103</v>
      </c>
      <c r="G29" s="49">
        <v>100.5</v>
      </c>
      <c r="H29" s="49">
        <v>100.8</v>
      </c>
      <c r="I29" s="49" t="s">
        <v>137</v>
      </c>
      <c r="J29" s="49" t="s">
        <v>137</v>
      </c>
      <c r="K29" s="101" t="s">
        <v>682</v>
      </c>
    </row>
    <row r="30" spans="1:11" ht="66" x14ac:dyDescent="0.25">
      <c r="A30" s="46">
        <v>12</v>
      </c>
      <c r="B30" s="6" t="s">
        <v>34</v>
      </c>
      <c r="C30" s="8" t="s">
        <v>59</v>
      </c>
      <c r="D30" s="47" t="s">
        <v>417</v>
      </c>
      <c r="E30" s="89" t="s">
        <v>63</v>
      </c>
      <c r="F30" s="48">
        <v>110</v>
      </c>
      <c r="G30" s="49">
        <v>110</v>
      </c>
      <c r="H30" s="49">
        <v>115.7</v>
      </c>
      <c r="I30" s="49" t="s">
        <v>137</v>
      </c>
      <c r="J30" s="49" t="s">
        <v>137</v>
      </c>
      <c r="K30" s="101" t="s">
        <v>683</v>
      </c>
    </row>
    <row r="31" spans="1:11" ht="40.200000000000003" x14ac:dyDescent="0.25">
      <c r="A31" s="46">
        <v>13</v>
      </c>
      <c r="B31" s="6" t="s">
        <v>35</v>
      </c>
      <c r="C31" s="8" t="s">
        <v>59</v>
      </c>
      <c r="D31" s="47" t="s">
        <v>417</v>
      </c>
      <c r="E31" s="89" t="s">
        <v>62</v>
      </c>
      <c r="F31" s="48">
        <v>0</v>
      </c>
      <c r="G31" s="48">
        <v>0</v>
      </c>
      <c r="H31" s="48">
        <v>0</v>
      </c>
      <c r="I31" s="49" t="s">
        <v>137</v>
      </c>
      <c r="J31" s="49" t="s">
        <v>137</v>
      </c>
      <c r="K31" s="92" t="s">
        <v>435</v>
      </c>
    </row>
    <row r="32" spans="1:11" ht="93.6" customHeight="1" x14ac:dyDescent="0.25">
      <c r="A32" s="46">
        <v>14</v>
      </c>
      <c r="B32" s="6" t="s">
        <v>36</v>
      </c>
      <c r="C32" s="8" t="s">
        <v>59</v>
      </c>
      <c r="D32" s="47" t="s">
        <v>417</v>
      </c>
      <c r="E32" s="89" t="s">
        <v>62</v>
      </c>
      <c r="F32" s="48">
        <v>0</v>
      </c>
      <c r="G32" s="48">
        <v>0</v>
      </c>
      <c r="H32" s="48">
        <v>0</v>
      </c>
      <c r="I32" s="49" t="s">
        <v>137</v>
      </c>
      <c r="J32" s="49" t="s">
        <v>137</v>
      </c>
      <c r="K32" s="92" t="s">
        <v>435</v>
      </c>
    </row>
    <row r="33" spans="1:11" ht="53.4" x14ac:dyDescent="0.25">
      <c r="A33" s="46">
        <v>15</v>
      </c>
      <c r="B33" s="6" t="s">
        <v>37</v>
      </c>
      <c r="C33" s="8" t="s">
        <v>59</v>
      </c>
      <c r="D33" s="47" t="s">
        <v>417</v>
      </c>
      <c r="E33" s="89" t="s">
        <v>62</v>
      </c>
      <c r="F33" s="48">
        <v>0</v>
      </c>
      <c r="G33" s="48">
        <v>0</v>
      </c>
      <c r="H33" s="48">
        <v>0</v>
      </c>
      <c r="I33" s="49" t="s">
        <v>137</v>
      </c>
      <c r="J33" s="49" t="s">
        <v>137</v>
      </c>
      <c r="K33" s="92" t="s">
        <v>435</v>
      </c>
    </row>
    <row r="34" spans="1:11" ht="52.8" x14ac:dyDescent="0.25">
      <c r="A34" s="46">
        <v>16</v>
      </c>
      <c r="B34" s="6" t="s">
        <v>38</v>
      </c>
      <c r="C34" s="8" t="s">
        <v>59</v>
      </c>
      <c r="D34" s="47" t="s">
        <v>417</v>
      </c>
      <c r="E34" s="89" t="s">
        <v>62</v>
      </c>
      <c r="F34" s="48">
        <v>100.5</v>
      </c>
      <c r="G34" s="49">
        <v>78</v>
      </c>
      <c r="H34" s="49">
        <v>79.5</v>
      </c>
      <c r="I34" s="49" t="s">
        <v>137</v>
      </c>
      <c r="J34" s="49" t="s">
        <v>137</v>
      </c>
      <c r="K34" s="101" t="s">
        <v>684</v>
      </c>
    </row>
    <row r="35" spans="1:11" ht="66" x14ac:dyDescent="0.25">
      <c r="A35" s="46">
        <v>17</v>
      </c>
      <c r="B35" s="4" t="s">
        <v>39</v>
      </c>
      <c r="C35" s="8" t="s">
        <v>59</v>
      </c>
      <c r="D35" s="47" t="s">
        <v>417</v>
      </c>
      <c r="E35" s="89" t="s">
        <v>62</v>
      </c>
      <c r="F35" s="48">
        <v>101</v>
      </c>
      <c r="G35" s="49">
        <v>100</v>
      </c>
      <c r="H35" s="49">
        <v>154.4</v>
      </c>
      <c r="I35" s="49" t="s">
        <v>137</v>
      </c>
      <c r="J35" s="49" t="s">
        <v>137</v>
      </c>
      <c r="K35" s="101" t="s">
        <v>685</v>
      </c>
    </row>
    <row r="36" spans="1:11" ht="66.599999999999994" x14ac:dyDescent="0.25">
      <c r="A36" s="46">
        <v>18</v>
      </c>
      <c r="B36" s="4" t="s">
        <v>40</v>
      </c>
      <c r="C36" s="8" t="s">
        <v>59</v>
      </c>
      <c r="D36" s="47" t="s">
        <v>417</v>
      </c>
      <c r="E36" s="89" t="s">
        <v>62</v>
      </c>
      <c r="F36" s="48">
        <v>0</v>
      </c>
      <c r="G36" s="48">
        <v>0</v>
      </c>
      <c r="H36" s="48">
        <v>0</v>
      </c>
      <c r="I36" s="49" t="s">
        <v>137</v>
      </c>
      <c r="J36" s="49" t="s">
        <v>137</v>
      </c>
      <c r="K36" s="92" t="s">
        <v>435</v>
      </c>
    </row>
    <row r="37" spans="1:11" ht="53.4" x14ac:dyDescent="0.25">
      <c r="A37" s="46">
        <v>19</v>
      </c>
      <c r="B37" s="4" t="s">
        <v>41</v>
      </c>
      <c r="C37" s="8" t="s">
        <v>59</v>
      </c>
      <c r="D37" s="47" t="s">
        <v>417</v>
      </c>
      <c r="E37" s="89" t="s">
        <v>62</v>
      </c>
      <c r="F37" s="48">
        <v>0</v>
      </c>
      <c r="G37" s="48">
        <v>0</v>
      </c>
      <c r="H37" s="48">
        <v>0</v>
      </c>
      <c r="I37" s="49" t="s">
        <v>137</v>
      </c>
      <c r="J37" s="49" t="s">
        <v>137</v>
      </c>
      <c r="K37" s="92" t="s">
        <v>435</v>
      </c>
    </row>
    <row r="38" spans="1:11" ht="40.200000000000003" x14ac:dyDescent="0.25">
      <c r="A38" s="46">
        <v>20</v>
      </c>
      <c r="B38" s="4" t="s">
        <v>42</v>
      </c>
      <c r="C38" s="8" t="s">
        <v>59</v>
      </c>
      <c r="D38" s="47" t="s">
        <v>417</v>
      </c>
      <c r="E38" s="89" t="s">
        <v>62</v>
      </c>
      <c r="F38" s="48">
        <v>0</v>
      </c>
      <c r="G38" s="48">
        <v>0</v>
      </c>
      <c r="H38" s="48">
        <v>0</v>
      </c>
      <c r="I38" s="49" t="s">
        <v>137</v>
      </c>
      <c r="J38" s="49" t="s">
        <v>137</v>
      </c>
      <c r="K38" s="92" t="s">
        <v>435</v>
      </c>
    </row>
    <row r="39" spans="1:11" ht="53.4" x14ac:dyDescent="0.25">
      <c r="A39" s="46">
        <v>21</v>
      </c>
      <c r="B39" s="4" t="s">
        <v>43</v>
      </c>
      <c r="C39" s="8" t="s">
        <v>59</v>
      </c>
      <c r="D39" s="47" t="s">
        <v>417</v>
      </c>
      <c r="E39" s="89" t="s">
        <v>62</v>
      </c>
      <c r="F39" s="48">
        <v>103</v>
      </c>
      <c r="G39" s="49">
        <v>82</v>
      </c>
      <c r="H39" s="49">
        <v>82</v>
      </c>
      <c r="I39" s="49" t="s">
        <v>137</v>
      </c>
      <c r="J39" s="49" t="s">
        <v>137</v>
      </c>
      <c r="K39" s="101" t="s">
        <v>686</v>
      </c>
    </row>
    <row r="40" spans="1:11" ht="92.4" x14ac:dyDescent="0.25">
      <c r="A40" s="46">
        <v>22</v>
      </c>
      <c r="B40" s="4" t="s">
        <v>44</v>
      </c>
      <c r="C40" s="8" t="s">
        <v>59</v>
      </c>
      <c r="D40" s="47" t="s">
        <v>417</v>
      </c>
      <c r="E40" s="89" t="s">
        <v>62</v>
      </c>
      <c r="F40" s="48">
        <v>103</v>
      </c>
      <c r="G40" s="49">
        <v>100</v>
      </c>
      <c r="H40" s="49">
        <v>123.6</v>
      </c>
      <c r="I40" s="49" t="s">
        <v>137</v>
      </c>
      <c r="J40" s="49" t="s">
        <v>137</v>
      </c>
      <c r="K40" s="101" t="s">
        <v>687</v>
      </c>
    </row>
    <row r="41" spans="1:11" ht="92.4" x14ac:dyDescent="0.25">
      <c r="A41" s="46">
        <v>23</v>
      </c>
      <c r="B41" s="4" t="s">
        <v>45</v>
      </c>
      <c r="C41" s="8" t="s">
        <v>59</v>
      </c>
      <c r="D41" s="47" t="s">
        <v>417</v>
      </c>
      <c r="E41" s="89" t="s">
        <v>62</v>
      </c>
      <c r="F41" s="48">
        <v>103</v>
      </c>
      <c r="G41" s="49">
        <v>88</v>
      </c>
      <c r="H41" s="49">
        <v>95.4</v>
      </c>
      <c r="I41" s="49" t="s">
        <v>137</v>
      </c>
      <c r="J41" s="49" t="s">
        <v>137</v>
      </c>
      <c r="K41" s="101" t="s">
        <v>688</v>
      </c>
    </row>
    <row r="42" spans="1:11" ht="53.4" x14ac:dyDescent="0.25">
      <c r="A42" s="46">
        <v>24</v>
      </c>
      <c r="B42" s="4" t="s">
        <v>46</v>
      </c>
      <c r="C42" s="8" t="s">
        <v>59</v>
      </c>
      <c r="D42" s="47" t="s">
        <v>417</v>
      </c>
      <c r="E42" s="89" t="s">
        <v>62</v>
      </c>
      <c r="F42" s="48">
        <v>102</v>
      </c>
      <c r="G42" s="49">
        <v>52.5</v>
      </c>
      <c r="H42" s="49">
        <v>53</v>
      </c>
      <c r="I42" s="49" t="s">
        <v>137</v>
      </c>
      <c r="J42" s="49" t="s">
        <v>137</v>
      </c>
      <c r="K42" s="101" t="s">
        <v>689</v>
      </c>
    </row>
    <row r="43" spans="1:11" ht="52.8" x14ac:dyDescent="0.25">
      <c r="A43" s="46">
        <v>25</v>
      </c>
      <c r="B43" s="4" t="s">
        <v>47</v>
      </c>
      <c r="C43" s="8" t="s">
        <v>59</v>
      </c>
      <c r="D43" s="47" t="s">
        <v>417</v>
      </c>
      <c r="E43" s="89" t="s">
        <v>62</v>
      </c>
      <c r="F43" s="48">
        <v>102</v>
      </c>
      <c r="G43" s="49">
        <v>23.4</v>
      </c>
      <c r="H43" s="49">
        <v>27.5</v>
      </c>
      <c r="I43" s="49" t="s">
        <v>137</v>
      </c>
      <c r="J43" s="49" t="s">
        <v>137</v>
      </c>
      <c r="K43" s="101" t="s">
        <v>690</v>
      </c>
    </row>
    <row r="44" spans="1:11" ht="60.6" customHeight="1" x14ac:dyDescent="0.25">
      <c r="A44" s="46">
        <v>26</v>
      </c>
      <c r="B44" s="4" t="s">
        <v>48</v>
      </c>
      <c r="C44" s="8" t="s">
        <v>59</v>
      </c>
      <c r="D44" s="47" t="s">
        <v>417</v>
      </c>
      <c r="E44" s="89" t="s">
        <v>62</v>
      </c>
      <c r="F44" s="48">
        <v>0</v>
      </c>
      <c r="G44" s="48">
        <v>0</v>
      </c>
      <c r="H44" s="48">
        <v>0</v>
      </c>
      <c r="I44" s="49" t="s">
        <v>137</v>
      </c>
      <c r="J44" s="49" t="s">
        <v>137</v>
      </c>
      <c r="K44" s="92" t="s">
        <v>435</v>
      </c>
    </row>
    <row r="45" spans="1:11" ht="158.4" x14ac:dyDescent="0.25">
      <c r="A45" s="9">
        <v>1</v>
      </c>
      <c r="B45" s="128" t="s">
        <v>49</v>
      </c>
      <c r="C45" s="18" t="s">
        <v>61</v>
      </c>
      <c r="D45" s="18" t="s">
        <v>137</v>
      </c>
      <c r="E45" s="86" t="s">
        <v>62</v>
      </c>
      <c r="F45" s="52">
        <v>2</v>
      </c>
      <c r="G45" s="18">
        <v>2</v>
      </c>
      <c r="H45" s="18">
        <v>2</v>
      </c>
      <c r="I45" s="18" t="s">
        <v>137</v>
      </c>
      <c r="J45" s="18" t="s">
        <v>137</v>
      </c>
      <c r="K45" s="128" t="s">
        <v>691</v>
      </c>
    </row>
    <row r="46" spans="1:11" ht="52.8" x14ac:dyDescent="0.25">
      <c r="A46" s="9">
        <f>A45+1</f>
        <v>2</v>
      </c>
      <c r="B46" s="128" t="s">
        <v>50</v>
      </c>
      <c r="C46" s="18" t="s">
        <v>61</v>
      </c>
      <c r="D46" s="18" t="s">
        <v>137</v>
      </c>
      <c r="E46" s="86" t="s">
        <v>62</v>
      </c>
      <c r="F46" s="51">
        <v>5</v>
      </c>
      <c r="G46" s="18">
        <v>5</v>
      </c>
      <c r="H46" s="18">
        <v>5</v>
      </c>
      <c r="I46" s="18" t="s">
        <v>137</v>
      </c>
      <c r="J46" s="18" t="s">
        <v>137</v>
      </c>
      <c r="K46" s="128" t="s">
        <v>692</v>
      </c>
    </row>
    <row r="47" spans="1:11" ht="120" customHeight="1" x14ac:dyDescent="0.25">
      <c r="A47" s="9">
        <f>A46+1</f>
        <v>3</v>
      </c>
      <c r="B47" s="128" t="s">
        <v>51</v>
      </c>
      <c r="C47" s="18" t="s">
        <v>61</v>
      </c>
      <c r="D47" s="18" t="s">
        <v>137</v>
      </c>
      <c r="E47" s="86" t="s">
        <v>62</v>
      </c>
      <c r="F47" s="51">
        <v>5</v>
      </c>
      <c r="G47" s="18">
        <v>5</v>
      </c>
      <c r="H47" s="18">
        <v>18</v>
      </c>
      <c r="I47" s="18" t="s">
        <v>137</v>
      </c>
      <c r="J47" s="18" t="s">
        <v>137</v>
      </c>
      <c r="K47" s="128" t="s">
        <v>693</v>
      </c>
    </row>
    <row r="48" spans="1:11" ht="132" x14ac:dyDescent="0.25">
      <c r="A48" s="9">
        <f t="shared" ref="A48:A55" si="0">A47+1</f>
        <v>4</v>
      </c>
      <c r="B48" s="128" t="s">
        <v>52</v>
      </c>
      <c r="C48" s="18" t="s">
        <v>61</v>
      </c>
      <c r="D48" s="18" t="s">
        <v>137</v>
      </c>
      <c r="E48" s="86" t="s">
        <v>62</v>
      </c>
      <c r="F48" s="51">
        <v>1</v>
      </c>
      <c r="G48" s="18">
        <v>1</v>
      </c>
      <c r="H48" s="18">
        <v>1</v>
      </c>
      <c r="I48" s="18" t="s">
        <v>137</v>
      </c>
      <c r="J48" s="18" t="s">
        <v>137</v>
      </c>
      <c r="K48" s="128" t="s">
        <v>694</v>
      </c>
    </row>
    <row r="49" spans="1:11" ht="81.599999999999994" customHeight="1" x14ac:dyDescent="0.25">
      <c r="A49" s="9">
        <f t="shared" si="0"/>
        <v>5</v>
      </c>
      <c r="B49" s="128" t="s">
        <v>53</v>
      </c>
      <c r="C49" s="18" t="s">
        <v>61</v>
      </c>
      <c r="D49" s="18" t="s">
        <v>137</v>
      </c>
      <c r="E49" s="81" t="s">
        <v>62</v>
      </c>
      <c r="F49" s="51">
        <v>1</v>
      </c>
      <c r="G49" s="18">
        <v>1</v>
      </c>
      <c r="H49" s="18">
        <v>1</v>
      </c>
      <c r="I49" s="18" t="s">
        <v>137</v>
      </c>
      <c r="J49" s="18" t="s">
        <v>137</v>
      </c>
      <c r="K49" s="128" t="s">
        <v>695</v>
      </c>
    </row>
    <row r="50" spans="1:11" ht="78" customHeight="1" x14ac:dyDescent="0.25">
      <c r="A50" s="9">
        <f t="shared" si="0"/>
        <v>6</v>
      </c>
      <c r="B50" s="128" t="s">
        <v>54</v>
      </c>
      <c r="C50" s="18" t="s">
        <v>61</v>
      </c>
      <c r="D50" s="18" t="s">
        <v>137</v>
      </c>
      <c r="E50" s="81" t="s">
        <v>62</v>
      </c>
      <c r="F50" s="51">
        <v>2</v>
      </c>
      <c r="G50" s="18">
        <v>2</v>
      </c>
      <c r="H50" s="18">
        <v>2</v>
      </c>
      <c r="I50" s="18" t="s">
        <v>137</v>
      </c>
      <c r="J50" s="18" t="s">
        <v>137</v>
      </c>
      <c r="K50" s="128" t="s">
        <v>696</v>
      </c>
    </row>
    <row r="51" spans="1:11" ht="70.2" customHeight="1" x14ac:dyDescent="0.25">
      <c r="A51" s="9">
        <f t="shared" si="0"/>
        <v>7</v>
      </c>
      <c r="B51" s="7" t="s">
        <v>55</v>
      </c>
      <c r="C51" s="18" t="s">
        <v>61</v>
      </c>
      <c r="D51" s="18" t="s">
        <v>137</v>
      </c>
      <c r="E51" s="81" t="s">
        <v>62</v>
      </c>
      <c r="F51" s="51">
        <v>1</v>
      </c>
      <c r="G51" s="18">
        <v>1</v>
      </c>
      <c r="H51" s="18">
        <v>1</v>
      </c>
      <c r="I51" s="18" t="s">
        <v>137</v>
      </c>
      <c r="J51" s="18" t="s">
        <v>137</v>
      </c>
      <c r="K51" s="128" t="s">
        <v>697</v>
      </c>
    </row>
    <row r="52" spans="1:11" ht="66" x14ac:dyDescent="0.25">
      <c r="A52" s="9">
        <f t="shared" si="0"/>
        <v>8</v>
      </c>
      <c r="B52" s="128" t="s">
        <v>56</v>
      </c>
      <c r="C52" s="18" t="s">
        <v>61</v>
      </c>
      <c r="D52" s="18" t="s">
        <v>137</v>
      </c>
      <c r="E52" s="81" t="s">
        <v>62</v>
      </c>
      <c r="F52" s="51">
        <v>1</v>
      </c>
      <c r="G52" s="18">
        <v>1</v>
      </c>
      <c r="H52" s="18">
        <v>1</v>
      </c>
      <c r="I52" s="18" t="s">
        <v>137</v>
      </c>
      <c r="J52" s="18" t="s">
        <v>137</v>
      </c>
      <c r="K52" s="128" t="s">
        <v>698</v>
      </c>
    </row>
    <row r="53" spans="1:11" ht="93.6" customHeight="1" x14ac:dyDescent="0.25">
      <c r="A53" s="9">
        <f t="shared" si="0"/>
        <v>9</v>
      </c>
      <c r="B53" s="128" t="s">
        <v>416</v>
      </c>
      <c r="C53" s="18" t="s">
        <v>61</v>
      </c>
      <c r="D53" s="18" t="s">
        <v>137</v>
      </c>
      <c r="E53" s="81"/>
      <c r="F53" s="51" t="s">
        <v>418</v>
      </c>
      <c r="G53" s="51">
        <v>1</v>
      </c>
      <c r="H53" s="51">
        <v>1</v>
      </c>
      <c r="I53" s="18" t="s">
        <v>137</v>
      </c>
      <c r="J53" s="18" t="s">
        <v>137</v>
      </c>
      <c r="K53" s="128" t="s">
        <v>702</v>
      </c>
    </row>
    <row r="54" spans="1:11" ht="50.4" customHeight="1" x14ac:dyDescent="0.25">
      <c r="A54" s="9">
        <f t="shared" si="0"/>
        <v>10</v>
      </c>
      <c r="B54" s="128" t="s">
        <v>57</v>
      </c>
      <c r="C54" s="18" t="s">
        <v>61</v>
      </c>
      <c r="D54" s="18" t="s">
        <v>137</v>
      </c>
      <c r="E54" s="81" t="s">
        <v>62</v>
      </c>
      <c r="F54" s="51">
        <v>1</v>
      </c>
      <c r="G54" s="18">
        <v>1</v>
      </c>
      <c r="H54" s="18">
        <v>1</v>
      </c>
      <c r="I54" s="18" t="s">
        <v>137</v>
      </c>
      <c r="J54" s="18" t="s">
        <v>137</v>
      </c>
      <c r="K54" s="128" t="s">
        <v>699</v>
      </c>
    </row>
    <row r="55" spans="1:11" ht="91.2" customHeight="1" x14ac:dyDescent="0.25">
      <c r="A55" s="9">
        <f t="shared" si="0"/>
        <v>11</v>
      </c>
      <c r="B55" s="128" t="s">
        <v>58</v>
      </c>
      <c r="C55" s="18" t="s">
        <v>61</v>
      </c>
      <c r="D55" s="18" t="s">
        <v>137</v>
      </c>
      <c r="E55" s="81" t="s">
        <v>62</v>
      </c>
      <c r="F55" s="51">
        <v>1</v>
      </c>
      <c r="G55" s="18">
        <v>1</v>
      </c>
      <c r="H55" s="18">
        <v>1</v>
      </c>
      <c r="I55" s="18" t="s">
        <v>137</v>
      </c>
      <c r="J55" s="18" t="s">
        <v>137</v>
      </c>
      <c r="K55" s="128" t="s">
        <v>700</v>
      </c>
    </row>
    <row r="56" spans="1:11" ht="14.4" x14ac:dyDescent="0.25">
      <c r="A56" s="336" t="s">
        <v>64</v>
      </c>
      <c r="B56" s="337"/>
      <c r="C56" s="337"/>
      <c r="D56" s="337"/>
      <c r="E56" s="337"/>
      <c r="F56" s="337"/>
      <c r="G56" s="337"/>
      <c r="H56" s="337"/>
      <c r="I56" s="337"/>
      <c r="J56" s="337"/>
      <c r="K56" s="338"/>
    </row>
    <row r="57" spans="1:11" ht="53.4" x14ac:dyDescent="0.25">
      <c r="A57" s="46">
        <v>27</v>
      </c>
      <c r="B57" s="4" t="s">
        <v>65</v>
      </c>
      <c r="C57" s="8" t="s">
        <v>59</v>
      </c>
      <c r="D57" s="47" t="s">
        <v>417</v>
      </c>
      <c r="E57" s="8" t="s">
        <v>66</v>
      </c>
      <c r="F57" s="8">
        <v>0</v>
      </c>
      <c r="G57" s="8">
        <v>0</v>
      </c>
      <c r="H57" s="8">
        <v>0</v>
      </c>
      <c r="I57" s="49" t="s">
        <v>137</v>
      </c>
      <c r="J57" s="49" t="s">
        <v>137</v>
      </c>
      <c r="K57" s="92" t="s">
        <v>435</v>
      </c>
    </row>
    <row r="58" spans="1:11" ht="14.4" x14ac:dyDescent="0.3">
      <c r="A58" s="307" t="s">
        <v>67</v>
      </c>
      <c r="B58" s="323"/>
      <c r="C58" s="323"/>
      <c r="D58" s="323"/>
      <c r="E58" s="323"/>
      <c r="F58" s="323"/>
      <c r="G58" s="323"/>
      <c r="H58" s="323"/>
      <c r="I58" s="323"/>
      <c r="J58" s="323"/>
      <c r="K58" s="324"/>
    </row>
    <row r="59" spans="1:11" ht="40.200000000000003" x14ac:dyDescent="0.25">
      <c r="A59" s="46">
        <v>28</v>
      </c>
      <c r="B59" s="4" t="s">
        <v>68</v>
      </c>
      <c r="C59" s="8" t="s">
        <v>60</v>
      </c>
      <c r="D59" s="47" t="s">
        <v>417</v>
      </c>
      <c r="E59" s="89" t="s">
        <v>88</v>
      </c>
      <c r="F59" s="48">
        <v>17274.5</v>
      </c>
      <c r="G59" s="49">
        <v>25700</v>
      </c>
      <c r="H59" s="49">
        <v>27073.1</v>
      </c>
      <c r="I59" s="49" t="s">
        <v>137</v>
      </c>
      <c r="J59" s="49" t="s">
        <v>137</v>
      </c>
      <c r="K59" s="101" t="s">
        <v>506</v>
      </c>
    </row>
    <row r="60" spans="1:11" ht="53.4" x14ac:dyDescent="0.25">
      <c r="A60" s="46">
        <v>29</v>
      </c>
      <c r="B60" s="4" t="s">
        <v>69</v>
      </c>
      <c r="C60" s="8" t="s">
        <v>59</v>
      </c>
      <c r="D60" s="47" t="s">
        <v>417</v>
      </c>
      <c r="E60" s="89" t="s">
        <v>88</v>
      </c>
      <c r="F60" s="48">
        <v>106</v>
      </c>
      <c r="G60" s="49">
        <v>100</v>
      </c>
      <c r="H60" s="49">
        <v>100.8</v>
      </c>
      <c r="I60" s="49" t="s">
        <v>137</v>
      </c>
      <c r="J60" s="49" t="s">
        <v>137</v>
      </c>
      <c r="K60" s="101" t="s">
        <v>507</v>
      </c>
    </row>
    <row r="61" spans="1:11" ht="42" customHeight="1" x14ac:dyDescent="0.25">
      <c r="A61" s="93">
        <v>30</v>
      </c>
      <c r="B61" s="6" t="s">
        <v>481</v>
      </c>
      <c r="C61" s="88" t="s">
        <v>60</v>
      </c>
      <c r="D61" s="94" t="s">
        <v>417</v>
      </c>
      <c r="E61" s="88" t="s">
        <v>88</v>
      </c>
      <c r="F61" s="95">
        <v>10802.2</v>
      </c>
      <c r="G61" s="96">
        <v>17202</v>
      </c>
      <c r="H61" s="96">
        <v>17824.400000000001</v>
      </c>
      <c r="I61" s="96" t="s">
        <v>137</v>
      </c>
      <c r="J61" s="96" t="s">
        <v>137</v>
      </c>
      <c r="K61" s="104" t="s">
        <v>508</v>
      </c>
    </row>
    <row r="62" spans="1:11" ht="40.200000000000003" x14ac:dyDescent="0.25">
      <c r="A62" s="46">
        <v>31</v>
      </c>
      <c r="B62" s="4" t="s">
        <v>70</v>
      </c>
      <c r="C62" s="8" t="s">
        <v>60</v>
      </c>
      <c r="D62" s="47" t="s">
        <v>417</v>
      </c>
      <c r="E62" s="89" t="s">
        <v>88</v>
      </c>
      <c r="F62" s="48">
        <v>6472</v>
      </c>
      <c r="G62" s="49">
        <v>8500</v>
      </c>
      <c r="H62" s="49">
        <v>9230.9</v>
      </c>
      <c r="I62" s="49" t="s">
        <v>137</v>
      </c>
      <c r="J62" s="49" t="s">
        <v>137</v>
      </c>
      <c r="K62" s="101" t="s">
        <v>509</v>
      </c>
    </row>
    <row r="63" spans="1:11" ht="40.799999999999997" customHeight="1" x14ac:dyDescent="0.25">
      <c r="A63" s="46">
        <v>32</v>
      </c>
      <c r="B63" s="4" t="s">
        <v>71</v>
      </c>
      <c r="C63" s="8" t="s">
        <v>59</v>
      </c>
      <c r="D63" s="47" t="s">
        <v>417</v>
      </c>
      <c r="E63" s="89" t="s">
        <v>88</v>
      </c>
      <c r="F63" s="48">
        <v>106.1</v>
      </c>
      <c r="G63" s="49">
        <v>104.1</v>
      </c>
      <c r="H63" s="49">
        <v>104.1</v>
      </c>
      <c r="I63" s="49" t="s">
        <v>137</v>
      </c>
      <c r="J63" s="49" t="s">
        <v>137</v>
      </c>
      <c r="K63" s="104" t="s">
        <v>510</v>
      </c>
    </row>
    <row r="64" spans="1:11" ht="54.6" customHeight="1" x14ac:dyDescent="0.25">
      <c r="A64" s="308">
        <v>33</v>
      </c>
      <c r="B64" s="4" t="s">
        <v>72</v>
      </c>
      <c r="C64" s="8" t="s">
        <v>73</v>
      </c>
      <c r="D64" s="300" t="s">
        <v>419</v>
      </c>
      <c r="E64" s="89" t="s">
        <v>88</v>
      </c>
      <c r="F64" s="48">
        <v>159.1</v>
      </c>
      <c r="G64" s="49">
        <v>159.1</v>
      </c>
      <c r="H64" s="49">
        <v>161.69999999999999</v>
      </c>
      <c r="I64" s="49" t="s">
        <v>137</v>
      </c>
      <c r="J64" s="49" t="s">
        <v>137</v>
      </c>
      <c r="K64" s="104" t="s">
        <v>511</v>
      </c>
    </row>
    <row r="65" spans="1:11" x14ac:dyDescent="0.25">
      <c r="A65" s="310"/>
      <c r="B65" s="4" t="s">
        <v>74</v>
      </c>
      <c r="C65" s="8" t="s">
        <v>73</v>
      </c>
      <c r="D65" s="288"/>
      <c r="E65" s="89" t="s">
        <v>88</v>
      </c>
      <c r="F65" s="48">
        <v>101.6</v>
      </c>
      <c r="G65" s="49">
        <v>76.5</v>
      </c>
      <c r="H65" s="49">
        <v>76.5</v>
      </c>
      <c r="I65" s="49" t="s">
        <v>137</v>
      </c>
      <c r="J65" s="49" t="s">
        <v>137</v>
      </c>
      <c r="K65" s="101" t="s">
        <v>436</v>
      </c>
    </row>
    <row r="66" spans="1:11" ht="42" customHeight="1" x14ac:dyDescent="0.25">
      <c r="A66" s="46">
        <v>34</v>
      </c>
      <c r="B66" s="4" t="s">
        <v>75</v>
      </c>
      <c r="C66" s="8" t="s">
        <v>59</v>
      </c>
      <c r="D66" s="47" t="s">
        <v>420</v>
      </c>
      <c r="E66" s="89" t="s">
        <v>88</v>
      </c>
      <c r="F66" s="48">
        <v>58</v>
      </c>
      <c r="G66" s="49">
        <v>56.8</v>
      </c>
      <c r="H66" s="49">
        <v>56.6</v>
      </c>
      <c r="I66" s="49" t="s">
        <v>137</v>
      </c>
      <c r="J66" s="49" t="s">
        <v>137</v>
      </c>
      <c r="K66" s="101" t="s">
        <v>590</v>
      </c>
    </row>
    <row r="67" spans="1:11" ht="40.200000000000003" x14ac:dyDescent="0.25">
      <c r="A67" s="46">
        <v>35</v>
      </c>
      <c r="B67" s="4" t="s">
        <v>76</v>
      </c>
      <c r="C67" s="8" t="s">
        <v>59</v>
      </c>
      <c r="D67" s="47" t="s">
        <v>417</v>
      </c>
      <c r="E67" s="89" t="s">
        <v>88</v>
      </c>
      <c r="F67" s="48">
        <v>104.6</v>
      </c>
      <c r="G67" s="49">
        <v>95.4</v>
      </c>
      <c r="H67" s="49">
        <v>95.4</v>
      </c>
      <c r="I67" s="49" t="s">
        <v>137</v>
      </c>
      <c r="J67" s="49" t="s">
        <v>137</v>
      </c>
      <c r="K67" s="101" t="s">
        <v>509</v>
      </c>
    </row>
    <row r="68" spans="1:11" ht="66.599999999999994" x14ac:dyDescent="0.25">
      <c r="A68" s="308">
        <v>36</v>
      </c>
      <c r="B68" s="4" t="s">
        <v>77</v>
      </c>
      <c r="C68" s="298" t="s">
        <v>59</v>
      </c>
      <c r="D68" s="300" t="s">
        <v>420</v>
      </c>
      <c r="E68" s="301" t="s">
        <v>88</v>
      </c>
      <c r="F68" s="48">
        <v>7.1</v>
      </c>
      <c r="G68" s="49">
        <v>7.1</v>
      </c>
      <c r="H68" s="49">
        <v>7.1</v>
      </c>
      <c r="I68" s="49" t="s">
        <v>137</v>
      </c>
      <c r="J68" s="49" t="s">
        <v>137</v>
      </c>
      <c r="K68" s="92" t="s">
        <v>875</v>
      </c>
    </row>
    <row r="69" spans="1:11" ht="39.6" x14ac:dyDescent="0.25">
      <c r="A69" s="310"/>
      <c r="B69" s="4" t="s">
        <v>78</v>
      </c>
      <c r="C69" s="288"/>
      <c r="D69" s="288"/>
      <c r="E69" s="265"/>
      <c r="F69" s="48">
        <v>0.1</v>
      </c>
      <c r="G69" s="49">
        <v>0.1</v>
      </c>
      <c r="H69" s="49">
        <v>0.1</v>
      </c>
      <c r="I69" s="49" t="s">
        <v>137</v>
      </c>
      <c r="J69" s="49" t="s">
        <v>137</v>
      </c>
      <c r="K69" s="92" t="s">
        <v>876</v>
      </c>
    </row>
    <row r="70" spans="1:11" ht="51" customHeight="1" x14ac:dyDescent="0.25">
      <c r="A70" s="46">
        <v>37</v>
      </c>
      <c r="B70" s="4" t="s">
        <v>79</v>
      </c>
      <c r="C70" s="8" t="s">
        <v>59</v>
      </c>
      <c r="D70" s="47" t="s">
        <v>420</v>
      </c>
      <c r="E70" s="89" t="s">
        <v>88</v>
      </c>
      <c r="F70" s="48">
        <v>80.400000000000006</v>
      </c>
      <c r="G70" s="49">
        <v>80.400000000000006</v>
      </c>
      <c r="H70" s="49">
        <v>80.5</v>
      </c>
      <c r="I70" s="49" t="s">
        <v>137</v>
      </c>
      <c r="J70" s="49" t="s">
        <v>137</v>
      </c>
      <c r="K70" s="92" t="s">
        <v>877</v>
      </c>
    </row>
    <row r="71" spans="1:11" ht="27" x14ac:dyDescent="0.25">
      <c r="A71" s="308">
        <v>38</v>
      </c>
      <c r="B71" s="110" t="s">
        <v>583</v>
      </c>
      <c r="C71" s="8" t="s">
        <v>59</v>
      </c>
      <c r="D71" s="300" t="s">
        <v>420</v>
      </c>
      <c r="E71" s="89" t="s">
        <v>88</v>
      </c>
      <c r="F71" s="48"/>
      <c r="G71" s="49"/>
      <c r="H71" s="49"/>
      <c r="I71" s="49" t="s">
        <v>137</v>
      </c>
      <c r="J71" s="49" t="s">
        <v>137</v>
      </c>
      <c r="K71" s="92"/>
    </row>
    <row r="72" spans="1:11" ht="42.6" customHeight="1" x14ac:dyDescent="0.25">
      <c r="A72" s="309"/>
      <c r="B72" s="110" t="s">
        <v>80</v>
      </c>
      <c r="C72" s="8"/>
      <c r="D72" s="299"/>
      <c r="E72" s="89" t="s">
        <v>88</v>
      </c>
      <c r="F72" s="48">
        <v>18.2</v>
      </c>
      <c r="G72" s="48">
        <v>18.2</v>
      </c>
      <c r="H72" s="49">
        <v>33</v>
      </c>
      <c r="I72" s="49" t="s">
        <v>137</v>
      </c>
      <c r="J72" s="49" t="s">
        <v>137</v>
      </c>
      <c r="K72" s="92" t="s">
        <v>594</v>
      </c>
    </row>
    <row r="73" spans="1:11" x14ac:dyDescent="0.25">
      <c r="A73" s="309"/>
      <c r="B73" s="110" t="s">
        <v>81</v>
      </c>
      <c r="C73" s="8"/>
      <c r="D73" s="299"/>
      <c r="E73" s="89" t="s">
        <v>88</v>
      </c>
      <c r="F73" s="48">
        <v>14</v>
      </c>
      <c r="G73" s="48">
        <v>14</v>
      </c>
      <c r="H73" s="49">
        <v>14</v>
      </c>
      <c r="I73" s="49" t="s">
        <v>137</v>
      </c>
      <c r="J73" s="49" t="s">
        <v>137</v>
      </c>
      <c r="K73" s="101" t="s">
        <v>436</v>
      </c>
    </row>
    <row r="74" spans="1:11" ht="39.6" x14ac:dyDescent="0.25">
      <c r="A74" s="310"/>
      <c r="B74" s="110" t="s">
        <v>82</v>
      </c>
      <c r="C74" s="8"/>
      <c r="D74" s="288"/>
      <c r="E74" s="89" t="s">
        <v>88</v>
      </c>
      <c r="F74" s="48">
        <v>11.7</v>
      </c>
      <c r="G74" s="48">
        <v>11.7</v>
      </c>
      <c r="H74" s="49">
        <v>11.7</v>
      </c>
      <c r="I74" s="49" t="s">
        <v>137</v>
      </c>
      <c r="J74" s="49" t="s">
        <v>137</v>
      </c>
      <c r="K74" s="101" t="s">
        <v>595</v>
      </c>
    </row>
    <row r="75" spans="1:11" ht="58.8" customHeight="1" x14ac:dyDescent="0.25">
      <c r="A75" s="46">
        <v>39</v>
      </c>
      <c r="B75" s="111" t="s">
        <v>584</v>
      </c>
      <c r="C75" s="8" t="s">
        <v>59</v>
      </c>
      <c r="D75" s="47" t="s">
        <v>420</v>
      </c>
      <c r="E75" s="89" t="s">
        <v>88</v>
      </c>
      <c r="F75" s="48">
        <v>92</v>
      </c>
      <c r="G75" s="49">
        <v>91</v>
      </c>
      <c r="H75" s="49">
        <v>91</v>
      </c>
      <c r="I75" s="49" t="s">
        <v>137</v>
      </c>
      <c r="J75" s="49" t="s">
        <v>137</v>
      </c>
      <c r="K75" s="101" t="s">
        <v>598</v>
      </c>
    </row>
    <row r="76" spans="1:11" ht="37.799999999999997" customHeight="1" x14ac:dyDescent="0.25">
      <c r="A76" s="54">
        <f>A55+1</f>
        <v>12</v>
      </c>
      <c r="B76" s="128" t="s">
        <v>83</v>
      </c>
      <c r="C76" s="18" t="s">
        <v>60</v>
      </c>
      <c r="D76" s="53" t="s">
        <v>137</v>
      </c>
      <c r="E76" s="81" t="s">
        <v>89</v>
      </c>
      <c r="F76" s="56" t="s">
        <v>418</v>
      </c>
      <c r="G76" s="55">
        <v>150</v>
      </c>
      <c r="H76" s="55">
        <v>150</v>
      </c>
      <c r="I76" s="18" t="s">
        <v>459</v>
      </c>
      <c r="J76" s="18"/>
      <c r="K76" s="128" t="s">
        <v>596</v>
      </c>
    </row>
    <row r="77" spans="1:11" ht="66" x14ac:dyDescent="0.25">
      <c r="A77" s="54">
        <f>A76+1</f>
        <v>13</v>
      </c>
      <c r="B77" s="128" t="s">
        <v>84</v>
      </c>
      <c r="C77" s="18" t="s">
        <v>60</v>
      </c>
      <c r="D77" s="53" t="s">
        <v>137</v>
      </c>
      <c r="E77" s="81" t="s">
        <v>90</v>
      </c>
      <c r="F77" s="51">
        <v>2</v>
      </c>
      <c r="G77" s="18">
        <v>0.55200000000000005</v>
      </c>
      <c r="H77" s="18">
        <v>0.55200000000000005</v>
      </c>
      <c r="I77" s="18" t="s">
        <v>413</v>
      </c>
      <c r="J77" s="18">
        <v>473008</v>
      </c>
      <c r="K77" s="85" t="s">
        <v>483</v>
      </c>
    </row>
    <row r="78" spans="1:11" ht="129" customHeight="1" x14ac:dyDescent="0.25">
      <c r="A78" s="54">
        <f>A77+1</f>
        <v>14</v>
      </c>
      <c r="B78" s="128" t="s">
        <v>85</v>
      </c>
      <c r="C78" s="18" t="s">
        <v>60</v>
      </c>
      <c r="D78" s="53" t="s">
        <v>137</v>
      </c>
      <c r="E78" s="81" t="s">
        <v>90</v>
      </c>
      <c r="F78" s="51">
        <v>49.643000000000001</v>
      </c>
      <c r="G78" s="18">
        <v>51.795999999999999</v>
      </c>
      <c r="H78" s="18">
        <v>51.795999999999999</v>
      </c>
      <c r="I78" s="18" t="s">
        <v>413</v>
      </c>
      <c r="J78" s="18">
        <v>473011</v>
      </c>
      <c r="K78" s="128" t="s">
        <v>847</v>
      </c>
    </row>
    <row r="79" spans="1:11" ht="57.6" customHeight="1" x14ac:dyDescent="0.25">
      <c r="A79" s="54">
        <f>A78+1</f>
        <v>15</v>
      </c>
      <c r="B79" s="124" t="s">
        <v>86</v>
      </c>
      <c r="C79" s="37" t="s">
        <v>60</v>
      </c>
      <c r="D79" s="53" t="s">
        <v>137</v>
      </c>
      <c r="E79" s="37" t="s">
        <v>90</v>
      </c>
      <c r="F79" s="18" t="s">
        <v>418</v>
      </c>
      <c r="G79" s="18">
        <v>0.54</v>
      </c>
      <c r="H79" s="18">
        <v>0.54</v>
      </c>
      <c r="I79" s="18" t="s">
        <v>413</v>
      </c>
      <c r="J79" s="18">
        <v>473005</v>
      </c>
      <c r="K79" s="85" t="s">
        <v>484</v>
      </c>
    </row>
    <row r="80" spans="1:11" ht="79.2" x14ac:dyDescent="0.25">
      <c r="A80" s="54">
        <f t="shared" ref="A80" si="1">A79+1</f>
        <v>16</v>
      </c>
      <c r="B80" s="124" t="s">
        <v>87</v>
      </c>
      <c r="C80" s="18" t="s">
        <v>60</v>
      </c>
      <c r="D80" s="53" t="s">
        <v>137</v>
      </c>
      <c r="E80" s="18" t="s">
        <v>91</v>
      </c>
      <c r="F80" s="18" t="s">
        <v>418</v>
      </c>
      <c r="G80" s="18">
        <v>350.2</v>
      </c>
      <c r="H80" s="18">
        <v>350.2</v>
      </c>
      <c r="I80" s="18" t="s">
        <v>459</v>
      </c>
      <c r="J80" s="18" t="s">
        <v>137</v>
      </c>
      <c r="K80" s="85" t="s">
        <v>597</v>
      </c>
    </row>
    <row r="81" spans="1:11" ht="19.2" customHeight="1" x14ac:dyDescent="0.3">
      <c r="A81" s="282" t="s">
        <v>92</v>
      </c>
      <c r="B81" s="330"/>
      <c r="C81" s="330"/>
      <c r="D81" s="330"/>
      <c r="E81" s="330"/>
      <c r="F81" s="330"/>
      <c r="G81" s="330"/>
      <c r="H81" s="330"/>
      <c r="I81" s="330"/>
      <c r="J81" s="330"/>
      <c r="K81" s="331"/>
    </row>
    <row r="82" spans="1:11" ht="66" x14ac:dyDescent="0.25">
      <c r="A82" s="46">
        <v>40</v>
      </c>
      <c r="B82" s="10" t="s">
        <v>93</v>
      </c>
      <c r="C82" s="62" t="s">
        <v>59</v>
      </c>
      <c r="D82" s="47" t="s">
        <v>417</v>
      </c>
      <c r="E82" s="84" t="s">
        <v>62</v>
      </c>
      <c r="F82" s="48">
        <v>102</v>
      </c>
      <c r="G82" s="49">
        <v>100</v>
      </c>
      <c r="H82" s="49">
        <v>109</v>
      </c>
      <c r="I82" s="49" t="s">
        <v>137</v>
      </c>
      <c r="J82" s="49" t="s">
        <v>137</v>
      </c>
      <c r="K82" s="101" t="s">
        <v>512</v>
      </c>
    </row>
    <row r="83" spans="1:11" ht="66" x14ac:dyDescent="0.25">
      <c r="A83" s="46">
        <v>41</v>
      </c>
      <c r="B83" s="11" t="s">
        <v>410</v>
      </c>
      <c r="C83" s="12" t="s">
        <v>60</v>
      </c>
      <c r="D83" s="47" t="s">
        <v>417</v>
      </c>
      <c r="E83" s="84" t="s">
        <v>62</v>
      </c>
      <c r="F83" s="48">
        <v>23258</v>
      </c>
      <c r="G83" s="49">
        <v>23258</v>
      </c>
      <c r="H83" s="49">
        <v>29738.7</v>
      </c>
      <c r="I83" s="49" t="s">
        <v>137</v>
      </c>
      <c r="J83" s="49" t="s">
        <v>137</v>
      </c>
      <c r="K83" s="101" t="s">
        <v>512</v>
      </c>
    </row>
    <row r="84" spans="1:11" ht="92.4" x14ac:dyDescent="0.25">
      <c r="A84" s="46">
        <v>42</v>
      </c>
      <c r="B84" s="11" t="s">
        <v>94</v>
      </c>
      <c r="C84" s="64" t="s">
        <v>61</v>
      </c>
      <c r="D84" s="47" t="s">
        <v>421</v>
      </c>
      <c r="E84" s="84" t="s">
        <v>62</v>
      </c>
      <c r="F84" s="48">
        <v>814</v>
      </c>
      <c r="G84" s="49">
        <v>814</v>
      </c>
      <c r="H84" s="49">
        <v>883</v>
      </c>
      <c r="I84" s="49" t="s">
        <v>137</v>
      </c>
      <c r="J84" s="49" t="s">
        <v>137</v>
      </c>
      <c r="K84" s="101" t="s">
        <v>701</v>
      </c>
    </row>
    <row r="85" spans="1:11" ht="87.6" customHeight="1" x14ac:dyDescent="0.25">
      <c r="A85" s="308">
        <v>43</v>
      </c>
      <c r="B85" s="11" t="s">
        <v>95</v>
      </c>
      <c r="C85" s="332" t="s">
        <v>59</v>
      </c>
      <c r="D85" s="47" t="s">
        <v>417</v>
      </c>
      <c r="E85" s="84" t="s">
        <v>62</v>
      </c>
      <c r="F85" s="48">
        <v>64.3</v>
      </c>
      <c r="G85" s="49">
        <v>64.3</v>
      </c>
      <c r="H85" s="49">
        <v>68.3</v>
      </c>
      <c r="I85" s="49" t="s">
        <v>137</v>
      </c>
      <c r="J85" s="49" t="s">
        <v>137</v>
      </c>
      <c r="K85" s="101" t="s">
        <v>513</v>
      </c>
    </row>
    <row r="86" spans="1:11" ht="106.8" customHeight="1" x14ac:dyDescent="0.25">
      <c r="A86" s="310"/>
      <c r="B86" s="11" t="s">
        <v>96</v>
      </c>
      <c r="C86" s="333"/>
      <c r="D86" s="38" t="s">
        <v>420</v>
      </c>
      <c r="E86" s="84" t="s">
        <v>62</v>
      </c>
      <c r="F86" s="48">
        <v>82</v>
      </c>
      <c r="G86" s="49">
        <v>77</v>
      </c>
      <c r="H86" s="49">
        <v>77</v>
      </c>
      <c r="I86" s="49" t="s">
        <v>137</v>
      </c>
      <c r="J86" s="49" t="s">
        <v>137</v>
      </c>
      <c r="K86" s="92" t="s">
        <v>514</v>
      </c>
    </row>
    <row r="87" spans="1:11" ht="79.2" customHeight="1" x14ac:dyDescent="0.25">
      <c r="A87" s="46">
        <v>44</v>
      </c>
      <c r="B87" s="10" t="s">
        <v>97</v>
      </c>
      <c r="C87" s="64" t="s">
        <v>61</v>
      </c>
      <c r="D87" s="47" t="s">
        <v>417</v>
      </c>
      <c r="E87" s="84" t="s">
        <v>62</v>
      </c>
      <c r="F87" s="48">
        <v>6433</v>
      </c>
      <c r="G87" s="49">
        <v>4782</v>
      </c>
      <c r="H87" s="49">
        <v>4793</v>
      </c>
      <c r="I87" s="49" t="s">
        <v>137</v>
      </c>
      <c r="J87" s="49" t="s">
        <v>137</v>
      </c>
      <c r="K87" s="101" t="s">
        <v>848</v>
      </c>
    </row>
    <row r="88" spans="1:11" ht="145.19999999999999" customHeight="1" x14ac:dyDescent="0.25">
      <c r="A88" s="9">
        <f>A80+1</f>
        <v>17</v>
      </c>
      <c r="B88" s="128" t="s">
        <v>98</v>
      </c>
      <c r="C88" s="18" t="s">
        <v>61</v>
      </c>
      <c r="D88" s="18" t="s">
        <v>137</v>
      </c>
      <c r="E88" s="37" t="s">
        <v>62</v>
      </c>
      <c r="F88" s="18" t="s">
        <v>418</v>
      </c>
      <c r="G88" s="18">
        <v>21</v>
      </c>
      <c r="H88" s="18">
        <v>29</v>
      </c>
      <c r="I88" s="18" t="s">
        <v>137</v>
      </c>
      <c r="J88" s="18" t="s">
        <v>137</v>
      </c>
      <c r="K88" s="85" t="s">
        <v>703</v>
      </c>
    </row>
    <row r="89" spans="1:11" ht="142.80000000000001" customHeight="1" x14ac:dyDescent="0.25">
      <c r="A89" s="9">
        <f>A88+1</f>
        <v>18</v>
      </c>
      <c r="B89" s="13" t="s">
        <v>99</v>
      </c>
      <c r="C89" s="18" t="s">
        <v>61</v>
      </c>
      <c r="D89" s="18" t="s">
        <v>137</v>
      </c>
      <c r="E89" s="37" t="s">
        <v>62</v>
      </c>
      <c r="F89" s="18"/>
      <c r="G89" s="18">
        <v>3</v>
      </c>
      <c r="H89" s="18">
        <v>3</v>
      </c>
      <c r="I89" s="18" t="s">
        <v>137</v>
      </c>
      <c r="J89" s="18" t="s">
        <v>137</v>
      </c>
      <c r="K89" s="128" t="s">
        <v>704</v>
      </c>
    </row>
    <row r="90" spans="1:11" ht="14.4" x14ac:dyDescent="0.3">
      <c r="A90" s="282" t="s">
        <v>100</v>
      </c>
      <c r="B90" s="330"/>
      <c r="C90" s="330"/>
      <c r="D90" s="330"/>
      <c r="E90" s="330"/>
      <c r="F90" s="330"/>
      <c r="G90" s="330"/>
      <c r="H90" s="330"/>
      <c r="I90" s="330"/>
      <c r="J90" s="330"/>
      <c r="K90" s="331"/>
    </row>
    <row r="91" spans="1:11" ht="42.6" customHeight="1" x14ac:dyDescent="0.25">
      <c r="A91" s="46">
        <v>45</v>
      </c>
      <c r="B91" s="10" t="s">
        <v>101</v>
      </c>
      <c r="C91" s="62" t="s">
        <v>59</v>
      </c>
      <c r="D91" s="47" t="s">
        <v>417</v>
      </c>
      <c r="E91" s="62" t="s">
        <v>63</v>
      </c>
      <c r="F91" s="48">
        <v>100</v>
      </c>
      <c r="G91" s="49">
        <v>175</v>
      </c>
      <c r="H91" s="49">
        <v>192.7</v>
      </c>
      <c r="I91" s="49" t="s">
        <v>137</v>
      </c>
      <c r="J91" s="49" t="s">
        <v>137</v>
      </c>
      <c r="K91" s="101" t="s">
        <v>515</v>
      </c>
    </row>
    <row r="92" spans="1:11" ht="52.8" x14ac:dyDescent="0.25">
      <c r="A92" s="46">
        <v>46</v>
      </c>
      <c r="B92" s="10" t="s">
        <v>102</v>
      </c>
      <c r="C92" s="62" t="s">
        <v>60</v>
      </c>
      <c r="D92" s="47" t="s">
        <v>417</v>
      </c>
      <c r="E92" s="62" t="s">
        <v>63</v>
      </c>
      <c r="F92" s="48">
        <v>11608.5</v>
      </c>
      <c r="G92" s="49">
        <v>33000</v>
      </c>
      <c r="H92" s="49">
        <v>37620.1</v>
      </c>
      <c r="I92" s="49" t="s">
        <v>137</v>
      </c>
      <c r="J92" s="49" t="s">
        <v>137</v>
      </c>
      <c r="K92" s="101" t="s">
        <v>516</v>
      </c>
    </row>
    <row r="93" spans="1:11" ht="66.599999999999994" x14ac:dyDescent="0.25">
      <c r="A93" s="46">
        <v>47</v>
      </c>
      <c r="B93" s="4" t="s">
        <v>103</v>
      </c>
      <c r="C93" s="62" t="s">
        <v>59</v>
      </c>
      <c r="D93" s="47" t="s">
        <v>417</v>
      </c>
      <c r="E93" s="62" t="s">
        <v>62</v>
      </c>
      <c r="F93" s="48">
        <v>2.1</v>
      </c>
      <c r="G93" s="49">
        <v>0.7</v>
      </c>
      <c r="H93" s="49">
        <v>0.9</v>
      </c>
      <c r="I93" s="49" t="s">
        <v>137</v>
      </c>
      <c r="J93" s="49" t="s">
        <v>137</v>
      </c>
      <c r="K93" s="92" t="s">
        <v>517</v>
      </c>
    </row>
    <row r="94" spans="1:11" ht="70.2" customHeight="1" x14ac:dyDescent="0.25">
      <c r="A94" s="116">
        <v>48</v>
      </c>
      <c r="B94" s="19" t="s">
        <v>104</v>
      </c>
      <c r="C94" s="122" t="s">
        <v>59</v>
      </c>
      <c r="D94" s="136" t="s">
        <v>417</v>
      </c>
      <c r="E94" s="122" t="s">
        <v>62</v>
      </c>
      <c r="F94" s="137">
        <v>0.6</v>
      </c>
      <c r="G94" s="138">
        <v>0.6</v>
      </c>
      <c r="H94" s="138">
        <v>1.7</v>
      </c>
      <c r="I94" s="138" t="s">
        <v>137</v>
      </c>
      <c r="J94" s="138" t="s">
        <v>137</v>
      </c>
      <c r="K94" s="135" t="s">
        <v>742</v>
      </c>
    </row>
    <row r="95" spans="1:11" ht="52.8" x14ac:dyDescent="0.25">
      <c r="A95" s="116">
        <v>49</v>
      </c>
      <c r="B95" s="19" t="s">
        <v>105</v>
      </c>
      <c r="C95" s="62" t="s">
        <v>60</v>
      </c>
      <c r="D95" s="47" t="s">
        <v>417</v>
      </c>
      <c r="E95" s="62" t="s">
        <v>62</v>
      </c>
      <c r="F95" s="48">
        <v>0.8</v>
      </c>
      <c r="G95" s="49">
        <v>0.8</v>
      </c>
      <c r="H95" s="49">
        <v>250</v>
      </c>
      <c r="I95" s="49" t="s">
        <v>137</v>
      </c>
      <c r="J95" s="49" t="s">
        <v>137</v>
      </c>
      <c r="K95" s="135" t="s">
        <v>741</v>
      </c>
    </row>
    <row r="96" spans="1:11" ht="53.4" x14ac:dyDescent="0.25">
      <c r="A96" s="46">
        <v>50</v>
      </c>
      <c r="B96" s="4" t="s">
        <v>106</v>
      </c>
      <c r="C96" s="62" t="s">
        <v>59</v>
      </c>
      <c r="D96" s="47" t="s">
        <v>419</v>
      </c>
      <c r="E96" s="62" t="s">
        <v>116</v>
      </c>
      <c r="F96" s="48">
        <v>89.9</v>
      </c>
      <c r="G96" s="49">
        <v>89.9</v>
      </c>
      <c r="H96" s="49">
        <v>94.9</v>
      </c>
      <c r="I96" s="49" t="s">
        <v>137</v>
      </c>
      <c r="J96" s="49" t="s">
        <v>137</v>
      </c>
      <c r="K96" s="101" t="s">
        <v>623</v>
      </c>
    </row>
    <row r="97" spans="1:11" ht="66.599999999999994" x14ac:dyDescent="0.25">
      <c r="A97" s="46">
        <v>51</v>
      </c>
      <c r="B97" s="4" t="s">
        <v>107</v>
      </c>
      <c r="C97" s="62" t="s">
        <v>59</v>
      </c>
      <c r="D97" s="87" t="s">
        <v>419</v>
      </c>
      <c r="E97" s="62" t="s">
        <v>116</v>
      </c>
      <c r="F97" s="49">
        <v>77.8</v>
      </c>
      <c r="G97" s="49">
        <v>77</v>
      </c>
      <c r="H97" s="49">
        <v>77.099999999999994</v>
      </c>
      <c r="I97" s="49" t="s">
        <v>137</v>
      </c>
      <c r="J97" s="49" t="s">
        <v>137</v>
      </c>
      <c r="K97" s="101" t="s">
        <v>624</v>
      </c>
    </row>
    <row r="98" spans="1:11" ht="66.599999999999994" x14ac:dyDescent="0.25">
      <c r="A98" s="46">
        <v>52</v>
      </c>
      <c r="B98" s="4" t="s">
        <v>108</v>
      </c>
      <c r="C98" s="62" t="s">
        <v>59</v>
      </c>
      <c r="D98" s="87" t="s">
        <v>419</v>
      </c>
      <c r="E98" s="62" t="s">
        <v>116</v>
      </c>
      <c r="F98" s="49">
        <v>93.5</v>
      </c>
      <c r="G98" s="49">
        <v>93.5</v>
      </c>
      <c r="H98" s="49">
        <v>99.6</v>
      </c>
      <c r="I98" s="49" t="s">
        <v>137</v>
      </c>
      <c r="J98" s="49" t="s">
        <v>137</v>
      </c>
      <c r="K98" s="101" t="s">
        <v>625</v>
      </c>
    </row>
    <row r="99" spans="1:11" ht="39.6" x14ac:dyDescent="0.25">
      <c r="A99" s="9">
        <f>A89+1</f>
        <v>19</v>
      </c>
      <c r="B99" s="128" t="s">
        <v>109</v>
      </c>
      <c r="C99" s="86" t="s">
        <v>61</v>
      </c>
      <c r="D99" s="86" t="s">
        <v>137</v>
      </c>
      <c r="E99" s="86" t="s">
        <v>62</v>
      </c>
      <c r="F99" s="86">
        <v>1</v>
      </c>
      <c r="G99" s="86">
        <v>1</v>
      </c>
      <c r="H99" s="86">
        <v>1</v>
      </c>
      <c r="I99" s="86" t="s">
        <v>137</v>
      </c>
      <c r="J99" s="86" t="s">
        <v>137</v>
      </c>
      <c r="K99" s="85" t="s">
        <v>705</v>
      </c>
    </row>
    <row r="100" spans="1:11" ht="92.4" customHeight="1" x14ac:dyDescent="0.25">
      <c r="A100" s="9">
        <f>A99+1</f>
        <v>20</v>
      </c>
      <c r="B100" s="128" t="s">
        <v>110</v>
      </c>
      <c r="C100" s="86" t="s">
        <v>61</v>
      </c>
      <c r="D100" s="86" t="s">
        <v>137</v>
      </c>
      <c r="E100" s="86" t="s">
        <v>62</v>
      </c>
      <c r="F100" s="86">
        <v>1</v>
      </c>
      <c r="G100" s="86">
        <v>1</v>
      </c>
      <c r="H100" s="86">
        <v>2</v>
      </c>
      <c r="I100" s="86" t="s">
        <v>137</v>
      </c>
      <c r="J100" s="86" t="s">
        <v>137</v>
      </c>
      <c r="K100" s="128" t="s">
        <v>706</v>
      </c>
    </row>
    <row r="101" spans="1:11" ht="94.8" customHeight="1" x14ac:dyDescent="0.25">
      <c r="A101" s="9">
        <f t="shared" ref="A101:A105" si="2">A100+1</f>
        <v>21</v>
      </c>
      <c r="B101" s="128" t="s">
        <v>111</v>
      </c>
      <c r="C101" s="86" t="s">
        <v>61</v>
      </c>
      <c r="D101" s="86" t="s">
        <v>137</v>
      </c>
      <c r="E101" s="86" t="s">
        <v>62</v>
      </c>
      <c r="F101" s="86">
        <v>1</v>
      </c>
      <c r="G101" s="86">
        <v>1</v>
      </c>
      <c r="H101" s="86">
        <v>2</v>
      </c>
      <c r="I101" s="86" t="s">
        <v>137</v>
      </c>
      <c r="J101" s="86" t="s">
        <v>137</v>
      </c>
      <c r="K101" s="128" t="s">
        <v>707</v>
      </c>
    </row>
    <row r="102" spans="1:11" ht="54" customHeight="1" x14ac:dyDescent="0.25">
      <c r="A102" s="9">
        <f t="shared" si="2"/>
        <v>22</v>
      </c>
      <c r="B102" s="128" t="s">
        <v>112</v>
      </c>
      <c r="C102" s="86" t="s">
        <v>59</v>
      </c>
      <c r="D102" s="86" t="s">
        <v>137</v>
      </c>
      <c r="E102" s="86" t="s">
        <v>62</v>
      </c>
      <c r="F102" s="86">
        <v>60</v>
      </c>
      <c r="G102" s="86">
        <v>60</v>
      </c>
      <c r="H102" s="86">
        <v>94.7</v>
      </c>
      <c r="I102" s="86" t="s">
        <v>137</v>
      </c>
      <c r="J102" s="86" t="s">
        <v>137</v>
      </c>
      <c r="K102" s="117" t="s">
        <v>623</v>
      </c>
    </row>
    <row r="103" spans="1:11" ht="78" customHeight="1" x14ac:dyDescent="0.25">
      <c r="A103" s="9">
        <f t="shared" si="2"/>
        <v>23</v>
      </c>
      <c r="B103" s="128" t="s">
        <v>113</v>
      </c>
      <c r="C103" s="86" t="s">
        <v>61</v>
      </c>
      <c r="D103" s="86" t="s">
        <v>137</v>
      </c>
      <c r="E103" s="86" t="s">
        <v>62</v>
      </c>
      <c r="F103" s="86">
        <v>3</v>
      </c>
      <c r="G103" s="86">
        <v>3</v>
      </c>
      <c r="H103" s="86">
        <v>3</v>
      </c>
      <c r="I103" s="86" t="s">
        <v>137</v>
      </c>
      <c r="J103" s="86" t="s">
        <v>137</v>
      </c>
      <c r="K103" s="128" t="s">
        <v>708</v>
      </c>
    </row>
    <row r="104" spans="1:11" ht="105.6" customHeight="1" x14ac:dyDescent="0.25">
      <c r="A104" s="9">
        <f t="shared" si="2"/>
        <v>24</v>
      </c>
      <c r="B104" s="128" t="s">
        <v>114</v>
      </c>
      <c r="C104" s="86" t="s">
        <v>61</v>
      </c>
      <c r="D104" s="86" t="s">
        <v>137</v>
      </c>
      <c r="E104" s="86" t="s">
        <v>62</v>
      </c>
      <c r="F104" s="86">
        <v>1</v>
      </c>
      <c r="G104" s="86">
        <v>1</v>
      </c>
      <c r="H104" s="86">
        <v>1</v>
      </c>
      <c r="I104" s="86" t="s">
        <v>137</v>
      </c>
      <c r="J104" s="86" t="s">
        <v>137</v>
      </c>
      <c r="K104" s="128" t="s">
        <v>709</v>
      </c>
    </row>
    <row r="105" spans="1:11" ht="52.8" x14ac:dyDescent="0.25">
      <c r="A105" s="9">
        <f t="shared" si="2"/>
        <v>25</v>
      </c>
      <c r="B105" s="128" t="s">
        <v>115</v>
      </c>
      <c r="C105" s="86" t="s">
        <v>61</v>
      </c>
      <c r="D105" s="86" t="s">
        <v>137</v>
      </c>
      <c r="E105" s="83" t="s">
        <v>116</v>
      </c>
      <c r="F105" s="86">
        <v>27</v>
      </c>
      <c r="G105" s="86">
        <v>27</v>
      </c>
      <c r="H105" s="86">
        <v>61</v>
      </c>
      <c r="I105" s="86" t="s">
        <v>137</v>
      </c>
      <c r="J105" s="86" t="s">
        <v>137</v>
      </c>
      <c r="K105" s="85" t="s">
        <v>436</v>
      </c>
    </row>
    <row r="106" spans="1:11" ht="14.4" x14ac:dyDescent="0.3">
      <c r="A106" s="256" t="s">
        <v>117</v>
      </c>
      <c r="B106" s="257"/>
      <c r="C106" s="257"/>
      <c r="D106" s="257"/>
      <c r="E106" s="257"/>
      <c r="F106" s="257"/>
      <c r="G106" s="257"/>
      <c r="H106" s="257"/>
      <c r="I106" s="257"/>
      <c r="J106" s="257"/>
      <c r="K106" s="257"/>
    </row>
    <row r="107" spans="1:11" ht="16.2" customHeight="1" x14ac:dyDescent="0.3">
      <c r="A107" s="334" t="s">
        <v>411</v>
      </c>
      <c r="B107" s="335"/>
      <c r="C107" s="335"/>
      <c r="D107" s="335"/>
      <c r="E107" s="335"/>
      <c r="F107" s="335"/>
      <c r="G107" s="335"/>
      <c r="H107" s="335"/>
      <c r="I107" s="335"/>
      <c r="J107" s="335"/>
      <c r="K107" s="335"/>
    </row>
    <row r="108" spans="1:11" ht="58.2" customHeight="1" x14ac:dyDescent="0.25">
      <c r="A108" s="46">
        <v>53</v>
      </c>
      <c r="B108" s="4" t="s">
        <v>118</v>
      </c>
      <c r="C108" s="89" t="s">
        <v>59</v>
      </c>
      <c r="D108" s="87" t="s">
        <v>421</v>
      </c>
      <c r="E108" s="89" t="s">
        <v>138</v>
      </c>
      <c r="F108" s="87">
        <v>0</v>
      </c>
      <c r="G108" s="87">
        <v>0</v>
      </c>
      <c r="H108" s="87">
        <v>0</v>
      </c>
      <c r="I108" s="49" t="s">
        <v>137</v>
      </c>
      <c r="J108" s="49" t="s">
        <v>137</v>
      </c>
      <c r="K108" s="92" t="s">
        <v>435</v>
      </c>
    </row>
    <row r="109" spans="1:11" ht="57" customHeight="1" x14ac:dyDescent="0.25">
      <c r="A109" s="46">
        <v>54</v>
      </c>
      <c r="B109" s="10" t="s">
        <v>119</v>
      </c>
      <c r="C109" s="62" t="s">
        <v>61</v>
      </c>
      <c r="D109" s="87" t="s">
        <v>137</v>
      </c>
      <c r="E109" s="89" t="s">
        <v>138</v>
      </c>
      <c r="F109" s="87">
        <v>0</v>
      </c>
      <c r="G109" s="87">
        <v>0</v>
      </c>
      <c r="H109" s="87">
        <v>0</v>
      </c>
      <c r="I109" s="49" t="s">
        <v>137</v>
      </c>
      <c r="J109" s="49" t="s">
        <v>137</v>
      </c>
      <c r="K109" s="92" t="s">
        <v>435</v>
      </c>
    </row>
    <row r="110" spans="1:11" ht="82.8" customHeight="1" x14ac:dyDescent="0.25">
      <c r="A110" s="308">
        <v>55</v>
      </c>
      <c r="B110" s="11" t="s">
        <v>120</v>
      </c>
      <c r="C110" s="8" t="s">
        <v>59</v>
      </c>
      <c r="D110" s="300" t="s">
        <v>420</v>
      </c>
      <c r="E110" s="89" t="s">
        <v>138</v>
      </c>
      <c r="F110" s="48">
        <v>50.9</v>
      </c>
      <c r="G110" s="49">
        <v>50.9</v>
      </c>
      <c r="H110" s="49">
        <v>53.9</v>
      </c>
      <c r="I110" s="49" t="s">
        <v>137</v>
      </c>
      <c r="J110" s="49" t="s">
        <v>137</v>
      </c>
      <c r="K110" s="326" t="s">
        <v>627</v>
      </c>
    </row>
    <row r="111" spans="1:11" ht="33.6" customHeight="1" x14ac:dyDescent="0.25">
      <c r="A111" s="309"/>
      <c r="B111" s="11" t="s">
        <v>121</v>
      </c>
      <c r="C111" s="8" t="s">
        <v>59</v>
      </c>
      <c r="D111" s="299"/>
      <c r="E111" s="91" t="s">
        <v>138</v>
      </c>
      <c r="F111" s="48">
        <v>58.5</v>
      </c>
      <c r="G111" s="49">
        <v>58.5</v>
      </c>
      <c r="H111" s="49">
        <v>58.5</v>
      </c>
      <c r="I111" s="49" t="s">
        <v>137</v>
      </c>
      <c r="J111" s="49" t="s">
        <v>137</v>
      </c>
      <c r="K111" s="327"/>
    </row>
    <row r="112" spans="1:11" ht="52.2" customHeight="1" x14ac:dyDescent="0.25">
      <c r="A112" s="310"/>
      <c r="B112" s="11" t="s">
        <v>122</v>
      </c>
      <c r="C112" s="8" t="s">
        <v>59</v>
      </c>
      <c r="D112" s="288"/>
      <c r="E112" s="91" t="s">
        <v>138</v>
      </c>
      <c r="F112" s="48">
        <v>57.3</v>
      </c>
      <c r="G112" s="49">
        <v>57.3</v>
      </c>
      <c r="H112" s="49">
        <v>57.3</v>
      </c>
      <c r="I112" s="49" t="s">
        <v>137</v>
      </c>
      <c r="J112" s="49" t="s">
        <v>137</v>
      </c>
      <c r="K112" s="328"/>
    </row>
    <row r="113" spans="1:11" ht="68.400000000000006" customHeight="1" x14ac:dyDescent="0.25">
      <c r="A113" s="308">
        <v>56</v>
      </c>
      <c r="B113" s="14" t="s">
        <v>123</v>
      </c>
      <c r="C113" s="65" t="s">
        <v>59</v>
      </c>
      <c r="D113" s="300" t="s">
        <v>420</v>
      </c>
      <c r="E113" s="91" t="s">
        <v>138</v>
      </c>
      <c r="F113" s="48">
        <v>85.4</v>
      </c>
      <c r="G113" s="49">
        <v>85.4</v>
      </c>
      <c r="H113" s="49">
        <v>85.4</v>
      </c>
      <c r="I113" s="49" t="s">
        <v>137</v>
      </c>
      <c r="J113" s="49" t="s">
        <v>137</v>
      </c>
      <c r="K113" s="112" t="s">
        <v>628</v>
      </c>
    </row>
    <row r="114" spans="1:11" ht="43.2" customHeight="1" x14ac:dyDescent="0.25">
      <c r="A114" s="310"/>
      <c r="B114" s="14" t="s">
        <v>124</v>
      </c>
      <c r="C114" s="65" t="s">
        <v>59</v>
      </c>
      <c r="D114" s="288"/>
      <c r="E114" s="91" t="s">
        <v>138</v>
      </c>
      <c r="F114" s="48">
        <v>86.2</v>
      </c>
      <c r="G114" s="49">
        <v>86.2</v>
      </c>
      <c r="H114" s="49">
        <v>87.9</v>
      </c>
      <c r="I114" s="49" t="s">
        <v>137</v>
      </c>
      <c r="J114" s="49" t="s">
        <v>137</v>
      </c>
      <c r="K114" s="113" t="s">
        <v>629</v>
      </c>
    </row>
    <row r="115" spans="1:11" ht="81.599999999999994" customHeight="1" x14ac:dyDescent="0.25">
      <c r="A115" s="46">
        <v>57</v>
      </c>
      <c r="B115" s="14" t="s">
        <v>125</v>
      </c>
      <c r="C115" s="65" t="s">
        <v>61</v>
      </c>
      <c r="D115" s="47" t="s">
        <v>421</v>
      </c>
      <c r="E115" s="91" t="s">
        <v>138</v>
      </c>
      <c r="F115" s="74">
        <v>0</v>
      </c>
      <c r="G115" s="74">
        <v>0</v>
      </c>
      <c r="H115" s="74">
        <v>1</v>
      </c>
      <c r="I115" s="49" t="s">
        <v>137</v>
      </c>
      <c r="J115" s="49" t="s">
        <v>137</v>
      </c>
      <c r="K115" s="114" t="s">
        <v>630</v>
      </c>
    </row>
    <row r="116" spans="1:11" ht="69" customHeight="1" x14ac:dyDescent="0.25">
      <c r="A116" s="46">
        <v>58</v>
      </c>
      <c r="B116" s="10" t="s">
        <v>126</v>
      </c>
      <c r="C116" s="8" t="s">
        <v>59</v>
      </c>
      <c r="D116" s="47" t="s">
        <v>420</v>
      </c>
      <c r="E116" s="91" t="s">
        <v>138</v>
      </c>
      <c r="F116" s="48">
        <v>35.9</v>
      </c>
      <c r="G116" s="49">
        <v>64.5</v>
      </c>
      <c r="H116" s="49">
        <v>66.5</v>
      </c>
      <c r="I116" s="49" t="s">
        <v>137</v>
      </c>
      <c r="J116" s="49" t="s">
        <v>137</v>
      </c>
      <c r="K116" s="114" t="s">
        <v>631</v>
      </c>
    </row>
    <row r="117" spans="1:11" ht="70.8" customHeight="1" x14ac:dyDescent="0.25">
      <c r="A117" s="46">
        <v>59</v>
      </c>
      <c r="B117" s="4" t="s">
        <v>127</v>
      </c>
      <c r="C117" s="65" t="s">
        <v>59</v>
      </c>
      <c r="D117" s="47" t="s">
        <v>421</v>
      </c>
      <c r="E117" s="91" t="s">
        <v>138</v>
      </c>
      <c r="F117" s="48">
        <v>50</v>
      </c>
      <c r="G117" s="49">
        <v>50</v>
      </c>
      <c r="H117" s="49">
        <v>85.7</v>
      </c>
      <c r="I117" s="49" t="s">
        <v>137</v>
      </c>
      <c r="J117" s="49" t="s">
        <v>137</v>
      </c>
      <c r="K117" s="114" t="s">
        <v>632</v>
      </c>
    </row>
    <row r="118" spans="1:11" ht="124.2" customHeight="1" x14ac:dyDescent="0.25">
      <c r="A118" s="46">
        <v>60</v>
      </c>
      <c r="B118" s="4" t="s">
        <v>128</v>
      </c>
      <c r="C118" s="8" t="s">
        <v>59</v>
      </c>
      <c r="D118" s="47" t="s">
        <v>420</v>
      </c>
      <c r="E118" s="91" t="s">
        <v>138</v>
      </c>
      <c r="F118" s="48">
        <v>91</v>
      </c>
      <c r="G118" s="49">
        <v>91</v>
      </c>
      <c r="H118" s="49">
        <v>99.5</v>
      </c>
      <c r="I118" s="49" t="s">
        <v>137</v>
      </c>
      <c r="J118" s="49" t="s">
        <v>137</v>
      </c>
      <c r="K118" s="115" t="s">
        <v>633</v>
      </c>
    </row>
    <row r="119" spans="1:11" ht="66.599999999999994" customHeight="1" x14ac:dyDescent="0.25">
      <c r="A119" s="46">
        <v>61</v>
      </c>
      <c r="B119" s="4" t="s">
        <v>129</v>
      </c>
      <c r="C119" s="65" t="s">
        <v>61</v>
      </c>
      <c r="D119" s="47" t="s">
        <v>421</v>
      </c>
      <c r="E119" s="84" t="s">
        <v>138</v>
      </c>
      <c r="F119" s="48">
        <v>140</v>
      </c>
      <c r="G119" s="49">
        <v>140</v>
      </c>
      <c r="H119" s="49">
        <v>365</v>
      </c>
      <c r="I119" s="49" t="s">
        <v>137</v>
      </c>
      <c r="J119" s="49" t="s">
        <v>137</v>
      </c>
      <c r="K119" s="114" t="s">
        <v>634</v>
      </c>
    </row>
    <row r="120" spans="1:11" ht="93" x14ac:dyDescent="0.25">
      <c r="A120" s="46">
        <v>62</v>
      </c>
      <c r="B120" s="10" t="s">
        <v>130</v>
      </c>
      <c r="C120" s="8" t="s">
        <v>59</v>
      </c>
      <c r="D120" s="47" t="s">
        <v>421</v>
      </c>
      <c r="E120" s="84" t="s">
        <v>138</v>
      </c>
      <c r="F120" s="48">
        <v>55.5</v>
      </c>
      <c r="G120" s="49">
        <v>55.5</v>
      </c>
      <c r="H120" s="49">
        <v>55.5</v>
      </c>
      <c r="I120" s="49" t="s">
        <v>137</v>
      </c>
      <c r="J120" s="49" t="s">
        <v>137</v>
      </c>
      <c r="K120" s="101" t="s">
        <v>436</v>
      </c>
    </row>
    <row r="121" spans="1:11" ht="130.19999999999999" customHeight="1" x14ac:dyDescent="0.25">
      <c r="A121" s="46">
        <v>63</v>
      </c>
      <c r="B121" s="10" t="s">
        <v>131</v>
      </c>
      <c r="C121" s="62" t="s">
        <v>59</v>
      </c>
      <c r="D121" s="47" t="s">
        <v>421</v>
      </c>
      <c r="E121" s="62" t="s">
        <v>139</v>
      </c>
      <c r="F121" s="48" t="s">
        <v>437</v>
      </c>
      <c r="G121" s="48" t="s">
        <v>437</v>
      </c>
      <c r="H121" s="48" t="s">
        <v>605</v>
      </c>
      <c r="I121" s="49" t="s">
        <v>137</v>
      </c>
      <c r="J121" s="49" t="s">
        <v>137</v>
      </c>
      <c r="K121" s="92" t="s">
        <v>609</v>
      </c>
    </row>
    <row r="122" spans="1:11" ht="132" x14ac:dyDescent="0.25">
      <c r="A122" s="46">
        <v>64</v>
      </c>
      <c r="B122" s="10" t="s">
        <v>132</v>
      </c>
      <c r="C122" s="62" t="s">
        <v>59</v>
      </c>
      <c r="D122" s="47" t="s">
        <v>421</v>
      </c>
      <c r="E122" s="62" t="s">
        <v>139</v>
      </c>
      <c r="F122" s="48" t="s">
        <v>422</v>
      </c>
      <c r="G122" s="49" t="s">
        <v>422</v>
      </c>
      <c r="H122" s="49" t="s">
        <v>606</v>
      </c>
      <c r="I122" s="49" t="s">
        <v>137</v>
      </c>
      <c r="J122" s="49" t="s">
        <v>137</v>
      </c>
      <c r="K122" s="92" t="s">
        <v>608</v>
      </c>
    </row>
    <row r="123" spans="1:11" ht="79.8" customHeight="1" x14ac:dyDescent="0.25">
      <c r="A123" s="46">
        <v>65</v>
      </c>
      <c r="B123" s="10" t="s">
        <v>133</v>
      </c>
      <c r="C123" s="62" t="s">
        <v>59</v>
      </c>
      <c r="D123" s="47" t="s">
        <v>421</v>
      </c>
      <c r="E123" s="62" t="s">
        <v>138</v>
      </c>
      <c r="F123" s="48">
        <v>22.5</v>
      </c>
      <c r="G123" s="49">
        <v>22.5</v>
      </c>
      <c r="H123" s="49">
        <v>25</v>
      </c>
      <c r="I123" s="49" t="s">
        <v>137</v>
      </c>
      <c r="J123" s="49" t="s">
        <v>137</v>
      </c>
      <c r="K123" s="92" t="s">
        <v>712</v>
      </c>
    </row>
    <row r="124" spans="1:11" ht="39" customHeight="1" x14ac:dyDescent="0.25">
      <c r="A124" s="130">
        <f>A105+1</f>
        <v>26</v>
      </c>
      <c r="B124" s="124" t="s">
        <v>134</v>
      </c>
      <c r="C124" s="125" t="s">
        <v>135</v>
      </c>
      <c r="D124" s="125" t="s">
        <v>137</v>
      </c>
      <c r="E124" s="125" t="s">
        <v>138</v>
      </c>
      <c r="F124" s="126" t="s">
        <v>423</v>
      </c>
      <c r="G124" s="126">
        <v>0</v>
      </c>
      <c r="H124" s="126">
        <v>0</v>
      </c>
      <c r="I124" s="126" t="s">
        <v>412</v>
      </c>
      <c r="J124" s="108">
        <v>464004</v>
      </c>
      <c r="K124" s="85" t="s">
        <v>436</v>
      </c>
    </row>
    <row r="125" spans="1:11" ht="42" customHeight="1" x14ac:dyDescent="0.25">
      <c r="A125" s="9">
        <f t="shared" ref="A125:A135" si="3">A124+1</f>
        <v>27</v>
      </c>
      <c r="B125" s="128" t="s">
        <v>635</v>
      </c>
      <c r="C125" s="108" t="s">
        <v>135</v>
      </c>
      <c r="D125" s="108" t="s">
        <v>137</v>
      </c>
      <c r="E125" s="108" t="s">
        <v>138</v>
      </c>
      <c r="F125" s="108">
        <v>0</v>
      </c>
      <c r="G125" s="108" t="s">
        <v>636</v>
      </c>
      <c r="H125" s="108" t="s">
        <v>636</v>
      </c>
      <c r="I125" s="108" t="s">
        <v>412</v>
      </c>
      <c r="J125" s="108">
        <v>464067</v>
      </c>
      <c r="K125" s="85" t="s">
        <v>641</v>
      </c>
    </row>
    <row r="126" spans="1:11" ht="40.799999999999997" customHeight="1" x14ac:dyDescent="0.25">
      <c r="A126" s="9">
        <f t="shared" si="3"/>
        <v>28</v>
      </c>
      <c r="B126" s="128" t="s">
        <v>637</v>
      </c>
      <c r="C126" s="18" t="s">
        <v>135</v>
      </c>
      <c r="D126" s="18" t="s">
        <v>137</v>
      </c>
      <c r="E126" s="18" t="s">
        <v>138</v>
      </c>
      <c r="F126" s="18" t="s">
        <v>424</v>
      </c>
      <c r="G126" s="18" t="s">
        <v>640</v>
      </c>
      <c r="H126" s="108" t="s">
        <v>640</v>
      </c>
      <c r="I126" s="18" t="s">
        <v>412</v>
      </c>
      <c r="J126" s="18">
        <v>464067</v>
      </c>
      <c r="K126" s="85" t="s">
        <v>642</v>
      </c>
    </row>
    <row r="127" spans="1:11" ht="39.6" x14ac:dyDescent="0.25">
      <c r="A127" s="9">
        <f t="shared" si="3"/>
        <v>29</v>
      </c>
      <c r="B127" s="128" t="s">
        <v>638</v>
      </c>
      <c r="C127" s="37" t="s">
        <v>60</v>
      </c>
      <c r="D127" s="18" t="s">
        <v>137</v>
      </c>
      <c r="E127" s="108" t="s">
        <v>138</v>
      </c>
      <c r="F127" s="18"/>
      <c r="G127" s="18">
        <v>20.302</v>
      </c>
      <c r="H127" s="18">
        <v>20.302</v>
      </c>
      <c r="I127" s="18" t="s">
        <v>412</v>
      </c>
      <c r="J127" s="18">
        <v>464067</v>
      </c>
      <c r="K127" s="85" t="s">
        <v>643</v>
      </c>
    </row>
    <row r="128" spans="1:11" ht="396" x14ac:dyDescent="0.25">
      <c r="A128" s="9">
        <f t="shared" si="3"/>
        <v>30</v>
      </c>
      <c r="B128" s="128" t="s">
        <v>639</v>
      </c>
      <c r="C128" s="37"/>
      <c r="D128" s="18" t="s">
        <v>137</v>
      </c>
      <c r="E128" s="108" t="s">
        <v>138</v>
      </c>
      <c r="F128" s="18"/>
      <c r="G128" s="18">
        <v>7.327</v>
      </c>
      <c r="H128" s="18">
        <v>7.2969999999999997</v>
      </c>
      <c r="I128" s="18" t="s">
        <v>412</v>
      </c>
      <c r="J128" s="18">
        <v>464004</v>
      </c>
      <c r="K128" s="105" t="s">
        <v>644</v>
      </c>
    </row>
    <row r="129" spans="1:11" ht="43.8" customHeight="1" x14ac:dyDescent="0.25">
      <c r="A129" s="9">
        <f t="shared" si="3"/>
        <v>31</v>
      </c>
      <c r="B129" s="128" t="s">
        <v>657</v>
      </c>
      <c r="C129" s="109" t="s">
        <v>135</v>
      </c>
      <c r="D129" s="109" t="s">
        <v>137</v>
      </c>
      <c r="E129" s="109" t="s">
        <v>138</v>
      </c>
      <c r="F129" s="108" t="s">
        <v>418</v>
      </c>
      <c r="G129" s="108" t="s">
        <v>645</v>
      </c>
      <c r="H129" s="108" t="s">
        <v>645</v>
      </c>
      <c r="I129" s="108" t="s">
        <v>412</v>
      </c>
      <c r="J129" s="109">
        <v>464067</v>
      </c>
      <c r="K129" s="107" t="s">
        <v>646</v>
      </c>
    </row>
    <row r="130" spans="1:11" ht="164.4" customHeight="1" x14ac:dyDescent="0.25">
      <c r="A130" s="9">
        <f t="shared" si="3"/>
        <v>32</v>
      </c>
      <c r="B130" s="124" t="s">
        <v>676</v>
      </c>
      <c r="C130" s="125" t="s">
        <v>60</v>
      </c>
      <c r="D130" s="125" t="s">
        <v>137</v>
      </c>
      <c r="E130" s="125" t="s">
        <v>138</v>
      </c>
      <c r="F130" s="18">
        <v>18.962</v>
      </c>
      <c r="G130" s="18">
        <v>89.18</v>
      </c>
      <c r="H130" s="18">
        <v>89.18</v>
      </c>
      <c r="I130" s="18" t="s">
        <v>412</v>
      </c>
      <c r="J130" s="72">
        <v>464005</v>
      </c>
      <c r="K130" s="132" t="s">
        <v>889</v>
      </c>
    </row>
    <row r="131" spans="1:11" ht="162.6" customHeight="1" x14ac:dyDescent="0.25">
      <c r="A131" s="9">
        <f t="shared" si="3"/>
        <v>33</v>
      </c>
      <c r="B131" s="128" t="s">
        <v>658</v>
      </c>
      <c r="C131" s="18" t="s">
        <v>60</v>
      </c>
      <c r="D131" s="18" t="s">
        <v>137</v>
      </c>
      <c r="E131" s="18" t="s">
        <v>138</v>
      </c>
      <c r="F131" s="18">
        <v>44.488</v>
      </c>
      <c r="G131" s="18">
        <v>40.167000000000002</v>
      </c>
      <c r="H131" s="18">
        <v>40.165999999999997</v>
      </c>
      <c r="I131" s="18" t="s">
        <v>412</v>
      </c>
      <c r="J131" s="18">
        <v>464015</v>
      </c>
      <c r="K131" s="132" t="s">
        <v>885</v>
      </c>
    </row>
    <row r="132" spans="1:11" ht="108" customHeight="1" x14ac:dyDescent="0.25">
      <c r="A132" s="9">
        <f t="shared" si="3"/>
        <v>34</v>
      </c>
      <c r="B132" s="128" t="s">
        <v>659</v>
      </c>
      <c r="C132" s="18" t="s">
        <v>60</v>
      </c>
      <c r="D132" s="18" t="s">
        <v>137</v>
      </c>
      <c r="E132" s="18" t="s">
        <v>141</v>
      </c>
      <c r="F132" s="18">
        <v>1.101</v>
      </c>
      <c r="G132" s="18">
        <v>1.101</v>
      </c>
      <c r="H132" s="213">
        <v>1.101</v>
      </c>
      <c r="I132" s="18" t="s">
        <v>412</v>
      </c>
      <c r="J132" s="18">
        <v>123005</v>
      </c>
      <c r="K132" s="107" t="s">
        <v>649</v>
      </c>
    </row>
    <row r="133" spans="1:11" ht="66" x14ac:dyDescent="0.25">
      <c r="A133" s="9">
        <f t="shared" si="3"/>
        <v>35</v>
      </c>
      <c r="B133" s="128" t="s">
        <v>660</v>
      </c>
      <c r="C133" s="18" t="s">
        <v>60</v>
      </c>
      <c r="D133" s="18" t="s">
        <v>137</v>
      </c>
      <c r="E133" s="18" t="s">
        <v>138</v>
      </c>
      <c r="F133" s="18" t="s">
        <v>418</v>
      </c>
      <c r="G133" s="18">
        <v>4.7279999999999998</v>
      </c>
      <c r="H133" s="18">
        <v>4.7229999999999999</v>
      </c>
      <c r="I133" s="18" t="s">
        <v>412</v>
      </c>
      <c r="J133" s="18">
        <v>464007</v>
      </c>
      <c r="K133" s="85" t="s">
        <v>436</v>
      </c>
    </row>
    <row r="134" spans="1:11" ht="30" customHeight="1" x14ac:dyDescent="0.25">
      <c r="A134" s="9">
        <f t="shared" si="3"/>
        <v>36</v>
      </c>
      <c r="B134" s="124" t="s">
        <v>661</v>
      </c>
      <c r="C134" s="125" t="s">
        <v>60</v>
      </c>
      <c r="D134" s="125" t="s">
        <v>137</v>
      </c>
      <c r="E134" s="125" t="s">
        <v>138</v>
      </c>
      <c r="F134" s="108" t="s">
        <v>418</v>
      </c>
      <c r="G134" s="108">
        <v>4.6970000000000001</v>
      </c>
      <c r="H134" s="108">
        <v>4.6970000000000001</v>
      </c>
      <c r="I134" s="108" t="s">
        <v>412</v>
      </c>
      <c r="J134" s="109">
        <v>464003</v>
      </c>
      <c r="K134" s="107" t="s">
        <v>651</v>
      </c>
    </row>
    <row r="135" spans="1:11" ht="54" customHeight="1" x14ac:dyDescent="0.25">
      <c r="A135" s="329">
        <f t="shared" si="3"/>
        <v>37</v>
      </c>
      <c r="B135" s="289" t="s">
        <v>662</v>
      </c>
      <c r="C135" s="287" t="s">
        <v>60</v>
      </c>
      <c r="D135" s="287" t="s">
        <v>137</v>
      </c>
      <c r="E135" s="287" t="s">
        <v>138</v>
      </c>
      <c r="F135" s="18" t="s">
        <v>418</v>
      </c>
      <c r="G135" s="18">
        <v>10.090999999999999</v>
      </c>
      <c r="H135" s="108">
        <v>10.090999999999999</v>
      </c>
      <c r="I135" s="18" t="s">
        <v>412</v>
      </c>
      <c r="J135" s="72">
        <v>464006</v>
      </c>
      <c r="K135" s="325" t="s">
        <v>650</v>
      </c>
    </row>
    <row r="136" spans="1:11" ht="52.2" customHeight="1" x14ac:dyDescent="0.25">
      <c r="A136" s="321"/>
      <c r="B136" s="290"/>
      <c r="C136" s="288"/>
      <c r="D136" s="288"/>
      <c r="E136" s="288"/>
      <c r="F136" s="18" t="s">
        <v>418</v>
      </c>
      <c r="G136" s="18">
        <v>20.193999999999999</v>
      </c>
      <c r="H136" s="108">
        <v>20.193999999999999</v>
      </c>
      <c r="I136" s="18" t="s">
        <v>412</v>
      </c>
      <c r="J136" s="72">
        <v>464067</v>
      </c>
      <c r="K136" s="290"/>
    </row>
    <row r="137" spans="1:11" ht="43.8" customHeight="1" x14ac:dyDescent="0.25">
      <c r="A137" s="9">
        <f>A135+1</f>
        <v>38</v>
      </c>
      <c r="B137" s="128" t="s">
        <v>663</v>
      </c>
      <c r="C137" s="18" t="s">
        <v>61</v>
      </c>
      <c r="D137" s="18" t="s">
        <v>137</v>
      </c>
      <c r="E137" s="18" t="s">
        <v>138</v>
      </c>
      <c r="F137" s="18">
        <v>3</v>
      </c>
      <c r="G137" s="18">
        <v>3</v>
      </c>
      <c r="H137" s="18">
        <v>3</v>
      </c>
      <c r="I137" s="18" t="s">
        <v>137</v>
      </c>
      <c r="J137" s="18" t="s">
        <v>137</v>
      </c>
      <c r="K137" s="105" t="s">
        <v>652</v>
      </c>
    </row>
    <row r="138" spans="1:11" ht="52.8" x14ac:dyDescent="0.25">
      <c r="A138" s="9">
        <f>A137+1</f>
        <v>39</v>
      </c>
      <c r="B138" s="128" t="s">
        <v>664</v>
      </c>
      <c r="C138" s="18" t="s">
        <v>61</v>
      </c>
      <c r="D138" s="18" t="s">
        <v>137</v>
      </c>
      <c r="E138" s="18" t="s">
        <v>138</v>
      </c>
      <c r="F138" s="18">
        <v>13</v>
      </c>
      <c r="G138" s="18">
        <v>13</v>
      </c>
      <c r="H138" s="18">
        <v>16</v>
      </c>
      <c r="I138" s="18" t="s">
        <v>137</v>
      </c>
      <c r="J138" s="18" t="s">
        <v>137</v>
      </c>
      <c r="K138" s="107" t="s">
        <v>653</v>
      </c>
    </row>
    <row r="139" spans="1:11" ht="55.2" customHeight="1" x14ac:dyDescent="0.25">
      <c r="A139" s="9">
        <f t="shared" ref="A139:A140" si="4">A138+1</f>
        <v>40</v>
      </c>
      <c r="B139" s="128" t="s">
        <v>665</v>
      </c>
      <c r="C139" s="18" t="s">
        <v>136</v>
      </c>
      <c r="D139" s="18" t="s">
        <v>137</v>
      </c>
      <c r="E139" s="18" t="s">
        <v>138</v>
      </c>
      <c r="F139" s="18">
        <v>180</v>
      </c>
      <c r="G139" s="18">
        <v>180</v>
      </c>
      <c r="H139" s="18">
        <v>210</v>
      </c>
      <c r="I139" s="108" t="s">
        <v>137</v>
      </c>
      <c r="J139" s="108" t="s">
        <v>137</v>
      </c>
      <c r="K139" s="107" t="s">
        <v>654</v>
      </c>
    </row>
    <row r="140" spans="1:11" ht="94.2" customHeight="1" x14ac:dyDescent="0.25">
      <c r="A140" s="9">
        <f t="shared" si="4"/>
        <v>41</v>
      </c>
      <c r="B140" s="128" t="s">
        <v>666</v>
      </c>
      <c r="C140" s="18" t="s">
        <v>60</v>
      </c>
      <c r="D140" s="18" t="s">
        <v>137</v>
      </c>
      <c r="E140" s="18" t="s">
        <v>138</v>
      </c>
      <c r="F140" s="18" t="s">
        <v>418</v>
      </c>
      <c r="G140" s="18">
        <v>381.14</v>
      </c>
      <c r="H140" s="18">
        <v>381.13</v>
      </c>
      <c r="I140" s="18" t="s">
        <v>412</v>
      </c>
      <c r="J140" s="18">
        <v>4640040</v>
      </c>
      <c r="K140" s="107" t="s">
        <v>655</v>
      </c>
    </row>
    <row r="141" spans="1:11" ht="39" customHeight="1" x14ac:dyDescent="0.25">
      <c r="A141" s="320">
        <f>A140+1</f>
        <v>42</v>
      </c>
      <c r="B141" s="289" t="s">
        <v>672</v>
      </c>
      <c r="C141" s="287" t="s">
        <v>60</v>
      </c>
      <c r="D141" s="287" t="s">
        <v>137</v>
      </c>
      <c r="E141" s="287" t="s">
        <v>138</v>
      </c>
      <c r="F141" s="18" t="s">
        <v>418</v>
      </c>
      <c r="G141" s="18">
        <v>386.36200000000002</v>
      </c>
      <c r="H141" s="18">
        <v>376.26</v>
      </c>
      <c r="I141" s="18" t="s">
        <v>438</v>
      </c>
      <c r="J141" s="18">
        <v>464067</v>
      </c>
      <c r="K141" s="325" t="s">
        <v>656</v>
      </c>
    </row>
    <row r="142" spans="1:11" ht="43.2" customHeight="1" x14ac:dyDescent="0.25">
      <c r="A142" s="321"/>
      <c r="B142" s="290"/>
      <c r="C142" s="288"/>
      <c r="D142" s="288"/>
      <c r="E142" s="322"/>
      <c r="F142" s="18" t="s">
        <v>418</v>
      </c>
      <c r="G142" s="18">
        <v>14</v>
      </c>
      <c r="H142" s="18">
        <v>0</v>
      </c>
      <c r="I142" s="18" t="s">
        <v>412</v>
      </c>
      <c r="J142" s="18">
        <v>464067</v>
      </c>
      <c r="K142" s="290"/>
    </row>
    <row r="143" spans="1:11" ht="22.2" customHeight="1" x14ac:dyDescent="0.25">
      <c r="A143" s="320">
        <f>A141+1</f>
        <v>43</v>
      </c>
      <c r="B143" s="289" t="s">
        <v>667</v>
      </c>
      <c r="C143" s="287" t="s">
        <v>60</v>
      </c>
      <c r="D143" s="287" t="s">
        <v>137</v>
      </c>
      <c r="E143" s="287" t="s">
        <v>138</v>
      </c>
      <c r="F143" s="18" t="s">
        <v>418</v>
      </c>
      <c r="G143" s="18">
        <v>11.683999999999999</v>
      </c>
      <c r="H143" s="18">
        <v>11.683999999999999</v>
      </c>
      <c r="I143" s="18" t="s">
        <v>438</v>
      </c>
      <c r="J143" s="18">
        <v>464003</v>
      </c>
      <c r="K143" s="85" t="s">
        <v>436</v>
      </c>
    </row>
    <row r="144" spans="1:11" ht="18" customHeight="1" x14ac:dyDescent="0.25">
      <c r="A144" s="321"/>
      <c r="B144" s="290"/>
      <c r="C144" s="288"/>
      <c r="D144" s="288"/>
      <c r="E144" s="322"/>
      <c r="F144" s="18" t="s">
        <v>418</v>
      </c>
      <c r="G144" s="18">
        <v>1.046</v>
      </c>
      <c r="H144" s="18">
        <v>1.046</v>
      </c>
      <c r="I144" s="18" t="s">
        <v>412</v>
      </c>
      <c r="J144" s="18">
        <v>464003</v>
      </c>
      <c r="K144" s="85" t="s">
        <v>436</v>
      </c>
    </row>
    <row r="145" spans="1:11" ht="54.6" customHeight="1" x14ac:dyDescent="0.25">
      <c r="A145" s="73">
        <f>A143+1</f>
        <v>44</v>
      </c>
      <c r="B145" s="124" t="s">
        <v>668</v>
      </c>
      <c r="C145" s="72" t="s">
        <v>60</v>
      </c>
      <c r="D145" s="72" t="s">
        <v>137</v>
      </c>
      <c r="E145" s="72" t="s">
        <v>142</v>
      </c>
      <c r="F145" s="18" t="s">
        <v>418</v>
      </c>
      <c r="G145" s="18">
        <v>486.00599999999997</v>
      </c>
      <c r="H145" s="18">
        <v>486.00599999999997</v>
      </c>
      <c r="I145" s="18" t="s">
        <v>413</v>
      </c>
      <c r="J145" s="18">
        <v>467024</v>
      </c>
      <c r="K145" s="85" t="s">
        <v>713</v>
      </c>
    </row>
    <row r="146" spans="1:11" ht="39.6" x14ac:dyDescent="0.25">
      <c r="A146" s="133">
        <f>A145+1</f>
        <v>45</v>
      </c>
      <c r="B146" s="107" t="s">
        <v>673</v>
      </c>
      <c r="C146" s="18" t="s">
        <v>60</v>
      </c>
      <c r="D146" s="18" t="s">
        <v>137</v>
      </c>
      <c r="E146" s="18" t="s">
        <v>140</v>
      </c>
      <c r="F146" s="18" t="s">
        <v>418</v>
      </c>
      <c r="G146" s="18">
        <v>55.08</v>
      </c>
      <c r="H146" s="121">
        <v>55.08</v>
      </c>
      <c r="I146" s="18" t="s">
        <v>438</v>
      </c>
      <c r="J146" s="18">
        <v>467024</v>
      </c>
      <c r="K146" s="85" t="s">
        <v>727</v>
      </c>
    </row>
    <row r="147" spans="1:11" ht="39.6" x14ac:dyDescent="0.25">
      <c r="A147" s="133">
        <f>A146+1</f>
        <v>46</v>
      </c>
      <c r="B147" s="128" t="s">
        <v>669</v>
      </c>
      <c r="C147" s="18" t="s">
        <v>60</v>
      </c>
      <c r="D147" s="18" t="s">
        <v>137</v>
      </c>
      <c r="E147" s="18" t="s">
        <v>138</v>
      </c>
      <c r="F147" s="18" t="s">
        <v>418</v>
      </c>
      <c r="G147" s="18">
        <v>2.548</v>
      </c>
      <c r="H147" s="18">
        <v>2.548</v>
      </c>
      <c r="I147" s="18" t="s">
        <v>412</v>
      </c>
      <c r="J147" s="18">
        <v>464003</v>
      </c>
      <c r="K147" s="85" t="s">
        <v>436</v>
      </c>
    </row>
    <row r="148" spans="1:11" ht="42.6" customHeight="1" x14ac:dyDescent="0.25">
      <c r="A148" s="133">
        <f t="shared" ref="A148:A150" si="5">A147+1</f>
        <v>47</v>
      </c>
      <c r="B148" s="128" t="s">
        <v>670</v>
      </c>
      <c r="C148" s="18" t="s">
        <v>60</v>
      </c>
      <c r="D148" s="18" t="s">
        <v>137</v>
      </c>
      <c r="E148" s="18" t="s">
        <v>138</v>
      </c>
      <c r="F148" s="18" t="s">
        <v>418</v>
      </c>
      <c r="G148" s="18">
        <v>2.012</v>
      </c>
      <c r="H148" s="18">
        <v>2.012</v>
      </c>
      <c r="I148" s="18" t="s">
        <v>438</v>
      </c>
      <c r="J148" s="18">
        <v>464003</v>
      </c>
      <c r="K148" s="85" t="s">
        <v>436</v>
      </c>
    </row>
    <row r="149" spans="1:11" ht="52.8" x14ac:dyDescent="0.25">
      <c r="A149" s="133">
        <f t="shared" si="5"/>
        <v>48</v>
      </c>
      <c r="B149" s="128" t="s">
        <v>671</v>
      </c>
      <c r="C149" s="15" t="s">
        <v>60</v>
      </c>
      <c r="D149" s="18" t="s">
        <v>137</v>
      </c>
      <c r="E149" s="15" t="s">
        <v>143</v>
      </c>
      <c r="F149" s="18">
        <v>0.55000000000000004</v>
      </c>
      <c r="G149" s="18">
        <v>0.9</v>
      </c>
      <c r="H149" s="18">
        <v>0.9</v>
      </c>
      <c r="I149" s="18" t="s">
        <v>412</v>
      </c>
      <c r="J149" s="18">
        <v>456003</v>
      </c>
      <c r="K149" s="85" t="s">
        <v>610</v>
      </c>
    </row>
    <row r="150" spans="1:11" ht="39.6" x14ac:dyDescent="0.25">
      <c r="A150" s="133">
        <f t="shared" si="5"/>
        <v>49</v>
      </c>
      <c r="B150" s="128" t="s">
        <v>674</v>
      </c>
      <c r="C150" s="15" t="s">
        <v>60</v>
      </c>
      <c r="D150" s="18" t="s">
        <v>137</v>
      </c>
      <c r="E150" s="15" t="s">
        <v>143</v>
      </c>
      <c r="F150" s="18">
        <v>4.5</v>
      </c>
      <c r="G150" s="18">
        <v>4.5</v>
      </c>
      <c r="H150" s="18">
        <v>4.5</v>
      </c>
      <c r="I150" s="18" t="s">
        <v>412</v>
      </c>
      <c r="J150" s="18">
        <v>456003</v>
      </c>
      <c r="K150" s="85" t="s">
        <v>436</v>
      </c>
    </row>
    <row r="151" spans="1:11" ht="165.6" customHeight="1" x14ac:dyDescent="0.25">
      <c r="A151" s="133">
        <f>A150+1</f>
        <v>50</v>
      </c>
      <c r="B151" s="128" t="s">
        <v>675</v>
      </c>
      <c r="C151" s="18" t="s">
        <v>137</v>
      </c>
      <c r="D151" s="18" t="s">
        <v>137</v>
      </c>
      <c r="E151" s="15" t="s">
        <v>143</v>
      </c>
      <c r="F151" s="18" t="s">
        <v>418</v>
      </c>
      <c r="G151" s="18" t="s">
        <v>418</v>
      </c>
      <c r="H151" s="18" t="s">
        <v>418</v>
      </c>
      <c r="I151" s="18" t="s">
        <v>137</v>
      </c>
      <c r="J151" s="18" t="s">
        <v>137</v>
      </c>
      <c r="K151" s="128" t="s">
        <v>607</v>
      </c>
    </row>
    <row r="152" spans="1:11" ht="14.4" x14ac:dyDescent="0.3">
      <c r="A152" s="307" t="s">
        <v>144</v>
      </c>
      <c r="B152" s="323"/>
      <c r="C152" s="323"/>
      <c r="D152" s="323"/>
      <c r="E152" s="323"/>
      <c r="F152" s="323"/>
      <c r="G152" s="323"/>
      <c r="H152" s="323"/>
      <c r="I152" s="323"/>
      <c r="J152" s="323"/>
      <c r="K152" s="324"/>
    </row>
    <row r="153" spans="1:11" ht="53.4" x14ac:dyDescent="0.25">
      <c r="A153" s="46">
        <v>66</v>
      </c>
      <c r="B153" s="4" t="s">
        <v>145</v>
      </c>
      <c r="C153" s="8" t="s">
        <v>59</v>
      </c>
      <c r="D153" s="47" t="s">
        <v>421</v>
      </c>
      <c r="E153" s="98" t="s">
        <v>163</v>
      </c>
      <c r="F153" s="48">
        <v>85</v>
      </c>
      <c r="G153" s="49">
        <v>95</v>
      </c>
      <c r="H153" s="49">
        <v>95</v>
      </c>
      <c r="I153" s="49" t="s">
        <v>137</v>
      </c>
      <c r="J153" s="49" t="s">
        <v>137</v>
      </c>
      <c r="K153" s="101" t="s">
        <v>499</v>
      </c>
    </row>
    <row r="154" spans="1:11" ht="79.2" x14ac:dyDescent="0.25">
      <c r="A154" s="46">
        <v>67</v>
      </c>
      <c r="B154" s="4" t="s">
        <v>146</v>
      </c>
      <c r="C154" s="8" t="s">
        <v>147</v>
      </c>
      <c r="D154" s="47" t="s">
        <v>419</v>
      </c>
      <c r="E154" s="98" t="s">
        <v>163</v>
      </c>
      <c r="F154" s="48">
        <v>0</v>
      </c>
      <c r="G154" s="48">
        <v>0</v>
      </c>
      <c r="H154" s="48">
        <v>0</v>
      </c>
      <c r="I154" s="49" t="s">
        <v>137</v>
      </c>
      <c r="J154" s="49" t="s">
        <v>137</v>
      </c>
      <c r="K154" s="101" t="s">
        <v>499</v>
      </c>
    </row>
    <row r="155" spans="1:11" ht="40.799999999999997" customHeight="1" x14ac:dyDescent="0.25">
      <c r="A155" s="46">
        <v>68</v>
      </c>
      <c r="B155" s="4" t="s">
        <v>148</v>
      </c>
      <c r="C155" s="8" t="s">
        <v>149</v>
      </c>
      <c r="D155" s="47" t="s">
        <v>419</v>
      </c>
      <c r="E155" s="98" t="s">
        <v>163</v>
      </c>
      <c r="F155" s="48">
        <v>2</v>
      </c>
      <c r="G155" s="49">
        <v>2.5</v>
      </c>
      <c r="H155" s="49">
        <v>2.5</v>
      </c>
      <c r="I155" s="49" t="s">
        <v>137</v>
      </c>
      <c r="J155" s="49" t="s">
        <v>137</v>
      </c>
      <c r="K155" s="101" t="s">
        <v>537</v>
      </c>
    </row>
    <row r="156" spans="1:11" ht="39.6" x14ac:dyDescent="0.25">
      <c r="A156" s="46">
        <v>69</v>
      </c>
      <c r="B156" s="4" t="s">
        <v>150</v>
      </c>
      <c r="C156" s="8" t="s">
        <v>151</v>
      </c>
      <c r="D156" s="47" t="s">
        <v>419</v>
      </c>
      <c r="E156" s="98" t="s">
        <v>163</v>
      </c>
      <c r="F156" s="48">
        <v>13</v>
      </c>
      <c r="G156" s="49">
        <v>13</v>
      </c>
      <c r="H156" s="49">
        <v>10.5</v>
      </c>
      <c r="I156" s="49" t="s">
        <v>137</v>
      </c>
      <c r="J156" s="49" t="s">
        <v>137</v>
      </c>
      <c r="K156" s="101" t="s">
        <v>501</v>
      </c>
    </row>
    <row r="157" spans="1:11" ht="40.200000000000003" x14ac:dyDescent="0.25">
      <c r="A157" s="46">
        <v>70</v>
      </c>
      <c r="B157" s="4" t="s">
        <v>152</v>
      </c>
      <c r="C157" s="8" t="s">
        <v>153</v>
      </c>
      <c r="D157" s="47" t="s">
        <v>419</v>
      </c>
      <c r="E157" s="98" t="s">
        <v>163</v>
      </c>
      <c r="F157" s="48">
        <v>234.95</v>
      </c>
      <c r="G157" s="48">
        <v>283.39999999999998</v>
      </c>
      <c r="H157" s="49">
        <v>282.39999999999998</v>
      </c>
      <c r="I157" s="49" t="s">
        <v>137</v>
      </c>
      <c r="J157" s="49" t="s">
        <v>137</v>
      </c>
      <c r="K157" s="101" t="s">
        <v>538</v>
      </c>
    </row>
    <row r="158" spans="1:11" ht="40.200000000000003" x14ac:dyDescent="0.25">
      <c r="A158" s="46">
        <v>71</v>
      </c>
      <c r="B158" s="4" t="s">
        <v>154</v>
      </c>
      <c r="C158" s="8" t="s">
        <v>153</v>
      </c>
      <c r="D158" s="47" t="s">
        <v>419</v>
      </c>
      <c r="E158" s="8" t="s">
        <v>163</v>
      </c>
      <c r="F158" s="48">
        <v>100.5</v>
      </c>
      <c r="G158" s="48">
        <v>105.2</v>
      </c>
      <c r="H158" s="49">
        <v>105.2</v>
      </c>
      <c r="I158" s="49" t="s">
        <v>137</v>
      </c>
      <c r="J158" s="49" t="s">
        <v>137</v>
      </c>
      <c r="K158" s="101" t="s">
        <v>539</v>
      </c>
    </row>
    <row r="159" spans="1:11" ht="39.6" x14ac:dyDescent="0.25">
      <c r="A159" s="46">
        <v>72</v>
      </c>
      <c r="B159" s="4" t="s">
        <v>155</v>
      </c>
      <c r="C159" s="8" t="s">
        <v>153</v>
      </c>
      <c r="D159" s="47" t="s">
        <v>419</v>
      </c>
      <c r="E159" s="20" t="s">
        <v>163</v>
      </c>
      <c r="F159" s="48">
        <v>5.3</v>
      </c>
      <c r="G159" s="48">
        <v>5.3</v>
      </c>
      <c r="H159" s="49">
        <v>0</v>
      </c>
      <c r="I159" s="49" t="s">
        <v>137</v>
      </c>
      <c r="J159" s="49" t="s">
        <v>137</v>
      </c>
      <c r="K159" s="101" t="s">
        <v>502</v>
      </c>
    </row>
    <row r="160" spans="1:11" ht="66.599999999999994" x14ac:dyDescent="0.25">
      <c r="A160" s="46">
        <v>73</v>
      </c>
      <c r="B160" s="16" t="s">
        <v>156</v>
      </c>
      <c r="C160" s="66" t="s">
        <v>59</v>
      </c>
      <c r="D160" s="47" t="s">
        <v>419</v>
      </c>
      <c r="E160" s="20" t="s">
        <v>164</v>
      </c>
      <c r="F160" s="48">
        <v>0.22</v>
      </c>
      <c r="G160" s="48">
        <v>0.22</v>
      </c>
      <c r="H160" s="49">
        <v>0.03</v>
      </c>
      <c r="I160" s="49" t="s">
        <v>137</v>
      </c>
      <c r="J160" s="49" t="s">
        <v>137</v>
      </c>
      <c r="K160" s="101" t="s">
        <v>542</v>
      </c>
    </row>
    <row r="161" spans="1:11" ht="39.6" x14ac:dyDescent="0.25">
      <c r="A161" s="18">
        <f>A151+1</f>
        <v>51</v>
      </c>
      <c r="B161" s="128" t="s">
        <v>157</v>
      </c>
      <c r="C161" s="17" t="s">
        <v>60</v>
      </c>
      <c r="D161" s="18" t="s">
        <v>137</v>
      </c>
      <c r="E161" s="18" t="s">
        <v>165</v>
      </c>
      <c r="F161" s="51">
        <v>2.8639999999999999</v>
      </c>
      <c r="G161" s="18">
        <v>3.0630000000000002</v>
      </c>
      <c r="H161" s="18">
        <v>3.0630000000000002</v>
      </c>
      <c r="I161" s="18" t="s">
        <v>412</v>
      </c>
      <c r="J161" s="18">
        <v>451007</v>
      </c>
      <c r="K161" s="85" t="s">
        <v>500</v>
      </c>
    </row>
    <row r="162" spans="1:11" ht="44.4" customHeight="1" x14ac:dyDescent="0.25">
      <c r="A162" s="18">
        <f>A161+1</f>
        <v>52</v>
      </c>
      <c r="B162" s="128" t="s">
        <v>158</v>
      </c>
      <c r="C162" s="17" t="s">
        <v>60</v>
      </c>
      <c r="D162" s="18" t="s">
        <v>137</v>
      </c>
      <c r="E162" s="18" t="s">
        <v>165</v>
      </c>
      <c r="F162" s="51">
        <v>4.7729999999999997</v>
      </c>
      <c r="G162" s="18">
        <v>6.7</v>
      </c>
      <c r="H162" s="18">
        <v>6.6</v>
      </c>
      <c r="I162" s="97" t="s">
        <v>412</v>
      </c>
      <c r="J162" s="97">
        <v>451007</v>
      </c>
      <c r="K162" s="128" t="s">
        <v>534</v>
      </c>
    </row>
    <row r="163" spans="1:11" ht="52.8" x14ac:dyDescent="0.25">
      <c r="A163" s="215">
        <f t="shared" ref="A163:A165" si="6">A162+1</f>
        <v>53</v>
      </c>
      <c r="B163" s="128" t="s">
        <v>159</v>
      </c>
      <c r="C163" s="17" t="s">
        <v>160</v>
      </c>
      <c r="D163" s="18" t="s">
        <v>137</v>
      </c>
      <c r="E163" s="18" t="s">
        <v>163</v>
      </c>
      <c r="F163" s="51">
        <v>5</v>
      </c>
      <c r="G163" s="18">
        <v>4</v>
      </c>
      <c r="H163" s="18">
        <v>4</v>
      </c>
      <c r="I163" s="18" t="s">
        <v>137</v>
      </c>
      <c r="J163" s="18" t="s">
        <v>137</v>
      </c>
      <c r="K163" s="85" t="s">
        <v>535</v>
      </c>
    </row>
    <row r="164" spans="1:11" ht="110.4" customHeight="1" x14ac:dyDescent="0.25">
      <c r="A164" s="215">
        <f t="shared" si="6"/>
        <v>54</v>
      </c>
      <c r="B164" s="128" t="s">
        <v>161</v>
      </c>
      <c r="C164" s="17" t="s">
        <v>60</v>
      </c>
      <c r="D164" s="18" t="s">
        <v>137</v>
      </c>
      <c r="E164" s="18" t="s">
        <v>165</v>
      </c>
      <c r="F164" s="51">
        <v>1</v>
      </c>
      <c r="G164" s="18">
        <v>1.2</v>
      </c>
      <c r="H164" s="18">
        <v>1.1000000000000001</v>
      </c>
      <c r="I164" s="97" t="s">
        <v>412</v>
      </c>
      <c r="J164" s="97">
        <v>451007</v>
      </c>
      <c r="K164" s="128" t="s">
        <v>536</v>
      </c>
    </row>
    <row r="165" spans="1:11" ht="52.8" x14ac:dyDescent="0.25">
      <c r="A165" s="215">
        <f t="shared" si="6"/>
        <v>55</v>
      </c>
      <c r="B165" s="128" t="s">
        <v>162</v>
      </c>
      <c r="C165" s="39" t="s">
        <v>60</v>
      </c>
      <c r="D165" s="18" t="s">
        <v>137</v>
      </c>
      <c r="E165" s="18" t="s">
        <v>166</v>
      </c>
      <c r="F165" s="51" t="s">
        <v>418</v>
      </c>
      <c r="G165" s="18">
        <v>94.963999999999999</v>
      </c>
      <c r="H165" s="18">
        <v>94.963999999999999</v>
      </c>
      <c r="I165" s="18" t="s">
        <v>412</v>
      </c>
      <c r="J165" s="18"/>
      <c r="K165" s="128" t="s">
        <v>714</v>
      </c>
    </row>
    <row r="166" spans="1:11" ht="14.4" x14ac:dyDescent="0.3">
      <c r="A166" s="281" t="s">
        <v>167</v>
      </c>
      <c r="B166" s="318"/>
      <c r="C166" s="318"/>
      <c r="D166" s="318"/>
      <c r="E166" s="318"/>
      <c r="F166" s="318"/>
      <c r="G166" s="318"/>
      <c r="H166" s="318"/>
      <c r="I166" s="318"/>
      <c r="J166" s="318"/>
      <c r="K166" s="319"/>
    </row>
    <row r="167" spans="1:11" ht="81" customHeight="1" x14ac:dyDescent="0.25">
      <c r="A167" s="46">
        <v>74</v>
      </c>
      <c r="B167" s="4" t="s">
        <v>168</v>
      </c>
      <c r="C167" s="8" t="s">
        <v>59</v>
      </c>
      <c r="D167" s="47" t="s">
        <v>419</v>
      </c>
      <c r="E167" s="8" t="s">
        <v>200</v>
      </c>
      <c r="F167" s="48">
        <v>100</v>
      </c>
      <c r="G167" s="49">
        <v>100</v>
      </c>
      <c r="H167" s="49">
        <v>100</v>
      </c>
      <c r="I167" s="49" t="s">
        <v>137</v>
      </c>
      <c r="J167" s="49" t="s">
        <v>137</v>
      </c>
      <c r="K167" s="101" t="s">
        <v>540</v>
      </c>
    </row>
    <row r="168" spans="1:11" ht="106.2" x14ac:dyDescent="0.25">
      <c r="A168" s="46">
        <v>75</v>
      </c>
      <c r="B168" s="4" t="s">
        <v>169</v>
      </c>
      <c r="C168" s="8" t="s">
        <v>59</v>
      </c>
      <c r="D168" s="47" t="s">
        <v>419</v>
      </c>
      <c r="E168" s="8" t="s">
        <v>200</v>
      </c>
      <c r="F168" s="48">
        <v>0</v>
      </c>
      <c r="G168" s="49">
        <v>0</v>
      </c>
      <c r="H168" s="49">
        <v>100</v>
      </c>
      <c r="I168" s="49" t="s">
        <v>137</v>
      </c>
      <c r="J168" s="49" t="s">
        <v>137</v>
      </c>
      <c r="K168" s="92" t="s">
        <v>541</v>
      </c>
    </row>
    <row r="169" spans="1:11" ht="65.400000000000006" customHeight="1" x14ac:dyDescent="0.25">
      <c r="A169" s="46">
        <v>76</v>
      </c>
      <c r="B169" s="4" t="s">
        <v>170</v>
      </c>
      <c r="C169" s="8" t="s">
        <v>59</v>
      </c>
      <c r="D169" s="47" t="s">
        <v>419</v>
      </c>
      <c r="E169" s="8" t="s">
        <v>200</v>
      </c>
      <c r="F169" s="48">
        <v>30</v>
      </c>
      <c r="G169" s="49">
        <v>30</v>
      </c>
      <c r="H169" s="49">
        <v>23.5</v>
      </c>
      <c r="I169" s="49" t="s">
        <v>137</v>
      </c>
      <c r="J169" s="49" t="s">
        <v>137</v>
      </c>
      <c r="K169" s="92" t="s">
        <v>543</v>
      </c>
    </row>
    <row r="170" spans="1:11" ht="94.2" customHeight="1" x14ac:dyDescent="0.25">
      <c r="A170" s="46">
        <v>77</v>
      </c>
      <c r="B170" s="4" t="s">
        <v>171</v>
      </c>
      <c r="C170" s="8" t="s">
        <v>59</v>
      </c>
      <c r="D170" s="47" t="s">
        <v>419</v>
      </c>
      <c r="E170" s="8" t="s">
        <v>200</v>
      </c>
      <c r="F170" s="48">
        <v>100</v>
      </c>
      <c r="G170" s="49">
        <v>100</v>
      </c>
      <c r="H170" s="49">
        <v>100</v>
      </c>
      <c r="I170" s="49" t="s">
        <v>137</v>
      </c>
      <c r="J170" s="49" t="s">
        <v>137</v>
      </c>
      <c r="K170" s="92" t="s">
        <v>544</v>
      </c>
    </row>
    <row r="171" spans="1:11" ht="93" customHeight="1" x14ac:dyDescent="0.25">
      <c r="A171" s="46">
        <v>78</v>
      </c>
      <c r="B171" s="4" t="s">
        <v>172</v>
      </c>
      <c r="C171" s="8" t="s">
        <v>160</v>
      </c>
      <c r="D171" s="47" t="s">
        <v>419</v>
      </c>
      <c r="E171" s="8" t="s">
        <v>200</v>
      </c>
      <c r="F171" s="48">
        <v>45</v>
      </c>
      <c r="G171" s="49">
        <v>42</v>
      </c>
      <c r="H171" s="49">
        <v>42</v>
      </c>
      <c r="I171" s="49" t="s">
        <v>137</v>
      </c>
      <c r="J171" s="49" t="s">
        <v>137</v>
      </c>
      <c r="K171" s="92" t="s">
        <v>545</v>
      </c>
    </row>
    <row r="172" spans="1:11" ht="53.4" x14ac:dyDescent="0.25">
      <c r="A172" s="46">
        <v>79</v>
      </c>
      <c r="B172" s="4" t="s">
        <v>173</v>
      </c>
      <c r="C172" s="8" t="s">
        <v>59</v>
      </c>
      <c r="D172" s="47" t="s">
        <v>419</v>
      </c>
      <c r="E172" s="8" t="s">
        <v>200</v>
      </c>
      <c r="F172" s="48">
        <v>99</v>
      </c>
      <c r="G172" s="49">
        <v>79.5</v>
      </c>
      <c r="H172" s="49">
        <v>87</v>
      </c>
      <c r="I172" s="49" t="s">
        <v>137</v>
      </c>
      <c r="J172" s="49" t="s">
        <v>137</v>
      </c>
      <c r="K172" s="92" t="s">
        <v>546</v>
      </c>
    </row>
    <row r="173" spans="1:11" ht="40.200000000000003" x14ac:dyDescent="0.25">
      <c r="A173" s="308">
        <v>80</v>
      </c>
      <c r="B173" s="4" t="s">
        <v>174</v>
      </c>
      <c r="C173" s="8" t="s">
        <v>197</v>
      </c>
      <c r="D173" s="300" t="s">
        <v>419</v>
      </c>
      <c r="E173" s="8" t="s">
        <v>200</v>
      </c>
      <c r="F173" s="48">
        <v>922</v>
      </c>
      <c r="G173" s="49">
        <v>923</v>
      </c>
      <c r="H173" s="49">
        <v>926</v>
      </c>
      <c r="I173" s="49" t="s">
        <v>137</v>
      </c>
      <c r="J173" s="49" t="s">
        <v>137</v>
      </c>
      <c r="K173" s="101" t="s">
        <v>436</v>
      </c>
    </row>
    <row r="174" spans="1:11" x14ac:dyDescent="0.25">
      <c r="A174" s="310"/>
      <c r="B174" s="4" t="s">
        <v>175</v>
      </c>
      <c r="C174" s="8" t="s">
        <v>197</v>
      </c>
      <c r="D174" s="288"/>
      <c r="E174" s="8" t="s">
        <v>200</v>
      </c>
      <c r="F174" s="48">
        <v>447</v>
      </c>
      <c r="G174" s="49">
        <v>348</v>
      </c>
      <c r="H174" s="49">
        <v>446</v>
      </c>
      <c r="I174" s="49" t="s">
        <v>137</v>
      </c>
      <c r="J174" s="49" t="s">
        <v>137</v>
      </c>
      <c r="K174" s="101" t="s">
        <v>436</v>
      </c>
    </row>
    <row r="175" spans="1:11" ht="66.599999999999994" x14ac:dyDescent="0.25">
      <c r="A175" s="46">
        <v>81</v>
      </c>
      <c r="B175" s="4" t="s">
        <v>176</v>
      </c>
      <c r="C175" s="8" t="s">
        <v>198</v>
      </c>
      <c r="D175" s="47" t="s">
        <v>419</v>
      </c>
      <c r="E175" s="8" t="s">
        <v>200</v>
      </c>
      <c r="F175" s="48">
        <v>69</v>
      </c>
      <c r="G175" s="49">
        <v>59</v>
      </c>
      <c r="H175" s="49">
        <v>61</v>
      </c>
      <c r="I175" s="49" t="s">
        <v>137</v>
      </c>
      <c r="J175" s="49" t="s">
        <v>137</v>
      </c>
      <c r="K175" s="101" t="s">
        <v>547</v>
      </c>
    </row>
    <row r="176" spans="1:11" ht="69" customHeight="1" x14ac:dyDescent="0.25">
      <c r="A176" s="46">
        <v>82</v>
      </c>
      <c r="B176" s="4" t="s">
        <v>177</v>
      </c>
      <c r="C176" s="8" t="s">
        <v>59</v>
      </c>
      <c r="D176" s="47" t="s">
        <v>419</v>
      </c>
      <c r="E176" s="8" t="s">
        <v>200</v>
      </c>
      <c r="F176" s="48">
        <v>77</v>
      </c>
      <c r="G176" s="49">
        <v>77</v>
      </c>
      <c r="H176" s="49">
        <v>80</v>
      </c>
      <c r="I176" s="49" t="s">
        <v>137</v>
      </c>
      <c r="J176" s="49" t="s">
        <v>137</v>
      </c>
      <c r="K176" s="101" t="s">
        <v>548</v>
      </c>
    </row>
    <row r="177" spans="1:11" ht="66.599999999999994" x14ac:dyDescent="0.25">
      <c r="A177" s="46">
        <v>83</v>
      </c>
      <c r="B177" s="4" t="s">
        <v>178</v>
      </c>
      <c r="C177" s="8" t="s">
        <v>59</v>
      </c>
      <c r="D177" s="47" t="s">
        <v>419</v>
      </c>
      <c r="E177" s="8" t="s">
        <v>200</v>
      </c>
      <c r="F177" s="48">
        <v>0</v>
      </c>
      <c r="G177" s="48">
        <v>0</v>
      </c>
      <c r="H177" s="48">
        <v>0</v>
      </c>
      <c r="I177" s="49" t="s">
        <v>137</v>
      </c>
      <c r="J177" s="49" t="s">
        <v>137</v>
      </c>
      <c r="K177" s="101" t="s">
        <v>436</v>
      </c>
    </row>
    <row r="178" spans="1:11" ht="42" customHeight="1" x14ac:dyDescent="0.25">
      <c r="A178" s="308">
        <v>84</v>
      </c>
      <c r="B178" s="4" t="s">
        <v>179</v>
      </c>
      <c r="C178" s="8" t="s">
        <v>198</v>
      </c>
      <c r="D178" s="300" t="s">
        <v>419</v>
      </c>
      <c r="E178" s="8" t="s">
        <v>200</v>
      </c>
      <c r="F178" s="48">
        <v>140</v>
      </c>
      <c r="G178" s="49">
        <v>140</v>
      </c>
      <c r="H178" s="49">
        <v>64</v>
      </c>
      <c r="I178" s="49" t="s">
        <v>137</v>
      </c>
      <c r="J178" s="49" t="s">
        <v>137</v>
      </c>
      <c r="K178" s="101" t="s">
        <v>436</v>
      </c>
    </row>
    <row r="179" spans="1:11" x14ac:dyDescent="0.25">
      <c r="A179" s="310"/>
      <c r="B179" s="4" t="s">
        <v>96</v>
      </c>
      <c r="C179" s="8" t="s">
        <v>198</v>
      </c>
      <c r="D179" s="288"/>
      <c r="E179" s="8" t="s">
        <v>200</v>
      </c>
      <c r="F179" s="48">
        <v>52</v>
      </c>
      <c r="G179" s="49">
        <v>52</v>
      </c>
      <c r="H179" s="49">
        <v>36</v>
      </c>
      <c r="I179" s="49" t="s">
        <v>137</v>
      </c>
      <c r="J179" s="49" t="s">
        <v>137</v>
      </c>
      <c r="K179" s="101" t="s">
        <v>436</v>
      </c>
    </row>
    <row r="180" spans="1:11" ht="40.200000000000003" x14ac:dyDescent="0.25">
      <c r="A180" s="116">
        <v>85</v>
      </c>
      <c r="B180" s="19" t="s">
        <v>180</v>
      </c>
      <c r="C180" s="8" t="s">
        <v>59</v>
      </c>
      <c r="D180" s="47" t="s">
        <v>417</v>
      </c>
      <c r="E180" s="8" t="s">
        <v>200</v>
      </c>
      <c r="F180" s="48">
        <v>98</v>
      </c>
      <c r="G180" s="49">
        <v>95</v>
      </c>
      <c r="H180" s="49">
        <v>94.4</v>
      </c>
      <c r="I180" s="49" t="s">
        <v>137</v>
      </c>
      <c r="J180" s="49" t="s">
        <v>137</v>
      </c>
      <c r="K180" s="101" t="s">
        <v>867</v>
      </c>
    </row>
    <row r="181" spans="1:11" ht="70.2" customHeight="1" x14ac:dyDescent="0.25">
      <c r="A181" s="308">
        <v>86</v>
      </c>
      <c r="B181" s="19" t="s">
        <v>181</v>
      </c>
      <c r="C181" s="20" t="s">
        <v>59</v>
      </c>
      <c r="D181" s="300" t="s">
        <v>419</v>
      </c>
      <c r="E181" s="8" t="s">
        <v>200</v>
      </c>
      <c r="F181" s="48">
        <v>3</v>
      </c>
      <c r="G181" s="49">
        <v>3</v>
      </c>
      <c r="H181" s="49">
        <v>2.2999999999999998</v>
      </c>
      <c r="I181" s="49" t="s">
        <v>137</v>
      </c>
      <c r="J181" s="49" t="s">
        <v>137</v>
      </c>
      <c r="K181" s="101" t="s">
        <v>549</v>
      </c>
    </row>
    <row r="182" spans="1:11" ht="82.8" customHeight="1" x14ac:dyDescent="0.25">
      <c r="A182" s="310"/>
      <c r="B182" s="4" t="s">
        <v>96</v>
      </c>
      <c r="C182" s="20" t="s">
        <v>59</v>
      </c>
      <c r="D182" s="288"/>
      <c r="E182" s="8" t="s">
        <v>200</v>
      </c>
      <c r="F182" s="48">
        <v>2.2000000000000002</v>
      </c>
      <c r="G182" s="49">
        <v>2.2000000000000002</v>
      </c>
      <c r="H182" s="49">
        <v>1.9</v>
      </c>
      <c r="I182" s="49" t="s">
        <v>137</v>
      </c>
      <c r="J182" s="49" t="s">
        <v>137</v>
      </c>
      <c r="K182" s="92" t="s">
        <v>550</v>
      </c>
    </row>
    <row r="183" spans="1:11" ht="40.200000000000003" customHeight="1" x14ac:dyDescent="0.25">
      <c r="A183" s="116">
        <v>87</v>
      </c>
      <c r="B183" s="19" t="s">
        <v>182</v>
      </c>
      <c r="C183" s="8" t="s">
        <v>199</v>
      </c>
      <c r="D183" s="47" t="s">
        <v>417</v>
      </c>
      <c r="E183" s="8" t="s">
        <v>200</v>
      </c>
      <c r="F183" s="48">
        <v>87910</v>
      </c>
      <c r="G183" s="49">
        <v>101287</v>
      </c>
      <c r="H183" s="49">
        <v>102841</v>
      </c>
      <c r="I183" s="49" t="s">
        <v>137</v>
      </c>
      <c r="J183" s="49" t="s">
        <v>137</v>
      </c>
      <c r="K183" s="101" t="s">
        <v>866</v>
      </c>
    </row>
    <row r="184" spans="1:11" ht="52.8" x14ac:dyDescent="0.25">
      <c r="A184" s="287">
        <f>A165+1</f>
        <v>56</v>
      </c>
      <c r="B184" s="128" t="s">
        <v>183</v>
      </c>
      <c r="C184" s="287" t="s">
        <v>60</v>
      </c>
      <c r="D184" s="287" t="s">
        <v>137</v>
      </c>
      <c r="E184" s="303" t="s">
        <v>200</v>
      </c>
      <c r="F184" s="51"/>
      <c r="G184" s="18"/>
      <c r="H184" s="18"/>
      <c r="I184" s="18"/>
      <c r="J184" s="18"/>
      <c r="K184" s="128"/>
    </row>
    <row r="185" spans="1:11" ht="38.4" customHeight="1" x14ac:dyDescent="0.25">
      <c r="A185" s="299"/>
      <c r="B185" s="124" t="s">
        <v>184</v>
      </c>
      <c r="C185" s="299"/>
      <c r="D185" s="299"/>
      <c r="E185" s="265"/>
      <c r="F185" s="51">
        <v>2.2200000000000002</v>
      </c>
      <c r="G185" s="18">
        <v>2.31</v>
      </c>
      <c r="H185" s="18">
        <v>2.31</v>
      </c>
      <c r="I185" s="18" t="s">
        <v>412</v>
      </c>
      <c r="J185" s="18">
        <v>451005</v>
      </c>
      <c r="K185" s="85" t="s">
        <v>551</v>
      </c>
    </row>
    <row r="186" spans="1:11" ht="40.200000000000003" customHeight="1" x14ac:dyDescent="0.25">
      <c r="A186" s="288"/>
      <c r="B186" s="128" t="s">
        <v>185</v>
      </c>
      <c r="C186" s="288"/>
      <c r="D186" s="288"/>
      <c r="E186" s="265"/>
      <c r="F186" s="51">
        <v>9.0850000000000009</v>
      </c>
      <c r="G186" s="18">
        <v>4.2270000000000003</v>
      </c>
      <c r="H186" s="18">
        <v>4.2249999999999996</v>
      </c>
      <c r="I186" s="18" t="s">
        <v>412</v>
      </c>
      <c r="J186" s="18">
        <v>451016</v>
      </c>
      <c r="K186" s="85" t="s">
        <v>552</v>
      </c>
    </row>
    <row r="187" spans="1:11" ht="26.4" x14ac:dyDescent="0.25">
      <c r="A187" s="18">
        <f>A184+1</f>
        <v>57</v>
      </c>
      <c r="B187" s="128" t="s">
        <v>186</v>
      </c>
      <c r="C187" s="18" t="s">
        <v>60</v>
      </c>
      <c r="D187" s="18" t="s">
        <v>137</v>
      </c>
      <c r="E187" s="18" t="s">
        <v>200</v>
      </c>
      <c r="F187" s="51">
        <v>2.78</v>
      </c>
      <c r="G187" s="18">
        <v>2.9609999999999999</v>
      </c>
      <c r="H187" s="18">
        <v>2.9609999999999999</v>
      </c>
      <c r="I187" s="18" t="s">
        <v>412</v>
      </c>
      <c r="J187" s="18">
        <v>451006</v>
      </c>
      <c r="K187" s="85" t="s">
        <v>553</v>
      </c>
    </row>
    <row r="188" spans="1:11" ht="21" customHeight="1" x14ac:dyDescent="0.25">
      <c r="A188" s="287">
        <f>A187+1</f>
        <v>58</v>
      </c>
      <c r="B188" s="289" t="s">
        <v>187</v>
      </c>
      <c r="C188" s="287" t="s">
        <v>60</v>
      </c>
      <c r="D188" s="287" t="s">
        <v>137</v>
      </c>
      <c r="E188" s="303" t="s">
        <v>200</v>
      </c>
      <c r="F188" s="51">
        <v>0.99199999999999999</v>
      </c>
      <c r="G188" s="18">
        <v>0.66800000000000004</v>
      </c>
      <c r="H188" s="18">
        <v>0.66800000000000004</v>
      </c>
      <c r="I188" s="18" t="s">
        <v>412</v>
      </c>
      <c r="J188" s="18">
        <v>451025</v>
      </c>
      <c r="K188" s="317" t="s">
        <v>554</v>
      </c>
    </row>
    <row r="189" spans="1:11" ht="19.8" customHeight="1" x14ac:dyDescent="0.25">
      <c r="A189" s="288"/>
      <c r="B189" s="290"/>
      <c r="C189" s="288"/>
      <c r="D189" s="288"/>
      <c r="E189" s="265"/>
      <c r="F189" s="51" t="s">
        <v>418</v>
      </c>
      <c r="G189" s="18">
        <v>3.532</v>
      </c>
      <c r="H189" s="18">
        <v>3.5310000000000001</v>
      </c>
      <c r="I189" s="18" t="s">
        <v>413</v>
      </c>
      <c r="J189" s="18">
        <v>451025</v>
      </c>
      <c r="K189" s="290"/>
    </row>
    <row r="190" spans="1:11" ht="39.6" x14ac:dyDescent="0.25">
      <c r="A190" s="18">
        <f>A188+1</f>
        <v>59</v>
      </c>
      <c r="B190" s="128" t="s">
        <v>188</v>
      </c>
      <c r="C190" s="18" t="s">
        <v>60</v>
      </c>
      <c r="D190" s="18" t="s">
        <v>137</v>
      </c>
      <c r="E190" s="18" t="s">
        <v>200</v>
      </c>
      <c r="F190" s="51" t="s">
        <v>418</v>
      </c>
      <c r="G190" s="18">
        <v>8.3109999999999999</v>
      </c>
      <c r="H190" s="18">
        <v>8.3109999999999999</v>
      </c>
      <c r="I190" s="18" t="s">
        <v>413</v>
      </c>
      <c r="J190" s="18">
        <v>451025</v>
      </c>
      <c r="K190" s="85" t="s">
        <v>555</v>
      </c>
    </row>
    <row r="191" spans="1:11" ht="52.8" x14ac:dyDescent="0.25">
      <c r="A191" s="215">
        <f>A190+1</f>
        <v>60</v>
      </c>
      <c r="B191" s="128" t="s">
        <v>189</v>
      </c>
      <c r="C191" s="18" t="s">
        <v>60</v>
      </c>
      <c r="D191" s="18" t="s">
        <v>137</v>
      </c>
      <c r="E191" s="18" t="s">
        <v>200</v>
      </c>
      <c r="F191" s="51">
        <v>0.63700000000000001</v>
      </c>
      <c r="G191" s="18">
        <v>0.88500000000000001</v>
      </c>
      <c r="H191" s="18">
        <v>0.88500000000000001</v>
      </c>
      <c r="I191" s="18" t="s">
        <v>412</v>
      </c>
      <c r="J191" s="18">
        <v>451007</v>
      </c>
      <c r="K191" s="85" t="s">
        <v>556</v>
      </c>
    </row>
    <row r="192" spans="1:11" ht="65.400000000000006" customHeight="1" x14ac:dyDescent="0.25">
      <c r="A192" s="215">
        <f t="shared" ref="A192:A204" si="7">A191+1</f>
        <v>61</v>
      </c>
      <c r="B192" s="128" t="s">
        <v>190</v>
      </c>
      <c r="C192" s="18" t="s">
        <v>60</v>
      </c>
      <c r="D192" s="18" t="s">
        <v>137</v>
      </c>
      <c r="E192" s="18" t="s">
        <v>200</v>
      </c>
      <c r="F192" s="51">
        <v>2.0819999999999999</v>
      </c>
      <c r="G192" s="18">
        <v>2.0819999999999999</v>
      </c>
      <c r="H192" s="18">
        <v>2.0819999999999999</v>
      </c>
      <c r="I192" s="18" t="s">
        <v>412</v>
      </c>
      <c r="J192" s="18">
        <v>451007</v>
      </c>
      <c r="K192" s="85" t="s">
        <v>557</v>
      </c>
    </row>
    <row r="193" spans="1:11" ht="69.599999999999994" customHeight="1" x14ac:dyDescent="0.25">
      <c r="A193" s="215">
        <f t="shared" si="7"/>
        <v>62</v>
      </c>
      <c r="B193" s="128" t="s">
        <v>191</v>
      </c>
      <c r="C193" s="18" t="s">
        <v>60</v>
      </c>
      <c r="D193" s="18" t="s">
        <v>137</v>
      </c>
      <c r="E193" s="18" t="s">
        <v>200</v>
      </c>
      <c r="F193" s="51">
        <v>5.6</v>
      </c>
      <c r="G193" s="18">
        <v>8.8030000000000008</v>
      </c>
      <c r="H193" s="18">
        <v>8.8030000000000008</v>
      </c>
      <c r="I193" s="18" t="s">
        <v>412</v>
      </c>
      <c r="J193" s="18">
        <v>451054</v>
      </c>
      <c r="K193" s="107" t="s">
        <v>559</v>
      </c>
    </row>
    <row r="194" spans="1:11" ht="79.8" customHeight="1" x14ac:dyDescent="0.25">
      <c r="A194" s="215">
        <f>A193+1</f>
        <v>63</v>
      </c>
      <c r="B194" s="128" t="s">
        <v>192</v>
      </c>
      <c r="C194" s="18" t="s">
        <v>60</v>
      </c>
      <c r="D194" s="18" t="s">
        <v>137</v>
      </c>
      <c r="E194" s="18" t="s">
        <v>200</v>
      </c>
      <c r="F194" s="51"/>
      <c r="G194" s="18">
        <v>3.3239999999999998</v>
      </c>
      <c r="H194" s="18">
        <v>3.3239999999999998</v>
      </c>
      <c r="I194" s="18" t="s">
        <v>413</v>
      </c>
      <c r="J194" s="18">
        <v>451054</v>
      </c>
      <c r="K194" s="107" t="s">
        <v>560</v>
      </c>
    </row>
    <row r="195" spans="1:11" ht="66" x14ac:dyDescent="0.25">
      <c r="A195" s="215">
        <f t="shared" si="7"/>
        <v>64</v>
      </c>
      <c r="B195" s="128" t="s">
        <v>558</v>
      </c>
      <c r="C195" s="97" t="s">
        <v>60</v>
      </c>
      <c r="D195" s="97" t="s">
        <v>137</v>
      </c>
      <c r="E195" s="97" t="s">
        <v>200</v>
      </c>
      <c r="F195" s="51" t="s">
        <v>418</v>
      </c>
      <c r="G195" s="97">
        <v>3.0819999999999999</v>
      </c>
      <c r="H195" s="97">
        <v>3.0819999999999999</v>
      </c>
      <c r="I195" s="97" t="s">
        <v>412</v>
      </c>
      <c r="J195" s="97">
        <v>451054</v>
      </c>
      <c r="K195" s="107" t="s">
        <v>561</v>
      </c>
    </row>
    <row r="196" spans="1:11" ht="39.6" x14ac:dyDescent="0.25">
      <c r="A196" s="215">
        <f>A195+1</f>
        <v>65</v>
      </c>
      <c r="B196" s="128" t="s">
        <v>193</v>
      </c>
      <c r="C196" s="18" t="s">
        <v>60</v>
      </c>
      <c r="D196" s="18" t="s">
        <v>137</v>
      </c>
      <c r="E196" s="18" t="s">
        <v>200</v>
      </c>
      <c r="F196" s="51">
        <v>41</v>
      </c>
      <c r="G196" s="18">
        <v>66.224000000000004</v>
      </c>
      <c r="H196" s="18">
        <v>66.224000000000004</v>
      </c>
      <c r="I196" s="18" t="s">
        <v>412</v>
      </c>
      <c r="J196" s="18">
        <v>451014</v>
      </c>
      <c r="K196" s="85" t="s">
        <v>562</v>
      </c>
    </row>
    <row r="197" spans="1:11" ht="39.6" x14ac:dyDescent="0.25">
      <c r="A197" s="215">
        <f t="shared" si="7"/>
        <v>66</v>
      </c>
      <c r="B197" s="128" t="s">
        <v>194</v>
      </c>
      <c r="C197" s="18" t="s">
        <v>60</v>
      </c>
      <c r="D197" s="18" t="s">
        <v>137</v>
      </c>
      <c r="E197" s="18" t="s">
        <v>200</v>
      </c>
      <c r="F197" s="51" t="s">
        <v>418</v>
      </c>
      <c r="G197" s="18">
        <v>6.774</v>
      </c>
      <c r="H197" s="18">
        <v>6.774</v>
      </c>
      <c r="I197" s="18" t="s">
        <v>413</v>
      </c>
      <c r="J197" s="18">
        <v>451054</v>
      </c>
      <c r="K197" s="85" t="s">
        <v>626</v>
      </c>
    </row>
    <row r="198" spans="1:11" ht="55.2" customHeight="1" x14ac:dyDescent="0.25">
      <c r="A198" s="215">
        <f t="shared" si="7"/>
        <v>67</v>
      </c>
      <c r="B198" s="124" t="s">
        <v>195</v>
      </c>
      <c r="C198" s="125" t="s">
        <v>60</v>
      </c>
      <c r="D198" s="125" t="s">
        <v>137</v>
      </c>
      <c r="E198" s="126" t="s">
        <v>200</v>
      </c>
      <c r="F198" s="51">
        <v>1.8</v>
      </c>
      <c r="G198" s="18">
        <v>4.1909999999999998</v>
      </c>
      <c r="H198" s="18">
        <v>1.1910000000000001</v>
      </c>
      <c r="I198" s="18" t="s">
        <v>412</v>
      </c>
      <c r="J198" s="18">
        <v>451014</v>
      </c>
      <c r="K198" s="85" t="s">
        <v>563</v>
      </c>
    </row>
    <row r="199" spans="1:11" ht="39.6" customHeight="1" x14ac:dyDescent="0.25">
      <c r="A199" s="215">
        <f>A198+1</f>
        <v>68</v>
      </c>
      <c r="B199" s="124" t="s">
        <v>196</v>
      </c>
      <c r="C199" s="125" t="s">
        <v>60</v>
      </c>
      <c r="D199" s="125" t="s">
        <v>137</v>
      </c>
      <c r="E199" s="126" t="s">
        <v>200</v>
      </c>
      <c r="F199" s="51">
        <v>1.8</v>
      </c>
      <c r="G199" s="18">
        <v>4.6100000000000003</v>
      </c>
      <c r="H199" s="18">
        <v>4.6100000000000003</v>
      </c>
      <c r="I199" s="18" t="s">
        <v>412</v>
      </c>
      <c r="J199" s="18">
        <v>451014</v>
      </c>
      <c r="K199" s="85" t="s">
        <v>564</v>
      </c>
    </row>
    <row r="200" spans="1:11" ht="57" customHeight="1" x14ac:dyDescent="0.25">
      <c r="A200" s="215">
        <f t="shared" si="7"/>
        <v>69</v>
      </c>
      <c r="B200" s="128" t="s">
        <v>439</v>
      </c>
      <c r="C200" s="18" t="s">
        <v>61</v>
      </c>
      <c r="D200" s="18" t="s">
        <v>137</v>
      </c>
      <c r="E200" s="18" t="s">
        <v>200</v>
      </c>
      <c r="F200" s="51">
        <v>91</v>
      </c>
      <c r="G200" s="51">
        <v>0</v>
      </c>
      <c r="H200" s="51">
        <v>0</v>
      </c>
      <c r="I200" s="18" t="s">
        <v>137</v>
      </c>
      <c r="J200" s="18" t="s">
        <v>137</v>
      </c>
      <c r="K200" s="85" t="s">
        <v>436</v>
      </c>
    </row>
    <row r="201" spans="1:11" ht="55.2" customHeight="1" x14ac:dyDescent="0.25">
      <c r="A201" s="215">
        <f t="shared" si="7"/>
        <v>70</v>
      </c>
      <c r="B201" s="128" t="s">
        <v>440</v>
      </c>
      <c r="C201" s="18" t="s">
        <v>60</v>
      </c>
      <c r="D201" s="18" t="s">
        <v>137</v>
      </c>
      <c r="E201" s="18" t="s">
        <v>200</v>
      </c>
      <c r="F201" s="51">
        <v>1.6</v>
      </c>
      <c r="G201" s="18">
        <v>1.8720000000000001</v>
      </c>
      <c r="H201" s="18">
        <v>1.8720000000000001</v>
      </c>
      <c r="I201" s="18" t="s">
        <v>412</v>
      </c>
      <c r="J201" s="18">
        <v>451010</v>
      </c>
      <c r="K201" s="85" t="s">
        <v>565</v>
      </c>
    </row>
    <row r="202" spans="1:11" ht="39.6" x14ac:dyDescent="0.25">
      <c r="A202" s="215">
        <f>A201+1</f>
        <v>71</v>
      </c>
      <c r="B202" s="128" t="s">
        <v>441</v>
      </c>
      <c r="C202" s="18" t="s">
        <v>60</v>
      </c>
      <c r="D202" s="18" t="s">
        <v>137</v>
      </c>
      <c r="E202" s="18" t="s">
        <v>200</v>
      </c>
      <c r="F202" s="51">
        <v>5</v>
      </c>
      <c r="G202" s="18">
        <v>1.56</v>
      </c>
      <c r="H202" s="18">
        <v>1.56</v>
      </c>
      <c r="I202" s="18" t="s">
        <v>412</v>
      </c>
      <c r="J202" s="18">
        <v>451007</v>
      </c>
      <c r="K202" s="85" t="s">
        <v>566</v>
      </c>
    </row>
    <row r="203" spans="1:11" ht="52.8" x14ac:dyDescent="0.25">
      <c r="A203" s="215">
        <f t="shared" si="7"/>
        <v>72</v>
      </c>
      <c r="B203" s="128" t="s">
        <v>442</v>
      </c>
      <c r="C203" s="18" t="s">
        <v>60</v>
      </c>
      <c r="D203" s="18" t="s">
        <v>137</v>
      </c>
      <c r="E203" s="18" t="s">
        <v>200</v>
      </c>
      <c r="F203" s="51">
        <v>6.3840000000000003</v>
      </c>
      <c r="G203" s="18">
        <v>5.6479999999999997</v>
      </c>
      <c r="H203" s="18">
        <v>5.6479999999999997</v>
      </c>
      <c r="I203" s="18" t="s">
        <v>412</v>
      </c>
      <c r="J203" s="18">
        <v>451007</v>
      </c>
      <c r="K203" s="85" t="s">
        <v>567</v>
      </c>
    </row>
    <row r="204" spans="1:11" ht="52.8" x14ac:dyDescent="0.25">
      <c r="A204" s="215">
        <f t="shared" si="7"/>
        <v>73</v>
      </c>
      <c r="B204" s="128" t="s">
        <v>443</v>
      </c>
      <c r="C204" s="18" t="s">
        <v>60</v>
      </c>
      <c r="D204" s="18" t="s">
        <v>137</v>
      </c>
      <c r="E204" s="18" t="s">
        <v>200</v>
      </c>
      <c r="F204" s="51">
        <v>3.266</v>
      </c>
      <c r="G204" s="18">
        <v>4.8600000000000003</v>
      </c>
      <c r="H204" s="18">
        <v>4.8559999999999999</v>
      </c>
      <c r="I204" s="18" t="s">
        <v>412</v>
      </c>
      <c r="J204" s="18">
        <v>451007</v>
      </c>
      <c r="K204" s="85" t="s">
        <v>568</v>
      </c>
    </row>
    <row r="205" spans="1:11" ht="39.6" x14ac:dyDescent="0.25">
      <c r="A205" s="215">
        <f>A204+1</f>
        <v>74</v>
      </c>
      <c r="B205" s="128" t="s">
        <v>444</v>
      </c>
      <c r="C205" s="18" t="s">
        <v>60</v>
      </c>
      <c r="D205" s="18" t="s">
        <v>137</v>
      </c>
      <c r="E205" s="18" t="s">
        <v>200</v>
      </c>
      <c r="F205" s="51"/>
      <c r="G205" s="18">
        <v>0.96</v>
      </c>
      <c r="H205" s="18">
        <v>0.96</v>
      </c>
      <c r="I205" s="18" t="s">
        <v>412</v>
      </c>
      <c r="J205" s="18">
        <v>451007</v>
      </c>
      <c r="K205" s="85" t="s">
        <v>569</v>
      </c>
    </row>
    <row r="206" spans="1:11" ht="25.8" customHeight="1" x14ac:dyDescent="0.25">
      <c r="A206" s="303">
        <f>A205+1</f>
        <v>75</v>
      </c>
      <c r="B206" s="289" t="s">
        <v>445</v>
      </c>
      <c r="C206" s="287" t="s">
        <v>60</v>
      </c>
      <c r="D206" s="287" t="s">
        <v>137</v>
      </c>
      <c r="E206" s="303" t="s">
        <v>200</v>
      </c>
      <c r="F206" s="51">
        <v>6.6</v>
      </c>
      <c r="G206" s="18">
        <v>12.88</v>
      </c>
      <c r="H206" s="18">
        <v>12.88</v>
      </c>
      <c r="I206" s="18" t="s">
        <v>412</v>
      </c>
      <c r="J206" s="18">
        <v>451017</v>
      </c>
      <c r="K206" s="85" t="s">
        <v>570</v>
      </c>
    </row>
    <row r="207" spans="1:11" ht="31.2" customHeight="1" x14ac:dyDescent="0.25">
      <c r="A207" s="265"/>
      <c r="B207" s="290"/>
      <c r="C207" s="288"/>
      <c r="D207" s="288"/>
      <c r="E207" s="265"/>
      <c r="F207" s="51" t="s">
        <v>418</v>
      </c>
      <c r="G207" s="18">
        <v>10.69</v>
      </c>
      <c r="H207" s="18">
        <v>10.69</v>
      </c>
      <c r="I207" s="18" t="s">
        <v>413</v>
      </c>
      <c r="J207" s="18">
        <v>451050</v>
      </c>
      <c r="K207" s="317" t="s">
        <v>571</v>
      </c>
    </row>
    <row r="208" spans="1:11" ht="54.6" customHeight="1" x14ac:dyDescent="0.25">
      <c r="A208" s="215">
        <f>A206+1</f>
        <v>76</v>
      </c>
      <c r="B208" s="124" t="s">
        <v>447</v>
      </c>
      <c r="C208" s="72" t="s">
        <v>60</v>
      </c>
      <c r="D208" s="18" t="s">
        <v>137</v>
      </c>
      <c r="E208" s="18" t="s">
        <v>200</v>
      </c>
      <c r="F208" s="51" t="s">
        <v>418</v>
      </c>
      <c r="G208" s="18">
        <v>3.6880000000000002</v>
      </c>
      <c r="H208" s="18">
        <v>3.6880000000000002</v>
      </c>
      <c r="I208" s="18" t="s">
        <v>413</v>
      </c>
      <c r="J208" s="18">
        <v>451050</v>
      </c>
      <c r="K208" s="290"/>
    </row>
    <row r="209" spans="1:11" ht="22.8" customHeight="1" x14ac:dyDescent="0.25">
      <c r="A209" s="287">
        <f>A208+1</f>
        <v>77</v>
      </c>
      <c r="B209" s="289" t="s">
        <v>446</v>
      </c>
      <c r="C209" s="287" t="s">
        <v>60</v>
      </c>
      <c r="D209" s="287" t="s">
        <v>137</v>
      </c>
      <c r="E209" s="287" t="s">
        <v>200</v>
      </c>
      <c r="F209" s="51">
        <v>2.6</v>
      </c>
      <c r="G209" s="18">
        <v>3.302</v>
      </c>
      <c r="H209" s="18">
        <v>3.302</v>
      </c>
      <c r="I209" s="18" t="s">
        <v>412</v>
      </c>
      <c r="J209" s="18">
        <v>451017</v>
      </c>
      <c r="K209" s="317" t="s">
        <v>572</v>
      </c>
    </row>
    <row r="210" spans="1:11" ht="19.2" customHeight="1" x14ac:dyDescent="0.25">
      <c r="A210" s="288"/>
      <c r="B210" s="290"/>
      <c r="C210" s="288"/>
      <c r="D210" s="288"/>
      <c r="E210" s="288"/>
      <c r="F210" s="51" t="s">
        <v>418</v>
      </c>
      <c r="G210" s="18">
        <v>3.0819999999999999</v>
      </c>
      <c r="H210" s="18">
        <v>3.0819999999999999</v>
      </c>
      <c r="I210" s="18" t="s">
        <v>413</v>
      </c>
      <c r="J210" s="18">
        <v>451050</v>
      </c>
      <c r="K210" s="290"/>
    </row>
    <row r="211" spans="1:11" ht="39.6" x14ac:dyDescent="0.25">
      <c r="A211" s="18">
        <f>A209+1</f>
        <v>78</v>
      </c>
      <c r="B211" s="128" t="s">
        <v>448</v>
      </c>
      <c r="C211" s="18" t="s">
        <v>60</v>
      </c>
      <c r="D211" s="18" t="s">
        <v>137</v>
      </c>
      <c r="E211" s="18" t="s">
        <v>200</v>
      </c>
      <c r="F211" s="51">
        <v>6.9</v>
      </c>
      <c r="G211" s="18">
        <v>8.0500000000000007</v>
      </c>
      <c r="H211" s="18">
        <v>8.0500000000000007</v>
      </c>
      <c r="I211" s="18" t="s">
        <v>412</v>
      </c>
      <c r="J211" s="18">
        <v>451017</v>
      </c>
      <c r="K211" s="85" t="s">
        <v>573</v>
      </c>
    </row>
    <row r="212" spans="1:11" ht="15" customHeight="1" x14ac:dyDescent="0.25">
      <c r="A212" s="287">
        <f>A211+1</f>
        <v>79</v>
      </c>
      <c r="B212" s="291" t="s">
        <v>449</v>
      </c>
      <c r="C212" s="292" t="s">
        <v>60</v>
      </c>
      <c r="D212" s="287" t="s">
        <v>137</v>
      </c>
      <c r="E212" s="316" t="s">
        <v>200</v>
      </c>
      <c r="F212" s="51" t="s">
        <v>418</v>
      </c>
      <c r="G212" s="51">
        <v>0.80900000000000005</v>
      </c>
      <c r="H212" s="51">
        <v>0.80900000000000005</v>
      </c>
      <c r="I212" s="18" t="s">
        <v>413</v>
      </c>
      <c r="J212" s="18">
        <v>451050</v>
      </c>
      <c r="K212" s="317" t="s">
        <v>574</v>
      </c>
    </row>
    <row r="213" spans="1:11" x14ac:dyDescent="0.25">
      <c r="A213" s="288"/>
      <c r="B213" s="290"/>
      <c r="C213" s="288"/>
      <c r="D213" s="288"/>
      <c r="E213" s="265"/>
      <c r="F213" s="51" t="s">
        <v>418</v>
      </c>
      <c r="G213" s="51">
        <v>2.2690000000000001</v>
      </c>
      <c r="H213" s="51">
        <v>2.2690000000000001</v>
      </c>
      <c r="I213" s="18" t="s">
        <v>450</v>
      </c>
      <c r="J213" s="18">
        <v>451050</v>
      </c>
      <c r="K213" s="290"/>
    </row>
    <row r="214" spans="1:11" ht="92.4" x14ac:dyDescent="0.25">
      <c r="A214" s="18">
        <f>A212+1</f>
        <v>80</v>
      </c>
      <c r="B214" s="128" t="s">
        <v>576</v>
      </c>
      <c r="C214" s="18" t="s">
        <v>60</v>
      </c>
      <c r="D214" s="18" t="s">
        <v>137</v>
      </c>
      <c r="E214" s="18" t="s">
        <v>201</v>
      </c>
      <c r="F214" s="51" t="s">
        <v>418</v>
      </c>
      <c r="G214" s="18">
        <v>48.814999999999998</v>
      </c>
      <c r="H214" s="99">
        <v>48.814999999999998</v>
      </c>
      <c r="I214" s="18" t="s">
        <v>450</v>
      </c>
      <c r="J214" s="18">
        <v>451002</v>
      </c>
      <c r="K214" s="85" t="s">
        <v>575</v>
      </c>
    </row>
    <row r="215" spans="1:11" ht="39.6" x14ac:dyDescent="0.25">
      <c r="A215" s="18">
        <f>A214+1</f>
        <v>81</v>
      </c>
      <c r="B215" s="128" t="s">
        <v>451</v>
      </c>
      <c r="C215" s="18" t="s">
        <v>60</v>
      </c>
      <c r="D215" s="18" t="s">
        <v>137</v>
      </c>
      <c r="E215" s="18" t="s">
        <v>200</v>
      </c>
      <c r="F215" s="51" t="s">
        <v>418</v>
      </c>
      <c r="G215" s="18">
        <v>17.05</v>
      </c>
      <c r="H215" s="99">
        <v>17.05</v>
      </c>
      <c r="I215" s="18" t="s">
        <v>412</v>
      </c>
      <c r="J215" s="18">
        <v>451100</v>
      </c>
      <c r="K215" s="85" t="s">
        <v>577</v>
      </c>
    </row>
    <row r="216" spans="1:11" ht="66" x14ac:dyDescent="0.25">
      <c r="A216" s="215">
        <f>A215+1</f>
        <v>82</v>
      </c>
      <c r="B216" s="128" t="s">
        <v>452</v>
      </c>
      <c r="C216" s="18" t="s">
        <v>60</v>
      </c>
      <c r="D216" s="18" t="s">
        <v>137</v>
      </c>
      <c r="E216" s="18" t="s">
        <v>201</v>
      </c>
      <c r="F216" s="51" t="s">
        <v>418</v>
      </c>
      <c r="G216" s="18">
        <v>6.1820000000000004</v>
      </c>
      <c r="H216" s="99">
        <v>6.181</v>
      </c>
      <c r="I216" s="18" t="s">
        <v>413</v>
      </c>
      <c r="J216" s="18">
        <v>451002</v>
      </c>
      <c r="K216" s="85" t="s">
        <v>575</v>
      </c>
    </row>
    <row r="217" spans="1:11" ht="66" x14ac:dyDescent="0.25">
      <c r="A217" s="215">
        <f t="shared" ref="A217:A220" si="8">A216+1</f>
        <v>83</v>
      </c>
      <c r="B217" s="128" t="s">
        <v>453</v>
      </c>
      <c r="C217" s="18" t="s">
        <v>60</v>
      </c>
      <c r="D217" s="18" t="s">
        <v>137</v>
      </c>
      <c r="E217" s="18" t="s">
        <v>201</v>
      </c>
      <c r="F217" s="51" t="s">
        <v>418</v>
      </c>
      <c r="G217" s="18">
        <v>13.615</v>
      </c>
      <c r="H217" s="99">
        <v>13.609</v>
      </c>
      <c r="I217" s="18" t="s">
        <v>413</v>
      </c>
      <c r="J217" s="18">
        <v>451003</v>
      </c>
      <c r="K217" s="85" t="s">
        <v>578</v>
      </c>
    </row>
    <row r="218" spans="1:11" ht="52.8" x14ac:dyDescent="0.25">
      <c r="A218" s="215">
        <f t="shared" si="8"/>
        <v>84</v>
      </c>
      <c r="B218" s="128" t="s">
        <v>579</v>
      </c>
      <c r="C218" s="18" t="s">
        <v>60</v>
      </c>
      <c r="D218" s="18" t="s">
        <v>137</v>
      </c>
      <c r="E218" s="18" t="s">
        <v>201</v>
      </c>
      <c r="F218" s="51" t="s">
        <v>418</v>
      </c>
      <c r="G218" s="18">
        <v>3.9</v>
      </c>
      <c r="H218" s="18">
        <v>3.89</v>
      </c>
      <c r="I218" s="18" t="s">
        <v>413</v>
      </c>
      <c r="J218" s="18">
        <v>451002</v>
      </c>
      <c r="K218" s="85" t="s">
        <v>580</v>
      </c>
    </row>
    <row r="219" spans="1:11" ht="52.8" x14ac:dyDescent="0.25">
      <c r="A219" s="215">
        <f t="shared" si="8"/>
        <v>85</v>
      </c>
      <c r="B219" s="128" t="s">
        <v>454</v>
      </c>
      <c r="C219" s="18" t="s">
        <v>60</v>
      </c>
      <c r="D219" s="18" t="s">
        <v>137</v>
      </c>
      <c r="E219" s="18" t="s">
        <v>201</v>
      </c>
      <c r="F219" s="51" t="s">
        <v>418</v>
      </c>
      <c r="G219" s="18">
        <v>1.47</v>
      </c>
      <c r="H219" s="99">
        <v>1.47</v>
      </c>
      <c r="I219" s="18" t="s">
        <v>450</v>
      </c>
      <c r="J219" s="18">
        <v>451002</v>
      </c>
      <c r="K219" s="85" t="s">
        <v>581</v>
      </c>
    </row>
    <row r="220" spans="1:11" ht="52.8" x14ac:dyDescent="0.25">
      <c r="A220" s="215">
        <f t="shared" si="8"/>
        <v>86</v>
      </c>
      <c r="B220" s="23" t="s">
        <v>455</v>
      </c>
      <c r="C220" s="18" t="s">
        <v>60</v>
      </c>
      <c r="D220" s="18" t="s">
        <v>137</v>
      </c>
      <c r="E220" s="126" t="s">
        <v>200</v>
      </c>
      <c r="F220" s="126" t="s">
        <v>418</v>
      </c>
      <c r="G220" s="18">
        <v>0.03</v>
      </c>
      <c r="H220" s="18">
        <v>0.03</v>
      </c>
      <c r="I220" s="18" t="s">
        <v>412</v>
      </c>
      <c r="J220" s="18">
        <v>451007</v>
      </c>
      <c r="K220" s="85" t="s">
        <v>582</v>
      </c>
    </row>
    <row r="221" spans="1:11" ht="14.4" customHeight="1" x14ac:dyDescent="0.3">
      <c r="A221" s="282" t="s">
        <v>202</v>
      </c>
      <c r="B221" s="274"/>
      <c r="C221" s="274"/>
      <c r="D221" s="274"/>
      <c r="E221" s="274"/>
      <c r="F221" s="274"/>
      <c r="G221" s="274"/>
      <c r="H221" s="274"/>
      <c r="I221" s="274"/>
      <c r="J221" s="274"/>
      <c r="K221" s="275"/>
    </row>
    <row r="222" spans="1:11" ht="53.4" x14ac:dyDescent="0.25">
      <c r="A222" s="46">
        <v>88</v>
      </c>
      <c r="B222" s="4" t="s">
        <v>203</v>
      </c>
      <c r="C222" s="8" t="s">
        <v>197</v>
      </c>
      <c r="D222" s="47" t="s">
        <v>419</v>
      </c>
      <c r="E222" s="8" t="s">
        <v>215</v>
      </c>
      <c r="F222" s="48">
        <v>235.5</v>
      </c>
      <c r="G222" s="49">
        <v>235.5</v>
      </c>
      <c r="H222" s="49">
        <v>237</v>
      </c>
      <c r="I222" s="49" t="s">
        <v>137</v>
      </c>
      <c r="J222" s="49" t="s">
        <v>137</v>
      </c>
      <c r="K222" s="101" t="s">
        <v>518</v>
      </c>
    </row>
    <row r="223" spans="1:11" ht="53.4" x14ac:dyDescent="0.25">
      <c r="A223" s="46">
        <v>89</v>
      </c>
      <c r="B223" s="4" t="s">
        <v>204</v>
      </c>
      <c r="C223" s="8" t="s">
        <v>59</v>
      </c>
      <c r="D223" s="47" t="s">
        <v>419</v>
      </c>
      <c r="E223" s="8" t="s">
        <v>215</v>
      </c>
      <c r="F223" s="48">
        <v>70</v>
      </c>
      <c r="G223" s="49">
        <v>70</v>
      </c>
      <c r="H223" s="49">
        <v>70</v>
      </c>
      <c r="I223" s="49" t="s">
        <v>137</v>
      </c>
      <c r="J223" s="49" t="s">
        <v>137</v>
      </c>
      <c r="K223" s="101" t="s">
        <v>519</v>
      </c>
    </row>
    <row r="224" spans="1:11" ht="69" customHeight="1" x14ac:dyDescent="0.25">
      <c r="A224" s="46">
        <v>90</v>
      </c>
      <c r="B224" s="6" t="s">
        <v>205</v>
      </c>
      <c r="C224" s="21" t="s">
        <v>197</v>
      </c>
      <c r="D224" s="47" t="s">
        <v>419</v>
      </c>
      <c r="E224" s="8" t="s">
        <v>215</v>
      </c>
      <c r="F224" s="48">
        <v>100</v>
      </c>
      <c r="G224" s="49">
        <v>100</v>
      </c>
      <c r="H224" s="49">
        <v>100</v>
      </c>
      <c r="I224" s="49" t="s">
        <v>137</v>
      </c>
      <c r="J224" s="49" t="s">
        <v>137</v>
      </c>
      <c r="K224" s="101" t="s">
        <v>520</v>
      </c>
    </row>
    <row r="225" spans="1:11" ht="80.400000000000006" customHeight="1" x14ac:dyDescent="0.25">
      <c r="A225" s="46">
        <v>91</v>
      </c>
      <c r="B225" s="6" t="s">
        <v>206</v>
      </c>
      <c r="C225" s="21" t="s">
        <v>197</v>
      </c>
      <c r="D225" s="47" t="s">
        <v>419</v>
      </c>
      <c r="E225" s="8" t="s">
        <v>215</v>
      </c>
      <c r="F225" s="48">
        <v>9</v>
      </c>
      <c r="G225" s="49">
        <v>9</v>
      </c>
      <c r="H225" s="49">
        <v>9</v>
      </c>
      <c r="I225" s="49" t="s">
        <v>137</v>
      </c>
      <c r="J225" s="49" t="s">
        <v>137</v>
      </c>
      <c r="K225" s="101" t="s">
        <v>436</v>
      </c>
    </row>
    <row r="226" spans="1:11" ht="40.200000000000003" x14ac:dyDescent="0.25">
      <c r="A226" s="46">
        <v>92</v>
      </c>
      <c r="B226" s="6" t="s">
        <v>207</v>
      </c>
      <c r="C226" s="21" t="s">
        <v>197</v>
      </c>
      <c r="D226" s="47" t="s">
        <v>421</v>
      </c>
      <c r="E226" s="8" t="s">
        <v>215</v>
      </c>
      <c r="F226" s="48">
        <v>2</v>
      </c>
      <c r="G226" s="49">
        <v>2</v>
      </c>
      <c r="H226" s="49">
        <v>2</v>
      </c>
      <c r="I226" s="49" t="s">
        <v>137</v>
      </c>
      <c r="J226" s="49" t="s">
        <v>137</v>
      </c>
      <c r="K226" s="101" t="s">
        <v>436</v>
      </c>
    </row>
    <row r="227" spans="1:11" ht="52.8" x14ac:dyDescent="0.25">
      <c r="A227" s="18">
        <f>A220+1</f>
        <v>87</v>
      </c>
      <c r="B227" s="128" t="s">
        <v>208</v>
      </c>
      <c r="C227" s="18" t="s">
        <v>60</v>
      </c>
      <c r="D227" s="18" t="s">
        <v>137</v>
      </c>
      <c r="E227" s="18" t="s">
        <v>215</v>
      </c>
      <c r="F227" s="18">
        <v>3.5999999999999997E-2</v>
      </c>
      <c r="G227" s="18">
        <v>3.5999999999999997E-2</v>
      </c>
      <c r="H227" s="18">
        <v>3.5999999999999997E-2</v>
      </c>
      <c r="I227" s="18" t="s">
        <v>459</v>
      </c>
      <c r="J227" s="18" t="s">
        <v>137</v>
      </c>
      <c r="K227" s="128" t="s">
        <v>491</v>
      </c>
    </row>
    <row r="228" spans="1:11" ht="42" customHeight="1" x14ac:dyDescent="0.25">
      <c r="A228" s="125">
        <f>A227+1</f>
        <v>88</v>
      </c>
      <c r="B228" s="124" t="s">
        <v>209</v>
      </c>
      <c r="C228" s="125" t="s">
        <v>60</v>
      </c>
      <c r="D228" s="125" t="s">
        <v>137</v>
      </c>
      <c r="E228" s="126" t="s">
        <v>215</v>
      </c>
      <c r="F228" s="126">
        <v>39.542000000000002</v>
      </c>
      <c r="G228" s="126">
        <v>59.37</v>
      </c>
      <c r="H228" s="126">
        <v>59.36</v>
      </c>
      <c r="I228" s="126" t="s">
        <v>412</v>
      </c>
      <c r="J228" s="126">
        <v>455006</v>
      </c>
      <c r="K228" s="128" t="s">
        <v>492</v>
      </c>
    </row>
    <row r="229" spans="1:11" ht="43.8" customHeight="1" x14ac:dyDescent="0.25">
      <c r="A229" s="214">
        <f t="shared" ref="A229:A234" si="9">A228+1</f>
        <v>89</v>
      </c>
      <c r="B229" s="124" t="s">
        <v>210</v>
      </c>
      <c r="C229" s="125" t="s">
        <v>60</v>
      </c>
      <c r="D229" s="125" t="s">
        <v>137</v>
      </c>
      <c r="E229" s="126" t="s">
        <v>215</v>
      </c>
      <c r="F229" s="126">
        <v>51.305</v>
      </c>
      <c r="G229" s="126">
        <v>73.605000000000004</v>
      </c>
      <c r="H229" s="126">
        <v>73.605000000000004</v>
      </c>
      <c r="I229" s="126" t="s">
        <v>412</v>
      </c>
      <c r="J229" s="126">
        <v>455003</v>
      </c>
      <c r="K229" s="85" t="s">
        <v>436</v>
      </c>
    </row>
    <row r="230" spans="1:11" ht="40.799999999999997" customHeight="1" x14ac:dyDescent="0.25">
      <c r="A230" s="214">
        <f t="shared" si="9"/>
        <v>90</v>
      </c>
      <c r="B230" s="128" t="s">
        <v>211</v>
      </c>
      <c r="C230" s="18" t="s">
        <v>60</v>
      </c>
      <c r="D230" s="18" t="s">
        <v>137</v>
      </c>
      <c r="E230" s="18" t="s">
        <v>215</v>
      </c>
      <c r="F230" s="314" t="s">
        <v>456</v>
      </c>
      <c r="G230" s="305"/>
      <c r="H230" s="306"/>
      <c r="I230" s="18" t="s">
        <v>412</v>
      </c>
      <c r="J230" s="18" t="s">
        <v>457</v>
      </c>
      <c r="K230" s="85" t="s">
        <v>436</v>
      </c>
    </row>
    <row r="231" spans="1:11" ht="42" customHeight="1" x14ac:dyDescent="0.25">
      <c r="A231" s="214">
        <f>A230+1</f>
        <v>91</v>
      </c>
      <c r="B231" s="128" t="s">
        <v>212</v>
      </c>
      <c r="C231" s="18" t="s">
        <v>60</v>
      </c>
      <c r="D231" s="18" t="s">
        <v>137</v>
      </c>
      <c r="E231" s="18" t="s">
        <v>215</v>
      </c>
      <c r="F231" s="314" t="s">
        <v>456</v>
      </c>
      <c r="G231" s="305"/>
      <c r="H231" s="306"/>
      <c r="I231" s="18" t="s">
        <v>412</v>
      </c>
      <c r="J231" s="18">
        <v>455007</v>
      </c>
      <c r="K231" s="85" t="s">
        <v>436</v>
      </c>
    </row>
    <row r="232" spans="1:11" ht="68.400000000000006" customHeight="1" x14ac:dyDescent="0.25">
      <c r="A232" s="214">
        <f t="shared" si="9"/>
        <v>92</v>
      </c>
      <c r="B232" s="128" t="s">
        <v>213</v>
      </c>
      <c r="C232" s="18" t="s">
        <v>60</v>
      </c>
      <c r="D232" s="18" t="s">
        <v>137</v>
      </c>
      <c r="E232" s="18" t="s">
        <v>215</v>
      </c>
      <c r="F232" s="18">
        <v>0.1</v>
      </c>
      <c r="G232" s="18">
        <v>0.1</v>
      </c>
      <c r="H232" s="18">
        <v>0.1</v>
      </c>
      <c r="I232" s="18" t="s">
        <v>412</v>
      </c>
      <c r="J232" s="18">
        <v>455001</v>
      </c>
      <c r="K232" s="85" t="s">
        <v>493</v>
      </c>
    </row>
    <row r="233" spans="1:11" ht="43.2" customHeight="1" x14ac:dyDescent="0.25">
      <c r="A233" s="214">
        <f>A232+1</f>
        <v>93</v>
      </c>
      <c r="B233" s="163" t="s">
        <v>214</v>
      </c>
      <c r="C233" s="164" t="s">
        <v>60</v>
      </c>
      <c r="D233" s="164" t="s">
        <v>137</v>
      </c>
      <c r="E233" s="168" t="s">
        <v>215</v>
      </c>
      <c r="F233" s="168">
        <v>8.9239999999999995</v>
      </c>
      <c r="G233" s="168">
        <v>17.63</v>
      </c>
      <c r="H233" s="168">
        <v>17.63</v>
      </c>
      <c r="I233" s="168" t="s">
        <v>412</v>
      </c>
      <c r="J233" s="168">
        <v>455007</v>
      </c>
      <c r="K233" s="85" t="s">
        <v>436</v>
      </c>
    </row>
    <row r="234" spans="1:11" ht="42" customHeight="1" x14ac:dyDescent="0.25">
      <c r="A234" s="214">
        <f t="shared" si="9"/>
        <v>94</v>
      </c>
      <c r="B234" s="68" t="s">
        <v>425</v>
      </c>
      <c r="C234" s="18" t="s">
        <v>60</v>
      </c>
      <c r="D234" s="18" t="s">
        <v>137</v>
      </c>
      <c r="E234" s="18" t="s">
        <v>215</v>
      </c>
      <c r="F234" s="18" t="s">
        <v>427</v>
      </c>
      <c r="G234" s="18">
        <v>0</v>
      </c>
      <c r="H234" s="18">
        <v>0</v>
      </c>
      <c r="I234" s="18" t="s">
        <v>413</v>
      </c>
      <c r="J234" s="18">
        <v>467011</v>
      </c>
      <c r="K234" s="85" t="s">
        <v>436</v>
      </c>
    </row>
    <row r="235" spans="1:11" ht="14.4" x14ac:dyDescent="0.3">
      <c r="A235" s="307" t="s">
        <v>216</v>
      </c>
      <c r="B235" s="284"/>
      <c r="C235" s="284"/>
      <c r="D235" s="284"/>
      <c r="E235" s="284"/>
      <c r="F235" s="284"/>
      <c r="G235" s="284"/>
      <c r="H235" s="284"/>
      <c r="I235" s="284"/>
      <c r="J235" s="284"/>
      <c r="K235" s="285"/>
    </row>
    <row r="236" spans="1:11" ht="72" customHeight="1" x14ac:dyDescent="0.25">
      <c r="A236" s="46">
        <v>93</v>
      </c>
      <c r="B236" s="6" t="s">
        <v>217</v>
      </c>
      <c r="C236" s="21" t="s">
        <v>59</v>
      </c>
      <c r="D236" s="74" t="s">
        <v>419</v>
      </c>
      <c r="E236" s="21" t="s">
        <v>222</v>
      </c>
      <c r="F236" s="48">
        <v>25.2</v>
      </c>
      <c r="G236" s="49">
        <v>25.2</v>
      </c>
      <c r="H236" s="49">
        <v>25.6</v>
      </c>
      <c r="I236" s="49" t="s">
        <v>137</v>
      </c>
      <c r="J236" s="49" t="s">
        <v>137</v>
      </c>
      <c r="K236" s="101" t="s">
        <v>880</v>
      </c>
    </row>
    <row r="237" spans="1:11" ht="40.200000000000003" x14ac:dyDescent="0.25">
      <c r="A237" s="308">
        <v>94</v>
      </c>
      <c r="B237" s="4" t="s">
        <v>218</v>
      </c>
      <c r="C237" s="8" t="s">
        <v>61</v>
      </c>
      <c r="D237" s="264" t="s">
        <v>419</v>
      </c>
      <c r="E237" s="315" t="s">
        <v>222</v>
      </c>
      <c r="F237" s="48">
        <v>3</v>
      </c>
      <c r="G237" s="49">
        <v>3</v>
      </c>
      <c r="H237" s="49">
        <v>3</v>
      </c>
      <c r="I237" s="49" t="s">
        <v>137</v>
      </c>
      <c r="J237" s="49" t="s">
        <v>137</v>
      </c>
      <c r="K237" s="101" t="s">
        <v>522</v>
      </c>
    </row>
    <row r="238" spans="1:11" ht="28.8" customHeight="1" x14ac:dyDescent="0.25">
      <c r="A238" s="310"/>
      <c r="B238" s="6" t="s">
        <v>219</v>
      </c>
      <c r="C238" s="21" t="s">
        <v>61</v>
      </c>
      <c r="D238" s="265"/>
      <c r="E238" s="265"/>
      <c r="F238" s="48">
        <v>3</v>
      </c>
      <c r="G238" s="49">
        <v>3</v>
      </c>
      <c r="H238" s="49">
        <v>3</v>
      </c>
      <c r="I238" s="49" t="s">
        <v>137</v>
      </c>
      <c r="J238" s="49" t="s">
        <v>137</v>
      </c>
      <c r="K238" s="101" t="s">
        <v>522</v>
      </c>
    </row>
    <row r="239" spans="1:11" ht="118.8" customHeight="1" x14ac:dyDescent="0.25">
      <c r="A239" s="18">
        <f>A234+1</f>
        <v>95</v>
      </c>
      <c r="B239" s="128" t="s">
        <v>220</v>
      </c>
      <c r="C239" s="18" t="s">
        <v>221</v>
      </c>
      <c r="D239" s="18" t="s">
        <v>137</v>
      </c>
      <c r="E239" s="18" t="s">
        <v>222</v>
      </c>
      <c r="F239" s="18">
        <v>6.3819999999999997</v>
      </c>
      <c r="G239" s="18">
        <v>9.8279999999999994</v>
      </c>
      <c r="H239" s="99">
        <v>9.8279999999999994</v>
      </c>
      <c r="I239" s="18" t="s">
        <v>412</v>
      </c>
      <c r="J239" s="18">
        <v>465006</v>
      </c>
      <c r="K239" s="85" t="s">
        <v>585</v>
      </c>
    </row>
    <row r="240" spans="1:11" ht="14.4" x14ac:dyDescent="0.3">
      <c r="A240" s="307" t="s">
        <v>223</v>
      </c>
      <c r="B240" s="284"/>
      <c r="C240" s="284"/>
      <c r="D240" s="284"/>
      <c r="E240" s="284"/>
      <c r="F240" s="284"/>
      <c r="G240" s="284"/>
      <c r="H240" s="284"/>
      <c r="I240" s="284"/>
      <c r="J240" s="284"/>
      <c r="K240" s="285"/>
    </row>
    <row r="241" spans="1:11" ht="52.8" customHeight="1" x14ac:dyDescent="0.25">
      <c r="A241" s="308">
        <v>95</v>
      </c>
      <c r="B241" s="4" t="s">
        <v>224</v>
      </c>
      <c r="C241" s="8" t="s">
        <v>160</v>
      </c>
      <c r="D241" s="300" t="s">
        <v>417</v>
      </c>
      <c r="E241" s="8" t="s">
        <v>237</v>
      </c>
      <c r="F241" s="48">
        <v>150</v>
      </c>
      <c r="G241" s="49">
        <v>132.5</v>
      </c>
      <c r="H241" s="49">
        <v>125.4</v>
      </c>
      <c r="I241" s="49" t="s">
        <v>137</v>
      </c>
      <c r="J241" s="49" t="s">
        <v>137</v>
      </c>
      <c r="K241" s="101" t="s">
        <v>523</v>
      </c>
    </row>
    <row r="242" spans="1:11" ht="51.6" customHeight="1" x14ac:dyDescent="0.25">
      <c r="A242" s="309"/>
      <c r="B242" s="4" t="s">
        <v>225</v>
      </c>
      <c r="C242" s="8" t="s">
        <v>160</v>
      </c>
      <c r="D242" s="299"/>
      <c r="E242" s="8" t="s">
        <v>237</v>
      </c>
      <c r="F242" s="48">
        <v>145</v>
      </c>
      <c r="G242" s="49">
        <v>127.5</v>
      </c>
      <c r="H242" s="49">
        <v>112.8</v>
      </c>
      <c r="I242" s="49" t="s">
        <v>137</v>
      </c>
      <c r="J242" s="49" t="s">
        <v>137</v>
      </c>
      <c r="K242" s="101" t="s">
        <v>523</v>
      </c>
    </row>
    <row r="243" spans="1:11" ht="52.8" x14ac:dyDescent="0.25">
      <c r="A243" s="310"/>
      <c r="B243" s="4" t="s">
        <v>226</v>
      </c>
      <c r="C243" s="8" t="s">
        <v>160</v>
      </c>
      <c r="D243" s="288"/>
      <c r="E243" s="8" t="s">
        <v>237</v>
      </c>
      <c r="F243" s="48">
        <v>5</v>
      </c>
      <c r="G243" s="49">
        <v>5</v>
      </c>
      <c r="H243" s="49">
        <v>12.6</v>
      </c>
      <c r="I243" s="49" t="s">
        <v>137</v>
      </c>
      <c r="J243" s="49" t="s">
        <v>137</v>
      </c>
      <c r="K243" s="101" t="s">
        <v>523</v>
      </c>
    </row>
    <row r="244" spans="1:11" ht="52.8" customHeight="1" x14ac:dyDescent="0.25">
      <c r="A244" s="46">
        <v>96</v>
      </c>
      <c r="B244" s="4" t="s">
        <v>227</v>
      </c>
      <c r="C244" s="8" t="s">
        <v>61</v>
      </c>
      <c r="D244" s="47" t="s">
        <v>417</v>
      </c>
      <c r="E244" s="8" t="s">
        <v>237</v>
      </c>
      <c r="F244" s="48">
        <v>216</v>
      </c>
      <c r="G244" s="49">
        <v>194</v>
      </c>
      <c r="H244" s="49">
        <v>204</v>
      </c>
      <c r="I244" s="49" t="s">
        <v>137</v>
      </c>
      <c r="J244" s="49" t="s">
        <v>137</v>
      </c>
      <c r="K244" s="101" t="s">
        <v>523</v>
      </c>
    </row>
    <row r="245" spans="1:11" ht="53.4" customHeight="1" x14ac:dyDescent="0.25">
      <c r="A245" s="46">
        <v>97</v>
      </c>
      <c r="B245" s="4" t="s">
        <v>228</v>
      </c>
      <c r="C245" s="8" t="s">
        <v>60</v>
      </c>
      <c r="D245" s="47" t="s">
        <v>417</v>
      </c>
      <c r="E245" s="8" t="s">
        <v>237</v>
      </c>
      <c r="F245" s="48">
        <v>3300</v>
      </c>
      <c r="G245" s="49">
        <v>3300</v>
      </c>
      <c r="H245" s="49">
        <v>3316</v>
      </c>
      <c r="I245" s="49" t="s">
        <v>137</v>
      </c>
      <c r="J245" s="49" t="s">
        <v>137</v>
      </c>
      <c r="K245" s="101" t="s">
        <v>523</v>
      </c>
    </row>
    <row r="246" spans="1:11" ht="53.4" x14ac:dyDescent="0.25">
      <c r="A246" s="46">
        <v>98</v>
      </c>
      <c r="B246" s="4" t="s">
        <v>229</v>
      </c>
      <c r="C246" s="8" t="s">
        <v>59</v>
      </c>
      <c r="D246" s="47" t="s">
        <v>421</v>
      </c>
      <c r="E246" s="8" t="s">
        <v>237</v>
      </c>
      <c r="F246" s="48">
        <v>68.099999999999994</v>
      </c>
      <c r="G246" s="49">
        <v>68.099999999999994</v>
      </c>
      <c r="H246" s="49">
        <v>68.099999999999994</v>
      </c>
      <c r="I246" s="49" t="s">
        <v>137</v>
      </c>
      <c r="J246" s="49" t="s">
        <v>137</v>
      </c>
      <c r="K246" s="101" t="s">
        <v>524</v>
      </c>
    </row>
    <row r="247" spans="1:11" ht="202.8" customHeight="1" x14ac:dyDescent="0.25">
      <c r="A247" s="18">
        <f>A239+1</f>
        <v>96</v>
      </c>
      <c r="B247" s="22" t="s">
        <v>230</v>
      </c>
      <c r="C247" s="18" t="s">
        <v>61</v>
      </c>
      <c r="D247" s="18" t="s">
        <v>137</v>
      </c>
      <c r="E247" s="18" t="s">
        <v>237</v>
      </c>
      <c r="F247" s="18" t="s">
        <v>418</v>
      </c>
      <c r="G247" s="18" t="s">
        <v>418</v>
      </c>
      <c r="H247" s="18" t="s">
        <v>418</v>
      </c>
      <c r="I247" s="18" t="s">
        <v>458</v>
      </c>
      <c r="J247" s="18"/>
      <c r="K247" s="128" t="s">
        <v>525</v>
      </c>
    </row>
    <row r="248" spans="1:11" ht="328.2" customHeight="1" x14ac:dyDescent="0.25">
      <c r="A248" s="215">
        <f t="shared" ref="A248:A253" si="10">A247+1</f>
        <v>97</v>
      </c>
      <c r="B248" s="22" t="s">
        <v>231</v>
      </c>
      <c r="C248" s="18" t="s">
        <v>61</v>
      </c>
      <c r="D248" s="18" t="s">
        <v>137</v>
      </c>
      <c r="E248" s="18" t="s">
        <v>237</v>
      </c>
      <c r="F248" s="78" t="s">
        <v>418</v>
      </c>
      <c r="G248" s="78" t="s">
        <v>418</v>
      </c>
      <c r="H248" s="78" t="s">
        <v>418</v>
      </c>
      <c r="I248" s="78" t="s">
        <v>458</v>
      </c>
      <c r="J248" s="18"/>
      <c r="K248" s="128" t="s">
        <v>486</v>
      </c>
    </row>
    <row r="249" spans="1:11" ht="396.6" customHeight="1" x14ac:dyDescent="0.25">
      <c r="A249" s="215">
        <f t="shared" si="10"/>
        <v>98</v>
      </c>
      <c r="B249" s="22" t="s">
        <v>232</v>
      </c>
      <c r="C249" s="18" t="s">
        <v>61</v>
      </c>
      <c r="D249" s="18" t="s">
        <v>137</v>
      </c>
      <c r="E249" s="18" t="s">
        <v>237</v>
      </c>
      <c r="F249" s="78" t="s">
        <v>418</v>
      </c>
      <c r="G249" s="78" t="s">
        <v>418</v>
      </c>
      <c r="H249" s="78" t="s">
        <v>418</v>
      </c>
      <c r="I249" s="78" t="s">
        <v>458</v>
      </c>
      <c r="J249" s="18"/>
      <c r="K249" s="128" t="s">
        <v>487</v>
      </c>
    </row>
    <row r="250" spans="1:11" ht="409.6" customHeight="1" x14ac:dyDescent="0.25">
      <c r="A250" s="215">
        <f t="shared" si="10"/>
        <v>99</v>
      </c>
      <c r="B250" s="22" t="s">
        <v>233</v>
      </c>
      <c r="C250" s="18" t="s">
        <v>60</v>
      </c>
      <c r="D250" s="18" t="s">
        <v>137</v>
      </c>
      <c r="E250" s="18" t="s">
        <v>237</v>
      </c>
      <c r="F250" s="78" t="s">
        <v>418</v>
      </c>
      <c r="G250" s="78" t="s">
        <v>418</v>
      </c>
      <c r="H250" s="78" t="s">
        <v>418</v>
      </c>
      <c r="I250" s="18" t="s">
        <v>459</v>
      </c>
      <c r="J250" s="18"/>
      <c r="K250" s="128" t="s">
        <v>488</v>
      </c>
    </row>
    <row r="251" spans="1:11" ht="369" customHeight="1" x14ac:dyDescent="0.25">
      <c r="A251" s="215">
        <f t="shared" si="10"/>
        <v>100</v>
      </c>
      <c r="B251" s="128" t="s">
        <v>234</v>
      </c>
      <c r="C251" s="18" t="s">
        <v>60</v>
      </c>
      <c r="D251" s="18" t="s">
        <v>137</v>
      </c>
      <c r="E251" s="18" t="s">
        <v>237</v>
      </c>
      <c r="F251" s="78" t="s">
        <v>418</v>
      </c>
      <c r="G251" s="18">
        <v>1945</v>
      </c>
      <c r="H251" s="18">
        <v>1945</v>
      </c>
      <c r="I251" s="78" t="s">
        <v>459</v>
      </c>
      <c r="J251" s="18"/>
      <c r="K251" s="128" t="s">
        <v>489</v>
      </c>
    </row>
    <row r="252" spans="1:11" ht="169.2" customHeight="1" x14ac:dyDescent="0.25">
      <c r="A252" s="215">
        <f t="shared" si="10"/>
        <v>101</v>
      </c>
      <c r="B252" s="23" t="s">
        <v>235</v>
      </c>
      <c r="C252" s="18" t="s">
        <v>60</v>
      </c>
      <c r="D252" s="18" t="s">
        <v>137</v>
      </c>
      <c r="E252" s="18" t="s">
        <v>237</v>
      </c>
      <c r="F252" s="78" t="s">
        <v>418</v>
      </c>
      <c r="G252" s="78" t="s">
        <v>418</v>
      </c>
      <c r="H252" s="78" t="s">
        <v>418</v>
      </c>
      <c r="I252" s="78" t="s">
        <v>459</v>
      </c>
      <c r="J252" s="18"/>
      <c r="K252" s="128" t="s">
        <v>846</v>
      </c>
    </row>
    <row r="253" spans="1:11" ht="58.2" customHeight="1" x14ac:dyDescent="0.25">
      <c r="A253" s="215">
        <f t="shared" si="10"/>
        <v>102</v>
      </c>
      <c r="B253" s="23" t="s">
        <v>236</v>
      </c>
      <c r="C253" s="18" t="s">
        <v>60</v>
      </c>
      <c r="D253" s="18" t="s">
        <v>137</v>
      </c>
      <c r="E253" s="18" t="s">
        <v>238</v>
      </c>
      <c r="F253" s="78" t="s">
        <v>418</v>
      </c>
      <c r="G253" s="18">
        <v>50.4</v>
      </c>
      <c r="H253" s="18">
        <v>50.4</v>
      </c>
      <c r="I253" s="78" t="s">
        <v>459</v>
      </c>
      <c r="J253" s="18"/>
      <c r="K253" s="128" t="s">
        <v>490</v>
      </c>
    </row>
    <row r="254" spans="1:11" ht="14.4" x14ac:dyDescent="0.3">
      <c r="A254" s="307" t="s">
        <v>239</v>
      </c>
      <c r="B254" s="284"/>
      <c r="C254" s="284"/>
      <c r="D254" s="284"/>
      <c r="E254" s="284"/>
      <c r="F254" s="284"/>
      <c r="G254" s="284"/>
      <c r="H254" s="284"/>
      <c r="I254" s="284"/>
      <c r="J254" s="284"/>
      <c r="K254" s="285"/>
    </row>
    <row r="255" spans="1:11" ht="183" customHeight="1" x14ac:dyDescent="0.25">
      <c r="A255" s="46">
        <v>99</v>
      </c>
      <c r="B255" s="4" t="s">
        <v>240</v>
      </c>
      <c r="C255" s="8" t="s">
        <v>59</v>
      </c>
      <c r="D255" s="47" t="s">
        <v>421</v>
      </c>
      <c r="E255" s="8" t="s">
        <v>139</v>
      </c>
      <c r="F255" s="48">
        <v>65</v>
      </c>
      <c r="G255" s="49">
        <v>65</v>
      </c>
      <c r="H255" s="49">
        <v>65</v>
      </c>
      <c r="I255" s="49" t="s">
        <v>137</v>
      </c>
      <c r="J255" s="49" t="s">
        <v>137</v>
      </c>
      <c r="K255" s="92" t="s">
        <v>611</v>
      </c>
    </row>
    <row r="256" spans="1:11" ht="79.8" x14ac:dyDescent="0.25">
      <c r="A256" s="46">
        <v>100</v>
      </c>
      <c r="B256" s="4" t="s">
        <v>241</v>
      </c>
      <c r="C256" s="8" t="s">
        <v>61</v>
      </c>
      <c r="D256" s="47" t="s">
        <v>421</v>
      </c>
      <c r="E256" s="8" t="s">
        <v>139</v>
      </c>
      <c r="F256" s="48">
        <v>36</v>
      </c>
      <c r="G256" s="49">
        <v>36</v>
      </c>
      <c r="H256" s="49">
        <v>91</v>
      </c>
      <c r="I256" s="49" t="s">
        <v>137</v>
      </c>
      <c r="J256" s="49" t="s">
        <v>137</v>
      </c>
      <c r="K256" s="92" t="s">
        <v>612</v>
      </c>
    </row>
    <row r="257" spans="1:11" ht="198" x14ac:dyDescent="0.25">
      <c r="A257" s="46">
        <v>101</v>
      </c>
      <c r="B257" s="4" t="s">
        <v>242</v>
      </c>
      <c r="C257" s="8" t="s">
        <v>59</v>
      </c>
      <c r="D257" s="47" t="s">
        <v>421</v>
      </c>
      <c r="E257" s="8" t="s">
        <v>139</v>
      </c>
      <c r="F257" s="48">
        <v>85</v>
      </c>
      <c r="G257" s="49">
        <v>85</v>
      </c>
      <c r="H257" s="49">
        <v>85</v>
      </c>
      <c r="I257" s="49" t="s">
        <v>137</v>
      </c>
      <c r="J257" s="49" t="s">
        <v>137</v>
      </c>
      <c r="K257" s="92" t="s">
        <v>613</v>
      </c>
    </row>
    <row r="258" spans="1:11" ht="55.2" customHeight="1" x14ac:dyDescent="0.25">
      <c r="A258" s="46">
        <v>102</v>
      </c>
      <c r="B258" s="4" t="s">
        <v>243</v>
      </c>
      <c r="C258" s="8" t="s">
        <v>160</v>
      </c>
      <c r="D258" s="47" t="s">
        <v>421</v>
      </c>
      <c r="E258" s="8" t="s">
        <v>139</v>
      </c>
      <c r="F258" s="48">
        <v>0</v>
      </c>
      <c r="G258" s="49" t="s">
        <v>137</v>
      </c>
      <c r="H258" s="49" t="s">
        <v>137</v>
      </c>
      <c r="I258" s="49" t="s">
        <v>137</v>
      </c>
      <c r="J258" s="49" t="s">
        <v>137</v>
      </c>
      <c r="K258" s="92" t="s">
        <v>888</v>
      </c>
    </row>
    <row r="259" spans="1:11" ht="360.6" customHeight="1" x14ac:dyDescent="0.25">
      <c r="A259" s="18">
        <f>A253+1</f>
        <v>103</v>
      </c>
      <c r="B259" s="128" t="s">
        <v>244</v>
      </c>
      <c r="C259" s="18" t="s">
        <v>197</v>
      </c>
      <c r="D259" s="18" t="s">
        <v>137</v>
      </c>
      <c r="E259" s="78" t="s">
        <v>139</v>
      </c>
      <c r="F259" s="51">
        <v>0</v>
      </c>
      <c r="G259" s="51">
        <v>0</v>
      </c>
      <c r="H259" s="51">
        <v>25</v>
      </c>
      <c r="I259" s="18" t="s">
        <v>137</v>
      </c>
      <c r="J259" s="18" t="s">
        <v>137</v>
      </c>
      <c r="K259" s="128" t="s">
        <v>615</v>
      </c>
    </row>
    <row r="260" spans="1:11" ht="66" x14ac:dyDescent="0.25">
      <c r="A260" s="18">
        <f>A259+1</f>
        <v>104</v>
      </c>
      <c r="B260" s="128" t="s">
        <v>245</v>
      </c>
      <c r="C260" s="18" t="s">
        <v>60</v>
      </c>
      <c r="D260" s="18" t="s">
        <v>137</v>
      </c>
      <c r="E260" s="78" t="s">
        <v>139</v>
      </c>
      <c r="F260" s="51">
        <v>1</v>
      </c>
      <c r="G260" s="18">
        <v>1</v>
      </c>
      <c r="H260" s="18">
        <v>1</v>
      </c>
      <c r="I260" s="18" t="s">
        <v>412</v>
      </c>
      <c r="J260" s="18">
        <v>466001</v>
      </c>
      <c r="K260" s="85" t="s">
        <v>616</v>
      </c>
    </row>
    <row r="261" spans="1:11" ht="130.19999999999999" customHeight="1" x14ac:dyDescent="0.25">
      <c r="A261" s="215">
        <f>A260+1</f>
        <v>105</v>
      </c>
      <c r="B261" s="23" t="s">
        <v>246</v>
      </c>
      <c r="C261" s="18" t="s">
        <v>197</v>
      </c>
      <c r="D261" s="18" t="s">
        <v>137</v>
      </c>
      <c r="E261" s="78" t="s">
        <v>139</v>
      </c>
      <c r="F261" s="51" t="s">
        <v>418</v>
      </c>
      <c r="G261" s="18" t="s">
        <v>418</v>
      </c>
      <c r="H261" s="18">
        <v>2</v>
      </c>
      <c r="I261" s="18" t="s">
        <v>137</v>
      </c>
      <c r="J261" s="18" t="s">
        <v>137</v>
      </c>
      <c r="K261" s="128" t="s">
        <v>617</v>
      </c>
    </row>
    <row r="262" spans="1:11" ht="92.4" x14ac:dyDescent="0.25">
      <c r="A262" s="215">
        <f t="shared" ref="A262:A264" si="11">A261+1</f>
        <v>106</v>
      </c>
      <c r="B262" s="128" t="s">
        <v>247</v>
      </c>
      <c r="C262" s="18" t="s">
        <v>197</v>
      </c>
      <c r="D262" s="18" t="s">
        <v>137</v>
      </c>
      <c r="E262" s="78" t="s">
        <v>139</v>
      </c>
      <c r="F262" s="51" t="s">
        <v>418</v>
      </c>
      <c r="G262" s="78" t="s">
        <v>418</v>
      </c>
      <c r="H262" s="78">
        <v>2</v>
      </c>
      <c r="I262" s="18" t="s">
        <v>137</v>
      </c>
      <c r="J262" s="18" t="s">
        <v>137</v>
      </c>
      <c r="K262" s="128" t="s">
        <v>618</v>
      </c>
    </row>
    <row r="263" spans="1:11" ht="54.6" customHeight="1" x14ac:dyDescent="0.25">
      <c r="A263" s="215">
        <f t="shared" si="11"/>
        <v>107</v>
      </c>
      <c r="B263" s="128" t="s">
        <v>248</v>
      </c>
      <c r="C263" s="18" t="s">
        <v>60</v>
      </c>
      <c r="D263" s="18" t="s">
        <v>137</v>
      </c>
      <c r="E263" s="78" t="s">
        <v>139</v>
      </c>
      <c r="F263" s="51">
        <v>10.8</v>
      </c>
      <c r="G263" s="18">
        <v>10.518000000000001</v>
      </c>
      <c r="H263" s="18">
        <v>10.518000000000001</v>
      </c>
      <c r="I263" s="18" t="s">
        <v>412</v>
      </c>
      <c r="J263" s="18">
        <v>456002</v>
      </c>
      <c r="K263" s="128" t="s">
        <v>619</v>
      </c>
    </row>
    <row r="264" spans="1:11" ht="105.6" x14ac:dyDescent="0.25">
      <c r="A264" s="215">
        <f t="shared" si="11"/>
        <v>108</v>
      </c>
      <c r="B264" s="128" t="s">
        <v>249</v>
      </c>
      <c r="C264" s="18" t="s">
        <v>60</v>
      </c>
      <c r="D264" s="18" t="s">
        <v>137</v>
      </c>
      <c r="E264" s="50" t="s">
        <v>139</v>
      </c>
      <c r="F264" s="311" t="s">
        <v>426</v>
      </c>
      <c r="G264" s="312"/>
      <c r="H264" s="313"/>
      <c r="I264" s="18" t="s">
        <v>412</v>
      </c>
      <c r="J264" s="18"/>
      <c r="K264" s="128" t="s">
        <v>620</v>
      </c>
    </row>
    <row r="265" spans="1:11" ht="79.2" customHeight="1" x14ac:dyDescent="0.25">
      <c r="A265" s="215">
        <f>A264+1</f>
        <v>109</v>
      </c>
      <c r="B265" s="128" t="s">
        <v>250</v>
      </c>
      <c r="C265" s="18"/>
      <c r="D265" s="18" t="s">
        <v>137</v>
      </c>
      <c r="E265" s="50" t="s">
        <v>139</v>
      </c>
      <c r="F265" s="311" t="s">
        <v>428</v>
      </c>
      <c r="G265" s="312"/>
      <c r="H265" s="313"/>
      <c r="I265" s="18" t="s">
        <v>412</v>
      </c>
      <c r="J265" s="18"/>
      <c r="K265" s="128" t="s">
        <v>621</v>
      </c>
    </row>
    <row r="266" spans="1:11" ht="132.6" customHeight="1" x14ac:dyDescent="0.25">
      <c r="A266" s="215">
        <f>A265+1</f>
        <v>110</v>
      </c>
      <c r="B266" s="128" t="s">
        <v>251</v>
      </c>
      <c r="C266" s="18" t="s">
        <v>197</v>
      </c>
      <c r="D266" s="18" t="s">
        <v>137</v>
      </c>
      <c r="E266" s="78" t="s">
        <v>139</v>
      </c>
      <c r="F266" s="51" t="s">
        <v>418</v>
      </c>
      <c r="G266" s="18" t="s">
        <v>418</v>
      </c>
      <c r="H266" s="18">
        <v>90</v>
      </c>
      <c r="I266" s="18" t="s">
        <v>137</v>
      </c>
      <c r="J266" s="18" t="s">
        <v>137</v>
      </c>
      <c r="K266" s="128" t="s">
        <v>622</v>
      </c>
    </row>
    <row r="267" spans="1:11" ht="14.4" x14ac:dyDescent="0.3">
      <c r="A267" s="307" t="s">
        <v>252</v>
      </c>
      <c r="B267" s="284"/>
      <c r="C267" s="284"/>
      <c r="D267" s="284"/>
      <c r="E267" s="284"/>
      <c r="F267" s="284"/>
      <c r="G267" s="284"/>
      <c r="H267" s="284"/>
      <c r="I267" s="284"/>
      <c r="J267" s="284"/>
      <c r="K267" s="285"/>
    </row>
    <row r="268" spans="1:11" ht="40.200000000000003" x14ac:dyDescent="0.25">
      <c r="A268" s="46">
        <v>103</v>
      </c>
      <c r="B268" s="4" t="s">
        <v>253</v>
      </c>
      <c r="C268" s="8" t="s">
        <v>59</v>
      </c>
      <c r="D268" s="47" t="s">
        <v>417</v>
      </c>
      <c r="E268" s="8" t="s">
        <v>260</v>
      </c>
      <c r="F268" s="48">
        <v>13</v>
      </c>
      <c r="G268" s="49">
        <v>12.9</v>
      </c>
      <c r="H268" s="49">
        <v>4.7</v>
      </c>
      <c r="I268" s="49" t="s">
        <v>137</v>
      </c>
      <c r="J268" s="49" t="s">
        <v>137</v>
      </c>
      <c r="K268" s="82" t="s">
        <v>460</v>
      </c>
    </row>
    <row r="269" spans="1:11" ht="66.599999999999994" x14ac:dyDescent="0.25">
      <c r="A269" s="46">
        <v>104</v>
      </c>
      <c r="B269" s="4" t="s">
        <v>254</v>
      </c>
      <c r="C269" s="8" t="s">
        <v>61</v>
      </c>
      <c r="D269" s="47" t="s">
        <v>420</v>
      </c>
      <c r="E269" s="8" t="s">
        <v>260</v>
      </c>
      <c r="F269" s="48">
        <v>11.3</v>
      </c>
      <c r="G269" s="49">
        <v>11.1</v>
      </c>
      <c r="H269" s="49">
        <v>5.9</v>
      </c>
      <c r="I269" s="49" t="s">
        <v>137</v>
      </c>
      <c r="J269" s="49" t="s">
        <v>137</v>
      </c>
      <c r="K269" s="82" t="s">
        <v>461</v>
      </c>
    </row>
    <row r="270" spans="1:11" ht="55.8" customHeight="1" x14ac:dyDescent="0.25">
      <c r="A270" s="46">
        <v>105</v>
      </c>
      <c r="B270" s="19" t="s">
        <v>255</v>
      </c>
      <c r="C270" s="8" t="s">
        <v>61</v>
      </c>
      <c r="D270" s="47" t="s">
        <v>420</v>
      </c>
      <c r="E270" s="8" t="s">
        <v>260</v>
      </c>
      <c r="F270" s="48">
        <v>33.5</v>
      </c>
      <c r="G270" s="49">
        <v>44.5</v>
      </c>
      <c r="H270" s="49">
        <v>41.3</v>
      </c>
      <c r="I270" s="49" t="s">
        <v>137</v>
      </c>
      <c r="J270" s="49" t="s">
        <v>137</v>
      </c>
      <c r="K270" s="82" t="s">
        <v>586</v>
      </c>
    </row>
    <row r="271" spans="1:11" ht="161.4" customHeight="1" x14ac:dyDescent="0.25">
      <c r="A271" s="18">
        <f>A266+1</f>
        <v>111</v>
      </c>
      <c r="B271" s="128" t="s">
        <v>256</v>
      </c>
      <c r="C271" s="18"/>
      <c r="D271" s="18" t="s">
        <v>137</v>
      </c>
      <c r="E271" s="18" t="s">
        <v>260</v>
      </c>
      <c r="F271" s="18"/>
      <c r="G271" s="18"/>
      <c r="H271" s="18"/>
      <c r="I271" s="18" t="s">
        <v>462</v>
      </c>
      <c r="J271" s="18"/>
      <c r="K271" s="85" t="s">
        <v>587</v>
      </c>
    </row>
    <row r="272" spans="1:11" ht="237.6" x14ac:dyDescent="0.25">
      <c r="A272" s="18">
        <f>A271+1</f>
        <v>112</v>
      </c>
      <c r="B272" s="128" t="s">
        <v>257</v>
      </c>
      <c r="C272" s="18"/>
      <c r="D272" s="18" t="s">
        <v>137</v>
      </c>
      <c r="E272" s="18" t="s">
        <v>260</v>
      </c>
      <c r="F272" s="18"/>
      <c r="G272" s="18"/>
      <c r="H272" s="18"/>
      <c r="I272" s="78" t="s">
        <v>462</v>
      </c>
      <c r="J272" s="18"/>
      <c r="K272" s="85" t="s">
        <v>588</v>
      </c>
    </row>
    <row r="273" spans="1:11" ht="39.6" x14ac:dyDescent="0.25">
      <c r="A273" s="18">
        <f>A272+1</f>
        <v>113</v>
      </c>
      <c r="B273" s="128" t="s">
        <v>258</v>
      </c>
      <c r="C273" s="24" t="s">
        <v>60</v>
      </c>
      <c r="D273" s="18" t="s">
        <v>137</v>
      </c>
      <c r="E273" s="78" t="s">
        <v>261</v>
      </c>
      <c r="F273" s="51">
        <v>4</v>
      </c>
      <c r="G273" s="18">
        <v>4.0659999999999998</v>
      </c>
      <c r="H273" s="99">
        <v>4.0659999999999998</v>
      </c>
      <c r="I273" s="18" t="s">
        <v>463</v>
      </c>
      <c r="J273" s="18"/>
      <c r="K273" s="85" t="s">
        <v>436</v>
      </c>
    </row>
    <row r="274" spans="1:11" ht="52.8" x14ac:dyDescent="0.25">
      <c r="A274" s="215">
        <f t="shared" ref="A274:A276" si="12">A273+1</f>
        <v>114</v>
      </c>
      <c r="B274" s="128" t="s">
        <v>259</v>
      </c>
      <c r="C274" s="24" t="s">
        <v>60</v>
      </c>
      <c r="D274" s="18" t="s">
        <v>137</v>
      </c>
      <c r="E274" s="78" t="s">
        <v>262</v>
      </c>
      <c r="F274" s="51">
        <v>22.256</v>
      </c>
      <c r="G274" s="18">
        <v>23.54</v>
      </c>
      <c r="H274" s="99">
        <v>23.54</v>
      </c>
      <c r="I274" s="18" t="s">
        <v>463</v>
      </c>
      <c r="J274" s="18"/>
      <c r="K274" s="85" t="s">
        <v>436</v>
      </c>
    </row>
    <row r="275" spans="1:11" ht="65.400000000000006" customHeight="1" x14ac:dyDescent="0.25">
      <c r="A275" s="215">
        <f t="shared" si="12"/>
        <v>115</v>
      </c>
      <c r="B275" s="128" t="s">
        <v>464</v>
      </c>
      <c r="C275" s="24" t="s">
        <v>60</v>
      </c>
      <c r="D275" s="78" t="s">
        <v>137</v>
      </c>
      <c r="E275" s="78" t="s">
        <v>140</v>
      </c>
      <c r="F275" s="51"/>
      <c r="G275" s="78">
        <v>1E-3</v>
      </c>
      <c r="H275" s="99">
        <v>0</v>
      </c>
      <c r="I275" s="70" t="s">
        <v>412</v>
      </c>
      <c r="J275" s="70">
        <v>467009</v>
      </c>
      <c r="K275" s="85" t="s">
        <v>732</v>
      </c>
    </row>
    <row r="276" spans="1:11" ht="29.4" customHeight="1" x14ac:dyDescent="0.25">
      <c r="A276" s="215">
        <f t="shared" si="12"/>
        <v>116</v>
      </c>
      <c r="B276" s="128" t="s">
        <v>465</v>
      </c>
      <c r="C276" s="24" t="s">
        <v>60</v>
      </c>
      <c r="D276" s="18" t="s">
        <v>137</v>
      </c>
      <c r="E276" s="18" t="s">
        <v>466</v>
      </c>
      <c r="F276" s="18"/>
      <c r="G276" s="18">
        <v>2.4</v>
      </c>
      <c r="H276" s="99">
        <v>2.37</v>
      </c>
      <c r="I276" s="18" t="s">
        <v>412</v>
      </c>
      <c r="J276" s="168">
        <v>458021</v>
      </c>
      <c r="K276" s="85" t="s">
        <v>436</v>
      </c>
    </row>
    <row r="277" spans="1:11" ht="25.2" customHeight="1" x14ac:dyDescent="0.25">
      <c r="A277" s="286" t="s">
        <v>263</v>
      </c>
      <c r="B277" s="277"/>
      <c r="C277" s="277"/>
      <c r="D277" s="277"/>
      <c r="E277" s="277"/>
      <c r="F277" s="277"/>
      <c r="G277" s="277"/>
      <c r="H277" s="277"/>
      <c r="I277" s="277"/>
      <c r="J277" s="277"/>
      <c r="K277" s="278"/>
    </row>
    <row r="278" spans="1:11" ht="66.599999999999994" customHeight="1" x14ac:dyDescent="0.25">
      <c r="A278" s="46">
        <v>106</v>
      </c>
      <c r="B278" s="4" t="s">
        <v>264</v>
      </c>
      <c r="C278" s="8" t="s">
        <v>59</v>
      </c>
      <c r="D278" s="47" t="s">
        <v>421</v>
      </c>
      <c r="E278" s="8" t="s">
        <v>270</v>
      </c>
      <c r="F278" s="48">
        <v>1.6</v>
      </c>
      <c r="G278" s="49">
        <v>1.6</v>
      </c>
      <c r="H278" s="49">
        <v>3.7</v>
      </c>
      <c r="I278" s="49" t="s">
        <v>137</v>
      </c>
      <c r="J278" s="49" t="s">
        <v>137</v>
      </c>
      <c r="K278" s="112" t="s">
        <v>710</v>
      </c>
    </row>
    <row r="279" spans="1:11" ht="157.80000000000001" customHeight="1" x14ac:dyDescent="0.25">
      <c r="A279" s="46">
        <v>107</v>
      </c>
      <c r="B279" s="4" t="s">
        <v>265</v>
      </c>
      <c r="C279" s="8" t="s">
        <v>59</v>
      </c>
      <c r="D279" s="47" t="s">
        <v>421</v>
      </c>
      <c r="E279" s="8" t="s">
        <v>270</v>
      </c>
      <c r="F279" s="48">
        <v>69.7</v>
      </c>
      <c r="G279" s="49">
        <v>69.7</v>
      </c>
      <c r="H279" s="49">
        <v>69.7</v>
      </c>
      <c r="I279" s="49" t="s">
        <v>137</v>
      </c>
      <c r="J279" s="49" t="s">
        <v>137</v>
      </c>
      <c r="K279" s="92" t="s">
        <v>711</v>
      </c>
    </row>
    <row r="280" spans="1:11" ht="173.4" customHeight="1" x14ac:dyDescent="0.25">
      <c r="A280" s="18">
        <f>A276+1</f>
        <v>117</v>
      </c>
      <c r="B280" s="128" t="s">
        <v>266</v>
      </c>
      <c r="C280" s="18" t="s">
        <v>137</v>
      </c>
      <c r="D280" s="18" t="s">
        <v>137</v>
      </c>
      <c r="E280" s="18" t="s">
        <v>271</v>
      </c>
      <c r="F280" s="18" t="s">
        <v>418</v>
      </c>
      <c r="G280" s="18" t="s">
        <v>418</v>
      </c>
      <c r="H280" s="18" t="s">
        <v>418</v>
      </c>
      <c r="I280" s="18" t="s">
        <v>137</v>
      </c>
      <c r="J280" s="18" t="s">
        <v>137</v>
      </c>
      <c r="K280" s="128" t="s">
        <v>589</v>
      </c>
    </row>
    <row r="281" spans="1:11" ht="52.2" customHeight="1" x14ac:dyDescent="0.25">
      <c r="A281" s="215">
        <f>A280+1</f>
        <v>118</v>
      </c>
      <c r="B281" s="107" t="s">
        <v>267</v>
      </c>
      <c r="C281" s="18" t="s">
        <v>60</v>
      </c>
      <c r="D281" s="18" t="s">
        <v>137</v>
      </c>
      <c r="E281" s="18" t="s">
        <v>272</v>
      </c>
      <c r="F281" s="18">
        <v>0</v>
      </c>
      <c r="G281" s="18">
        <v>5</v>
      </c>
      <c r="H281" s="99">
        <v>5</v>
      </c>
      <c r="I281" s="18" t="s">
        <v>412</v>
      </c>
      <c r="J281" s="18">
        <v>458023</v>
      </c>
      <c r="K281" s="85" t="s">
        <v>436</v>
      </c>
    </row>
    <row r="282" spans="1:11" ht="52.8" x14ac:dyDescent="0.25">
      <c r="A282" s="215">
        <f t="shared" ref="A282:A283" si="13">A281+1</f>
        <v>119</v>
      </c>
      <c r="B282" s="107" t="s">
        <v>268</v>
      </c>
      <c r="C282" s="18" t="s">
        <v>60</v>
      </c>
      <c r="D282" s="18" t="s">
        <v>137</v>
      </c>
      <c r="E282" s="18" t="s">
        <v>271</v>
      </c>
      <c r="F282" s="18">
        <v>0.51400000000000001</v>
      </c>
      <c r="G282" s="18">
        <v>0</v>
      </c>
      <c r="H282" s="99">
        <v>0</v>
      </c>
      <c r="I282" s="18" t="s">
        <v>412</v>
      </c>
      <c r="J282" s="18">
        <v>122007</v>
      </c>
      <c r="K282" s="85" t="s">
        <v>436</v>
      </c>
    </row>
    <row r="283" spans="1:11" ht="55.2" customHeight="1" x14ac:dyDescent="0.25">
      <c r="A283" s="215">
        <f t="shared" si="13"/>
        <v>120</v>
      </c>
      <c r="B283" s="107" t="s">
        <v>269</v>
      </c>
      <c r="C283" s="18" t="s">
        <v>60</v>
      </c>
      <c r="D283" s="18" t="s">
        <v>137</v>
      </c>
      <c r="E283" s="18" t="s">
        <v>271</v>
      </c>
      <c r="F283" s="18">
        <v>0</v>
      </c>
      <c r="G283" s="18">
        <v>3.3820000000000001</v>
      </c>
      <c r="H283" s="168">
        <v>3.3820000000000001</v>
      </c>
      <c r="I283" s="99" t="s">
        <v>412</v>
      </c>
      <c r="J283" s="18">
        <v>122006</v>
      </c>
      <c r="K283" s="85" t="s">
        <v>834</v>
      </c>
    </row>
    <row r="284" spans="1:11" ht="14.4" customHeight="1" x14ac:dyDescent="0.3">
      <c r="A284" s="281" t="s">
        <v>273</v>
      </c>
      <c r="B284" s="274"/>
      <c r="C284" s="274"/>
      <c r="D284" s="274"/>
      <c r="E284" s="274"/>
      <c r="F284" s="274"/>
      <c r="G284" s="274"/>
      <c r="H284" s="274"/>
      <c r="I284" s="274"/>
      <c r="J284" s="274"/>
      <c r="K284" s="275"/>
    </row>
    <row r="285" spans="1:11" ht="14.4" customHeight="1" x14ac:dyDescent="0.3">
      <c r="A285" s="282" t="s">
        <v>274</v>
      </c>
      <c r="B285" s="274"/>
      <c r="C285" s="274"/>
      <c r="D285" s="274"/>
      <c r="E285" s="274"/>
      <c r="F285" s="274"/>
      <c r="G285" s="274"/>
      <c r="H285" s="274"/>
      <c r="I285" s="274"/>
      <c r="J285" s="274"/>
      <c r="K285" s="275"/>
    </row>
    <row r="286" spans="1:11" ht="66.599999999999994" x14ac:dyDescent="0.25">
      <c r="A286" s="46">
        <v>108</v>
      </c>
      <c r="B286" s="6" t="s">
        <v>275</v>
      </c>
      <c r="C286" s="21" t="s">
        <v>59</v>
      </c>
      <c r="D286" s="47" t="s">
        <v>421</v>
      </c>
      <c r="E286" s="80" t="s">
        <v>277</v>
      </c>
      <c r="F286" s="48">
        <v>13.5</v>
      </c>
      <c r="G286" s="49">
        <v>13.5</v>
      </c>
      <c r="H286" s="49">
        <v>17.37</v>
      </c>
      <c r="I286" s="49" t="s">
        <v>137</v>
      </c>
      <c r="J286" s="49" t="s">
        <v>137</v>
      </c>
      <c r="K286" s="92" t="s">
        <v>678</v>
      </c>
    </row>
    <row r="287" spans="1:11" ht="40.200000000000003" customHeight="1" x14ac:dyDescent="0.25">
      <c r="A287" s="46">
        <v>109</v>
      </c>
      <c r="B287" s="6" t="s">
        <v>276</v>
      </c>
      <c r="C287" s="21" t="s">
        <v>59</v>
      </c>
      <c r="D287" s="47" t="s">
        <v>421</v>
      </c>
      <c r="E287" s="80" t="s">
        <v>277</v>
      </c>
      <c r="F287" s="48">
        <v>27.9</v>
      </c>
      <c r="G287" s="49">
        <v>27.9</v>
      </c>
      <c r="H287" s="49">
        <v>27.95</v>
      </c>
      <c r="I287" s="49" t="s">
        <v>137</v>
      </c>
      <c r="J287" s="49" t="s">
        <v>137</v>
      </c>
      <c r="K287" s="92" t="s">
        <v>677</v>
      </c>
    </row>
    <row r="288" spans="1:11" ht="14.4" x14ac:dyDescent="0.3">
      <c r="A288" s="282" t="s">
        <v>278</v>
      </c>
      <c r="B288" s="274"/>
      <c r="C288" s="274"/>
      <c r="D288" s="274"/>
      <c r="E288" s="274"/>
      <c r="F288" s="274"/>
      <c r="G288" s="274"/>
      <c r="H288" s="274"/>
      <c r="I288" s="274"/>
      <c r="J288" s="274"/>
      <c r="K288" s="275"/>
    </row>
    <row r="289" spans="1:11" ht="40.200000000000003" x14ac:dyDescent="0.25">
      <c r="A289" s="46">
        <v>110</v>
      </c>
      <c r="B289" s="4" t="s">
        <v>279</v>
      </c>
      <c r="C289" s="21" t="s">
        <v>59</v>
      </c>
      <c r="D289" s="47" t="s">
        <v>417</v>
      </c>
      <c r="E289" s="80" t="s">
        <v>288</v>
      </c>
      <c r="F289" s="48">
        <v>106</v>
      </c>
      <c r="G289" s="49">
        <v>200</v>
      </c>
      <c r="H289" s="49">
        <v>201.6</v>
      </c>
      <c r="I289" s="49" t="s">
        <v>137</v>
      </c>
      <c r="J289" s="49" t="s">
        <v>137</v>
      </c>
      <c r="K289" s="101" t="s">
        <v>482</v>
      </c>
    </row>
    <row r="290" spans="1:11" ht="27.6" x14ac:dyDescent="0.25">
      <c r="A290" s="46">
        <v>111</v>
      </c>
      <c r="B290" s="4" t="s">
        <v>280</v>
      </c>
      <c r="C290" s="21" t="s">
        <v>60</v>
      </c>
      <c r="D290" s="47" t="s">
        <v>417</v>
      </c>
      <c r="E290" s="80" t="s">
        <v>288</v>
      </c>
      <c r="F290" s="48">
        <v>3200</v>
      </c>
      <c r="G290" s="49">
        <v>16100</v>
      </c>
      <c r="H290" s="49">
        <v>16299.8</v>
      </c>
      <c r="I290" s="49" t="s">
        <v>137</v>
      </c>
      <c r="J290" s="49" t="s">
        <v>137</v>
      </c>
      <c r="K290" s="101" t="s">
        <v>482</v>
      </c>
    </row>
    <row r="291" spans="1:11" ht="40.200000000000003" x14ac:dyDescent="0.25">
      <c r="A291" s="46">
        <v>112</v>
      </c>
      <c r="B291" s="4" t="s">
        <v>281</v>
      </c>
      <c r="C291" s="21" t="s">
        <v>282</v>
      </c>
      <c r="D291" s="47" t="s">
        <v>417</v>
      </c>
      <c r="E291" s="80" t="s">
        <v>288</v>
      </c>
      <c r="F291" s="48">
        <v>10</v>
      </c>
      <c r="G291" s="49">
        <v>19.899999999999999</v>
      </c>
      <c r="H291" s="49">
        <v>20.399999999999999</v>
      </c>
      <c r="I291" s="49" t="s">
        <v>137</v>
      </c>
      <c r="J291" s="49" t="s">
        <v>137</v>
      </c>
      <c r="K291" s="101" t="s">
        <v>482</v>
      </c>
    </row>
    <row r="292" spans="1:11" ht="53.4" x14ac:dyDescent="0.25">
      <c r="A292" s="46">
        <v>113</v>
      </c>
      <c r="B292" s="4" t="s">
        <v>283</v>
      </c>
      <c r="C292" s="21" t="s">
        <v>198</v>
      </c>
      <c r="D292" s="47" t="s">
        <v>421</v>
      </c>
      <c r="E292" s="80" t="s">
        <v>289</v>
      </c>
      <c r="F292" s="48">
        <v>1974</v>
      </c>
      <c r="G292" s="49">
        <v>2290</v>
      </c>
      <c r="H292" s="49">
        <v>2290</v>
      </c>
      <c r="I292" s="49" t="s">
        <v>137</v>
      </c>
      <c r="J292" s="49" t="s">
        <v>137</v>
      </c>
      <c r="K292" s="101" t="s">
        <v>798</v>
      </c>
    </row>
    <row r="293" spans="1:11" ht="218.4" customHeight="1" x14ac:dyDescent="0.25">
      <c r="A293" s="83">
        <f>A283+1</f>
        <v>121</v>
      </c>
      <c r="B293" s="166" t="s">
        <v>284</v>
      </c>
      <c r="C293" s="196" t="s">
        <v>60</v>
      </c>
      <c r="D293" s="83" t="s">
        <v>137</v>
      </c>
      <c r="E293" s="69" t="s">
        <v>140</v>
      </c>
      <c r="F293" s="56" t="s">
        <v>418</v>
      </c>
      <c r="G293" s="83">
        <v>18.407</v>
      </c>
      <c r="H293" s="83">
        <v>16.399999999999999</v>
      </c>
      <c r="I293" s="18" t="s">
        <v>450</v>
      </c>
      <c r="J293" s="18">
        <v>467004</v>
      </c>
      <c r="K293" s="85" t="s">
        <v>881</v>
      </c>
    </row>
    <row r="294" spans="1:11" ht="208.2" customHeight="1" x14ac:dyDescent="0.25">
      <c r="A294" s="18">
        <f>A293+1</f>
        <v>122</v>
      </c>
      <c r="B294" s="124" t="s">
        <v>285</v>
      </c>
      <c r="C294" s="39" t="s">
        <v>60</v>
      </c>
      <c r="D294" s="18" t="s">
        <v>137</v>
      </c>
      <c r="E294" s="39" t="s">
        <v>140</v>
      </c>
      <c r="F294" s="56" t="s">
        <v>418</v>
      </c>
      <c r="G294" s="18">
        <v>5.6289999999999996</v>
      </c>
      <c r="H294" s="18">
        <v>4</v>
      </c>
      <c r="I294" s="78" t="s">
        <v>450</v>
      </c>
      <c r="J294" s="78">
        <v>467005</v>
      </c>
      <c r="K294" s="85" t="s">
        <v>882</v>
      </c>
    </row>
    <row r="295" spans="1:11" ht="66" x14ac:dyDescent="0.25">
      <c r="A295" s="83">
        <f>A294+1</f>
        <v>123</v>
      </c>
      <c r="B295" s="132" t="s">
        <v>286</v>
      </c>
      <c r="C295" s="39" t="s">
        <v>60</v>
      </c>
      <c r="D295" s="18" t="s">
        <v>137</v>
      </c>
      <c r="E295" s="39" t="s">
        <v>140</v>
      </c>
      <c r="F295" s="56" t="s">
        <v>418</v>
      </c>
      <c r="G295" s="18">
        <v>6.1020000000000003</v>
      </c>
      <c r="H295" s="121">
        <v>6.1020000000000003</v>
      </c>
      <c r="I295" s="18" t="s">
        <v>412</v>
      </c>
      <c r="J295" s="18">
        <v>467003</v>
      </c>
      <c r="K295" s="107" t="s">
        <v>728</v>
      </c>
    </row>
    <row r="296" spans="1:11" ht="69.599999999999994" customHeight="1" x14ac:dyDescent="0.25">
      <c r="A296" s="83">
        <f>A295+1</f>
        <v>124</v>
      </c>
      <c r="B296" s="132" t="s">
        <v>287</v>
      </c>
      <c r="C296" s="39" t="s">
        <v>60</v>
      </c>
      <c r="D296" s="18" t="s">
        <v>137</v>
      </c>
      <c r="E296" s="39" t="s">
        <v>140</v>
      </c>
      <c r="F296" s="56" t="s">
        <v>418</v>
      </c>
      <c r="G296" s="18">
        <v>1</v>
      </c>
      <c r="H296" s="18">
        <v>1</v>
      </c>
      <c r="I296" s="121" t="s">
        <v>412</v>
      </c>
      <c r="J296" s="18">
        <v>467004</v>
      </c>
      <c r="K296" s="107" t="s">
        <v>728</v>
      </c>
    </row>
    <row r="297" spans="1:11" ht="14.4" customHeight="1" x14ac:dyDescent="0.3">
      <c r="A297" s="282" t="s">
        <v>290</v>
      </c>
      <c r="B297" s="274"/>
      <c r="C297" s="274"/>
      <c r="D297" s="274"/>
      <c r="E297" s="274"/>
      <c r="F297" s="274"/>
      <c r="G297" s="274"/>
      <c r="H297" s="274"/>
      <c r="I297" s="274"/>
      <c r="J297" s="274"/>
      <c r="K297" s="275"/>
    </row>
    <row r="298" spans="1:11" ht="66.599999999999994" x14ac:dyDescent="0.25">
      <c r="A298" s="46">
        <v>114</v>
      </c>
      <c r="B298" s="4" t="s">
        <v>291</v>
      </c>
      <c r="C298" s="8" t="s">
        <v>59</v>
      </c>
      <c r="D298" s="47" t="s">
        <v>421</v>
      </c>
      <c r="E298" s="8" t="s">
        <v>289</v>
      </c>
      <c r="F298" s="48">
        <v>35.9</v>
      </c>
      <c r="G298" s="49">
        <v>35.9</v>
      </c>
      <c r="H298" s="49">
        <v>38.5</v>
      </c>
      <c r="I298" s="49" t="s">
        <v>137</v>
      </c>
      <c r="J298" s="49" t="s">
        <v>137</v>
      </c>
      <c r="K298" s="90" t="s">
        <v>799</v>
      </c>
    </row>
    <row r="299" spans="1:11" ht="57.6" customHeight="1" x14ac:dyDescent="0.25">
      <c r="A299" s="46">
        <v>115</v>
      </c>
      <c r="B299" s="4" t="s">
        <v>832</v>
      </c>
      <c r="C299" s="8" t="s">
        <v>292</v>
      </c>
      <c r="D299" s="47" t="s">
        <v>421</v>
      </c>
      <c r="E299" s="8" t="s">
        <v>289</v>
      </c>
      <c r="F299" s="48">
        <v>2.5</v>
      </c>
      <c r="G299" s="49">
        <v>0</v>
      </c>
      <c r="H299" s="49">
        <v>0</v>
      </c>
      <c r="I299" s="49" t="s">
        <v>137</v>
      </c>
      <c r="J299" s="49" t="s">
        <v>137</v>
      </c>
      <c r="K299" s="92" t="s">
        <v>435</v>
      </c>
    </row>
    <row r="300" spans="1:11" ht="105" customHeight="1" x14ac:dyDescent="0.25">
      <c r="A300" s="46">
        <v>116</v>
      </c>
      <c r="B300" s="25" t="s">
        <v>293</v>
      </c>
      <c r="C300" s="8" t="s">
        <v>292</v>
      </c>
      <c r="D300" s="47" t="s">
        <v>421</v>
      </c>
      <c r="E300" s="8" t="s">
        <v>289</v>
      </c>
      <c r="F300" s="48">
        <v>125.4</v>
      </c>
      <c r="G300" s="49">
        <v>125.4</v>
      </c>
      <c r="H300" s="49">
        <v>137.19999999999999</v>
      </c>
      <c r="I300" s="49" t="s">
        <v>137</v>
      </c>
      <c r="J300" s="49" t="s">
        <v>137</v>
      </c>
      <c r="K300" s="101" t="s">
        <v>800</v>
      </c>
    </row>
    <row r="301" spans="1:11" ht="133.19999999999999" customHeight="1" x14ac:dyDescent="0.25">
      <c r="A301" s="46">
        <v>117</v>
      </c>
      <c r="B301" s="26" t="s">
        <v>294</v>
      </c>
      <c r="C301" s="8" t="s">
        <v>292</v>
      </c>
      <c r="D301" s="47" t="s">
        <v>421</v>
      </c>
      <c r="E301" s="8" t="s">
        <v>289</v>
      </c>
      <c r="F301" s="48">
        <v>2</v>
      </c>
      <c r="G301" s="49">
        <v>2</v>
      </c>
      <c r="H301" s="49">
        <v>10.3</v>
      </c>
      <c r="I301" s="49" t="s">
        <v>137</v>
      </c>
      <c r="J301" s="49" t="s">
        <v>137</v>
      </c>
      <c r="K301" s="101" t="s">
        <v>835</v>
      </c>
    </row>
    <row r="302" spans="1:11" ht="66" x14ac:dyDescent="0.25">
      <c r="A302" s="46">
        <v>118</v>
      </c>
      <c r="B302" s="26" t="s">
        <v>295</v>
      </c>
      <c r="C302" s="8" t="s">
        <v>292</v>
      </c>
      <c r="D302" s="47" t="s">
        <v>421</v>
      </c>
      <c r="E302" s="8" t="s">
        <v>289</v>
      </c>
      <c r="F302" s="48">
        <v>0</v>
      </c>
      <c r="G302" s="49">
        <v>15</v>
      </c>
      <c r="H302" s="49">
        <v>16.5</v>
      </c>
      <c r="I302" s="49" t="s">
        <v>137</v>
      </c>
      <c r="J302" s="49" t="s">
        <v>137</v>
      </c>
      <c r="K302" s="101" t="s">
        <v>830</v>
      </c>
    </row>
    <row r="303" spans="1:11" ht="69" customHeight="1" x14ac:dyDescent="0.25">
      <c r="A303" s="18">
        <f>A296+1</f>
        <v>125</v>
      </c>
      <c r="B303" s="128" t="s">
        <v>296</v>
      </c>
      <c r="C303" s="18" t="s">
        <v>60</v>
      </c>
      <c r="D303" s="18" t="s">
        <v>137</v>
      </c>
      <c r="E303" s="78" t="s">
        <v>289</v>
      </c>
      <c r="F303" s="51" t="s">
        <v>429</v>
      </c>
      <c r="G303" s="18">
        <v>17.928000000000001</v>
      </c>
      <c r="H303" s="18">
        <v>17.928000000000001</v>
      </c>
      <c r="I303" s="18" t="s">
        <v>450</v>
      </c>
      <c r="J303" s="18">
        <v>458022</v>
      </c>
      <c r="K303" s="184" t="s">
        <v>883</v>
      </c>
    </row>
    <row r="304" spans="1:11" ht="95.4" customHeight="1" x14ac:dyDescent="0.25">
      <c r="A304" s="18">
        <f>A303+1</f>
        <v>126</v>
      </c>
      <c r="B304" s="128" t="s">
        <v>297</v>
      </c>
      <c r="C304" s="18" t="s">
        <v>60</v>
      </c>
      <c r="D304" s="18" t="s">
        <v>137</v>
      </c>
      <c r="E304" s="78" t="s">
        <v>289</v>
      </c>
      <c r="F304" s="18" t="s">
        <v>418</v>
      </c>
      <c r="G304" s="18">
        <v>79</v>
      </c>
      <c r="H304" s="18">
        <v>23.7</v>
      </c>
      <c r="I304" s="18" t="s">
        <v>413</v>
      </c>
      <c r="J304" s="18">
        <v>458022</v>
      </c>
      <c r="K304" s="185" t="s">
        <v>884</v>
      </c>
    </row>
    <row r="305" spans="1:11" ht="52.8" x14ac:dyDescent="0.25">
      <c r="A305" s="215">
        <f t="shared" ref="A305:A306" si="14">A304+1</f>
        <v>127</v>
      </c>
      <c r="B305" s="23" t="s">
        <v>298</v>
      </c>
      <c r="C305" s="18" t="s">
        <v>60</v>
      </c>
      <c r="D305" s="18" t="s">
        <v>137</v>
      </c>
      <c r="E305" s="78" t="s">
        <v>289</v>
      </c>
      <c r="F305" s="78" t="s">
        <v>418</v>
      </c>
      <c r="G305" s="18">
        <v>0.22500000000000001</v>
      </c>
      <c r="H305" s="18">
        <v>0.22500000000000001</v>
      </c>
      <c r="I305" s="18" t="s">
        <v>412</v>
      </c>
      <c r="J305" s="18">
        <v>458002</v>
      </c>
      <c r="K305" s="191" t="s">
        <v>803</v>
      </c>
    </row>
    <row r="306" spans="1:11" ht="79.2" x14ac:dyDescent="0.25">
      <c r="A306" s="215">
        <f t="shared" si="14"/>
        <v>128</v>
      </c>
      <c r="B306" s="128" t="s">
        <v>299</v>
      </c>
      <c r="C306" s="18" t="s">
        <v>60</v>
      </c>
      <c r="D306" s="18" t="s">
        <v>137</v>
      </c>
      <c r="E306" s="78" t="s">
        <v>289</v>
      </c>
      <c r="F306" s="78" t="s">
        <v>418</v>
      </c>
      <c r="G306" s="18">
        <v>13.206</v>
      </c>
      <c r="H306" s="18">
        <v>12.176</v>
      </c>
      <c r="I306" s="78" t="s">
        <v>450</v>
      </c>
      <c r="J306" s="18">
        <v>458045</v>
      </c>
      <c r="K306" s="190" t="s">
        <v>804</v>
      </c>
    </row>
    <row r="307" spans="1:11" ht="31.2" customHeight="1" x14ac:dyDescent="0.25">
      <c r="A307" s="287">
        <f>A306+1</f>
        <v>129</v>
      </c>
      <c r="B307" s="289" t="s">
        <v>300</v>
      </c>
      <c r="C307" s="287" t="s">
        <v>60</v>
      </c>
      <c r="D307" s="287" t="s">
        <v>137</v>
      </c>
      <c r="E307" s="303" t="s">
        <v>289</v>
      </c>
      <c r="F307" s="51" t="s">
        <v>430</v>
      </c>
      <c r="G307" s="18">
        <v>100</v>
      </c>
      <c r="H307" s="18">
        <v>100</v>
      </c>
      <c r="I307" s="18" t="s">
        <v>412</v>
      </c>
      <c r="J307" s="18">
        <v>458023</v>
      </c>
      <c r="K307" s="105" t="s">
        <v>805</v>
      </c>
    </row>
    <row r="308" spans="1:11" ht="30" customHeight="1" x14ac:dyDescent="0.25">
      <c r="A308" s="288"/>
      <c r="B308" s="290"/>
      <c r="C308" s="288"/>
      <c r="D308" s="288"/>
      <c r="E308" s="265"/>
      <c r="F308" s="51" t="s">
        <v>418</v>
      </c>
      <c r="G308" s="78">
        <v>300</v>
      </c>
      <c r="H308" s="78">
        <v>300</v>
      </c>
      <c r="I308" s="78" t="s">
        <v>413</v>
      </c>
      <c r="J308" s="77">
        <v>458045</v>
      </c>
      <c r="K308" s="105" t="s">
        <v>805</v>
      </c>
    </row>
    <row r="309" spans="1:11" ht="39.6" x14ac:dyDescent="0.25">
      <c r="A309" s="125">
        <f>A307+1</f>
        <v>130</v>
      </c>
      <c r="B309" s="124" t="s">
        <v>301</v>
      </c>
      <c r="C309" s="125" t="s">
        <v>60</v>
      </c>
      <c r="D309" s="125" t="s">
        <v>137</v>
      </c>
      <c r="E309" s="126" t="s">
        <v>289</v>
      </c>
      <c r="F309" s="126">
        <v>49.966999999999999</v>
      </c>
      <c r="G309" s="126">
        <v>61.463999999999999</v>
      </c>
      <c r="H309" s="141">
        <v>61.463999999999999</v>
      </c>
      <c r="I309" s="126" t="s">
        <v>412</v>
      </c>
      <c r="J309" s="125">
        <v>458023</v>
      </c>
      <c r="K309" s="105" t="s">
        <v>806</v>
      </c>
    </row>
    <row r="310" spans="1:11" ht="52.8" x14ac:dyDescent="0.25">
      <c r="A310" s="18">
        <f>A309+1</f>
        <v>131</v>
      </c>
      <c r="B310" s="23" t="s">
        <v>302</v>
      </c>
      <c r="C310" s="18" t="s">
        <v>60</v>
      </c>
      <c r="D310" s="140" t="s">
        <v>137</v>
      </c>
      <c r="E310" s="78" t="s">
        <v>289</v>
      </c>
      <c r="F310" s="78" t="s">
        <v>418</v>
      </c>
      <c r="G310" s="18">
        <v>35.149000000000001</v>
      </c>
      <c r="H310" s="141">
        <v>35.149000000000001</v>
      </c>
      <c r="I310" s="18" t="s">
        <v>450</v>
      </c>
      <c r="J310" s="18">
        <v>458023</v>
      </c>
      <c r="K310" s="117" t="s">
        <v>807</v>
      </c>
    </row>
    <row r="311" spans="1:11" ht="81.599999999999994" customHeight="1" x14ac:dyDescent="0.25">
      <c r="A311" s="215">
        <f>A310+1</f>
        <v>132</v>
      </c>
      <c r="B311" s="23" t="s">
        <v>303</v>
      </c>
      <c r="C311" s="18" t="s">
        <v>60</v>
      </c>
      <c r="D311" s="140" t="s">
        <v>137</v>
      </c>
      <c r="E311" s="78" t="s">
        <v>289</v>
      </c>
      <c r="F311" s="78" t="s">
        <v>418</v>
      </c>
      <c r="G311" s="18">
        <v>10.106999999999999</v>
      </c>
      <c r="H311" s="141">
        <v>10.106999999999999</v>
      </c>
      <c r="I311" s="78" t="s">
        <v>450</v>
      </c>
      <c r="J311" s="78">
        <v>458023</v>
      </c>
      <c r="K311" s="117" t="s">
        <v>829</v>
      </c>
    </row>
    <row r="312" spans="1:11" ht="92.4" x14ac:dyDescent="0.25">
      <c r="A312" s="215">
        <f>A311+1</f>
        <v>133</v>
      </c>
      <c r="B312" s="23" t="s">
        <v>304</v>
      </c>
      <c r="C312" s="18" t="s">
        <v>60</v>
      </c>
      <c r="D312" s="140" t="s">
        <v>137</v>
      </c>
      <c r="E312" s="78" t="s">
        <v>289</v>
      </c>
      <c r="F312" s="78" t="s">
        <v>418</v>
      </c>
      <c r="G312" s="18">
        <v>394.84899999999999</v>
      </c>
      <c r="H312" s="141">
        <v>394.84899999999999</v>
      </c>
      <c r="I312" s="78" t="s">
        <v>450</v>
      </c>
      <c r="J312" s="18">
        <v>458045</v>
      </c>
      <c r="K312" s="117" t="s">
        <v>808</v>
      </c>
    </row>
    <row r="313" spans="1:11" ht="39.6" x14ac:dyDescent="0.25">
      <c r="A313" s="215">
        <f>A312+1</f>
        <v>134</v>
      </c>
      <c r="B313" s="23" t="s">
        <v>305</v>
      </c>
      <c r="C313" s="141" t="s">
        <v>60</v>
      </c>
      <c r="D313" s="140" t="s">
        <v>137</v>
      </c>
      <c r="E313" s="141" t="s">
        <v>289</v>
      </c>
      <c r="F313" s="141" t="s">
        <v>418</v>
      </c>
      <c r="G313" s="141">
        <v>50</v>
      </c>
      <c r="H313" s="141">
        <v>50</v>
      </c>
      <c r="I313" s="141" t="s">
        <v>450</v>
      </c>
      <c r="J313" s="141">
        <v>458023</v>
      </c>
      <c r="K313" s="117" t="s">
        <v>809</v>
      </c>
    </row>
    <row r="314" spans="1:11" ht="52.8" x14ac:dyDescent="0.25">
      <c r="A314" s="215">
        <f>A313+1</f>
        <v>135</v>
      </c>
      <c r="B314" s="23" t="s">
        <v>811</v>
      </c>
      <c r="C314" s="141" t="s">
        <v>60</v>
      </c>
      <c r="D314" s="140" t="s">
        <v>137</v>
      </c>
      <c r="E314" s="141" t="s">
        <v>289</v>
      </c>
      <c r="F314" s="141" t="s">
        <v>418</v>
      </c>
      <c r="G314" s="141">
        <v>187.03800000000001</v>
      </c>
      <c r="H314" s="141">
        <v>187.03800000000001</v>
      </c>
      <c r="I314" s="141" t="s">
        <v>450</v>
      </c>
      <c r="J314" s="141">
        <v>458002</v>
      </c>
      <c r="K314" s="117" t="s">
        <v>810</v>
      </c>
    </row>
    <row r="315" spans="1:11" ht="14.4" x14ac:dyDescent="0.25">
      <c r="A315" s="304" t="s">
        <v>306</v>
      </c>
      <c r="B315" s="305"/>
      <c r="C315" s="305"/>
      <c r="D315" s="305"/>
      <c r="E315" s="305"/>
      <c r="F315" s="305"/>
      <c r="G315" s="305"/>
      <c r="H315" s="305"/>
      <c r="I315" s="305"/>
      <c r="J315" s="305"/>
      <c r="K315" s="306"/>
    </row>
    <row r="316" spans="1:11" ht="64.2" customHeight="1" x14ac:dyDescent="0.25">
      <c r="A316" s="49">
        <v>119</v>
      </c>
      <c r="B316" s="10" t="s">
        <v>307</v>
      </c>
      <c r="C316" s="62" t="s">
        <v>59</v>
      </c>
      <c r="D316" s="144" t="s">
        <v>421</v>
      </c>
      <c r="E316" s="145" t="s">
        <v>342</v>
      </c>
      <c r="F316" s="48">
        <v>75</v>
      </c>
      <c r="G316" s="49">
        <v>75</v>
      </c>
      <c r="H316" s="49">
        <v>72.7</v>
      </c>
      <c r="I316" s="49" t="s">
        <v>137</v>
      </c>
      <c r="J316" s="49" t="s">
        <v>137</v>
      </c>
      <c r="K316" s="92" t="s">
        <v>812</v>
      </c>
    </row>
    <row r="317" spans="1:11" ht="43.8" customHeight="1" x14ac:dyDescent="0.25">
      <c r="A317" s="49">
        <v>120</v>
      </c>
      <c r="B317" s="4" t="s">
        <v>308</v>
      </c>
      <c r="C317" s="62" t="s">
        <v>59</v>
      </c>
      <c r="D317" s="144" t="s">
        <v>421</v>
      </c>
      <c r="E317" s="145" t="s">
        <v>342</v>
      </c>
      <c r="F317" s="48">
        <v>21.3</v>
      </c>
      <c r="G317" s="49">
        <v>21.3</v>
      </c>
      <c r="H317" s="49">
        <v>22.5</v>
      </c>
      <c r="I317" s="49" t="s">
        <v>137</v>
      </c>
      <c r="J317" s="49" t="s">
        <v>137</v>
      </c>
      <c r="K317" s="92" t="s">
        <v>813</v>
      </c>
    </row>
    <row r="318" spans="1:11" ht="39.6" customHeight="1" x14ac:dyDescent="0.25">
      <c r="A318" s="295">
        <v>121</v>
      </c>
      <c r="B318" s="27" t="s">
        <v>309</v>
      </c>
      <c r="C318" s="298" t="s">
        <v>59</v>
      </c>
      <c r="D318" s="300" t="s">
        <v>421</v>
      </c>
      <c r="E318" s="301" t="s">
        <v>289</v>
      </c>
      <c r="F318" s="48">
        <v>92.4</v>
      </c>
      <c r="G318" s="49">
        <v>92.4</v>
      </c>
      <c r="H318" s="49">
        <v>92.4</v>
      </c>
      <c r="I318" s="49" t="s">
        <v>137</v>
      </c>
      <c r="J318" s="49" t="s">
        <v>137</v>
      </c>
      <c r="K318" s="92" t="s">
        <v>836</v>
      </c>
    </row>
    <row r="319" spans="1:11" ht="42.6" customHeight="1" x14ac:dyDescent="0.25">
      <c r="A319" s="297"/>
      <c r="B319" s="28" t="s">
        <v>310</v>
      </c>
      <c r="C319" s="288"/>
      <c r="D319" s="288"/>
      <c r="E319" s="265"/>
      <c r="F319" s="48" t="s">
        <v>418</v>
      </c>
      <c r="G319" s="49">
        <v>85</v>
      </c>
      <c r="H319" s="138">
        <v>85</v>
      </c>
      <c r="I319" s="138" t="s">
        <v>137</v>
      </c>
      <c r="J319" s="138" t="s">
        <v>137</v>
      </c>
      <c r="K319" s="112" t="s">
        <v>850</v>
      </c>
    </row>
    <row r="320" spans="1:11" ht="66.599999999999994" x14ac:dyDescent="0.25">
      <c r="A320" s="49">
        <v>122</v>
      </c>
      <c r="B320" s="29" t="s">
        <v>311</v>
      </c>
      <c r="C320" s="146" t="s">
        <v>197</v>
      </c>
      <c r="D320" s="144" t="s">
        <v>421</v>
      </c>
      <c r="E320" s="145" t="s">
        <v>289</v>
      </c>
      <c r="F320" s="48">
        <v>23</v>
      </c>
      <c r="G320" s="49">
        <v>23</v>
      </c>
      <c r="H320" s="49">
        <v>23</v>
      </c>
      <c r="I320" s="49" t="s">
        <v>137</v>
      </c>
      <c r="J320" s="49" t="s">
        <v>137</v>
      </c>
      <c r="K320" s="101" t="s">
        <v>816</v>
      </c>
    </row>
    <row r="321" spans="1:11" ht="44.4" customHeight="1" x14ac:dyDescent="0.25">
      <c r="A321" s="295">
        <v>123</v>
      </c>
      <c r="B321" s="30" t="s">
        <v>312</v>
      </c>
      <c r="C321" s="298" t="s">
        <v>59</v>
      </c>
      <c r="D321" s="300" t="s">
        <v>421</v>
      </c>
      <c r="E321" s="301" t="s">
        <v>289</v>
      </c>
      <c r="F321" s="48">
        <v>71.2</v>
      </c>
      <c r="G321" s="49">
        <v>71.2</v>
      </c>
      <c r="H321" s="49">
        <v>71.3</v>
      </c>
      <c r="I321" s="49" t="s">
        <v>137</v>
      </c>
      <c r="J321" s="49" t="s">
        <v>137</v>
      </c>
      <c r="K321" s="92" t="s">
        <v>815</v>
      </c>
    </row>
    <row r="322" spans="1:11" ht="39.6" x14ac:dyDescent="0.25">
      <c r="A322" s="297"/>
      <c r="B322" s="28" t="s">
        <v>310</v>
      </c>
      <c r="C322" s="288"/>
      <c r="D322" s="288"/>
      <c r="E322" s="265"/>
      <c r="F322" s="48"/>
      <c r="G322" s="138">
        <v>65</v>
      </c>
      <c r="H322" s="138">
        <v>65</v>
      </c>
      <c r="I322" s="138" t="s">
        <v>137</v>
      </c>
      <c r="J322" s="138" t="s">
        <v>137</v>
      </c>
      <c r="K322" s="112" t="s">
        <v>837</v>
      </c>
    </row>
    <row r="323" spans="1:11" ht="53.4" x14ac:dyDescent="0.25">
      <c r="A323" s="49">
        <v>124</v>
      </c>
      <c r="B323" s="31" t="s">
        <v>313</v>
      </c>
      <c r="C323" s="146" t="s">
        <v>197</v>
      </c>
      <c r="D323" s="144" t="s">
        <v>421</v>
      </c>
      <c r="E323" s="145" t="s">
        <v>289</v>
      </c>
      <c r="F323" s="48">
        <v>3</v>
      </c>
      <c r="G323" s="49">
        <v>3</v>
      </c>
      <c r="H323" s="49">
        <v>3</v>
      </c>
      <c r="I323" s="49" t="s">
        <v>137</v>
      </c>
      <c r="J323" s="49" t="s">
        <v>137</v>
      </c>
      <c r="K323" s="101" t="s">
        <v>814</v>
      </c>
    </row>
    <row r="324" spans="1:11" ht="44.4" customHeight="1" x14ac:dyDescent="0.25">
      <c r="A324" s="295">
        <v>125</v>
      </c>
      <c r="B324" s="4" t="s">
        <v>314</v>
      </c>
      <c r="C324" s="298" t="s">
        <v>59</v>
      </c>
      <c r="D324" s="300" t="s">
        <v>421</v>
      </c>
      <c r="E324" s="301" t="s">
        <v>289</v>
      </c>
      <c r="F324" s="48"/>
      <c r="G324" s="49"/>
      <c r="H324" s="49"/>
      <c r="I324" s="49"/>
      <c r="J324" s="49"/>
      <c r="K324" s="92"/>
    </row>
    <row r="325" spans="1:11" ht="38.4" customHeight="1" x14ac:dyDescent="0.25">
      <c r="A325" s="296"/>
      <c r="B325" s="10" t="s">
        <v>315</v>
      </c>
      <c r="C325" s="299"/>
      <c r="D325" s="299"/>
      <c r="E325" s="265"/>
      <c r="F325" s="48">
        <v>8</v>
      </c>
      <c r="G325" s="49">
        <v>55.2</v>
      </c>
      <c r="H325" s="49">
        <v>59</v>
      </c>
      <c r="I325" s="49" t="s">
        <v>137</v>
      </c>
      <c r="J325" s="49" t="s">
        <v>137</v>
      </c>
      <c r="K325" s="187" t="s">
        <v>838</v>
      </c>
    </row>
    <row r="326" spans="1:11" ht="39.6" x14ac:dyDescent="0.25">
      <c r="A326" s="296"/>
      <c r="B326" s="28" t="s">
        <v>310</v>
      </c>
      <c r="C326" s="299"/>
      <c r="D326" s="299"/>
      <c r="E326" s="265"/>
      <c r="F326" s="48"/>
      <c r="G326" s="49">
        <v>65.7</v>
      </c>
      <c r="H326" s="49">
        <v>69.2</v>
      </c>
      <c r="I326" s="49" t="s">
        <v>137</v>
      </c>
      <c r="J326" s="49" t="s">
        <v>137</v>
      </c>
      <c r="K326" s="187" t="s">
        <v>839</v>
      </c>
    </row>
    <row r="327" spans="1:11" ht="39.6" x14ac:dyDescent="0.25">
      <c r="A327" s="296"/>
      <c r="B327" s="10" t="s">
        <v>316</v>
      </c>
      <c r="C327" s="299"/>
      <c r="D327" s="299"/>
      <c r="E327" s="265"/>
      <c r="F327" s="48">
        <v>90</v>
      </c>
      <c r="G327" s="49">
        <v>90</v>
      </c>
      <c r="H327" s="49">
        <v>88.6</v>
      </c>
      <c r="I327" s="49" t="s">
        <v>137</v>
      </c>
      <c r="J327" s="49" t="s">
        <v>137</v>
      </c>
      <c r="K327" s="187" t="s">
        <v>840</v>
      </c>
    </row>
    <row r="328" spans="1:11" ht="39.6" x14ac:dyDescent="0.25">
      <c r="A328" s="296"/>
      <c r="B328" s="10" t="s">
        <v>317</v>
      </c>
      <c r="C328" s="299"/>
      <c r="D328" s="299"/>
      <c r="E328" s="265"/>
      <c r="F328" s="48">
        <v>35</v>
      </c>
      <c r="G328" s="49">
        <v>35</v>
      </c>
      <c r="H328" s="49">
        <v>20.399999999999999</v>
      </c>
      <c r="I328" s="49" t="s">
        <v>137</v>
      </c>
      <c r="J328" s="49" t="s">
        <v>137</v>
      </c>
      <c r="K328" s="187" t="s">
        <v>841</v>
      </c>
    </row>
    <row r="329" spans="1:11" x14ac:dyDescent="0.25">
      <c r="A329" s="296"/>
      <c r="B329" s="10" t="s">
        <v>318</v>
      </c>
      <c r="C329" s="299"/>
      <c r="D329" s="299"/>
      <c r="E329" s="265"/>
      <c r="F329" s="48">
        <v>0</v>
      </c>
      <c r="G329" s="49">
        <v>0</v>
      </c>
      <c r="H329" s="49">
        <v>0</v>
      </c>
      <c r="I329" s="49" t="s">
        <v>137</v>
      </c>
      <c r="J329" s="49" t="s">
        <v>137</v>
      </c>
      <c r="K329" s="188" t="s">
        <v>435</v>
      </c>
    </row>
    <row r="330" spans="1:11" x14ac:dyDescent="0.25">
      <c r="A330" s="296"/>
      <c r="B330" s="10" t="s">
        <v>319</v>
      </c>
      <c r="C330" s="299"/>
      <c r="D330" s="299"/>
      <c r="E330" s="265"/>
      <c r="F330" s="48">
        <v>0</v>
      </c>
      <c r="G330" s="49">
        <v>0</v>
      </c>
      <c r="H330" s="49">
        <v>0</v>
      </c>
      <c r="I330" s="49" t="s">
        <v>137</v>
      </c>
      <c r="J330" s="49" t="s">
        <v>137</v>
      </c>
      <c r="K330" s="188" t="s">
        <v>435</v>
      </c>
    </row>
    <row r="331" spans="1:11" x14ac:dyDescent="0.25">
      <c r="A331" s="297"/>
      <c r="B331" s="28" t="s">
        <v>310</v>
      </c>
      <c r="C331" s="288"/>
      <c r="D331" s="288"/>
      <c r="E331" s="265"/>
      <c r="F331" s="48"/>
      <c r="G331" s="49">
        <v>93</v>
      </c>
      <c r="H331" s="49"/>
      <c r="I331" s="49" t="s">
        <v>137</v>
      </c>
      <c r="J331" s="49" t="s">
        <v>137</v>
      </c>
      <c r="K331" s="92"/>
    </row>
    <row r="332" spans="1:11" ht="40.200000000000003" x14ac:dyDescent="0.25">
      <c r="A332" s="295">
        <v>126</v>
      </c>
      <c r="B332" s="32" t="s">
        <v>320</v>
      </c>
      <c r="C332" s="302" t="s">
        <v>292</v>
      </c>
      <c r="D332" s="300" t="s">
        <v>421</v>
      </c>
      <c r="E332" s="301" t="s">
        <v>289</v>
      </c>
      <c r="F332" s="48"/>
      <c r="G332" s="49"/>
      <c r="H332" s="49"/>
      <c r="I332" s="49" t="s">
        <v>137</v>
      </c>
      <c r="J332" s="49" t="s">
        <v>137</v>
      </c>
      <c r="K332" s="92"/>
    </row>
    <row r="333" spans="1:11" x14ac:dyDescent="0.25">
      <c r="A333" s="296"/>
      <c r="B333" s="32" t="s">
        <v>321</v>
      </c>
      <c r="C333" s="299"/>
      <c r="D333" s="299"/>
      <c r="E333" s="265"/>
      <c r="F333" s="48">
        <v>0</v>
      </c>
      <c r="G333" s="49">
        <v>0</v>
      </c>
      <c r="H333" s="49"/>
      <c r="I333" s="49" t="s">
        <v>137</v>
      </c>
      <c r="J333" s="49" t="s">
        <v>137</v>
      </c>
      <c r="K333" s="188" t="s">
        <v>435</v>
      </c>
    </row>
    <row r="334" spans="1:11" ht="55.8" customHeight="1" x14ac:dyDescent="0.25">
      <c r="A334" s="296"/>
      <c r="B334" s="32" t="s">
        <v>322</v>
      </c>
      <c r="C334" s="299"/>
      <c r="D334" s="299"/>
      <c r="E334" s="265"/>
      <c r="F334" s="48">
        <v>4.8</v>
      </c>
      <c r="G334" s="49">
        <v>43.58</v>
      </c>
      <c r="H334" s="49">
        <v>46.08</v>
      </c>
      <c r="I334" s="49" t="s">
        <v>137</v>
      </c>
      <c r="J334" s="49" t="s">
        <v>137</v>
      </c>
      <c r="K334" s="101" t="s">
        <v>842</v>
      </c>
    </row>
    <row r="335" spans="1:11" ht="37.799999999999997" customHeight="1" x14ac:dyDescent="0.25">
      <c r="A335" s="296"/>
      <c r="B335" s="32" t="s">
        <v>323</v>
      </c>
      <c r="C335" s="299"/>
      <c r="D335" s="299"/>
      <c r="E335" s="265"/>
      <c r="F335" s="48">
        <v>139.69999999999999</v>
      </c>
      <c r="G335" s="49">
        <v>139.69999999999999</v>
      </c>
      <c r="H335" s="49">
        <v>137.5</v>
      </c>
      <c r="I335" s="49" t="s">
        <v>137</v>
      </c>
      <c r="J335" s="49" t="s">
        <v>137</v>
      </c>
      <c r="K335" s="101" t="s">
        <v>843</v>
      </c>
    </row>
    <row r="336" spans="1:11" ht="39.6" x14ac:dyDescent="0.25">
      <c r="A336" s="296"/>
      <c r="B336" s="32" t="s">
        <v>324</v>
      </c>
      <c r="C336" s="299"/>
      <c r="D336" s="299"/>
      <c r="E336" s="265"/>
      <c r="F336" s="48">
        <v>34.5</v>
      </c>
      <c r="G336" s="49">
        <v>34.5</v>
      </c>
      <c r="H336" s="49">
        <v>20.100000000000001</v>
      </c>
      <c r="I336" s="49" t="s">
        <v>137</v>
      </c>
      <c r="J336" s="49" t="s">
        <v>137</v>
      </c>
      <c r="K336" s="101" t="s">
        <v>845</v>
      </c>
    </row>
    <row r="337" spans="1:11" x14ac:dyDescent="0.25">
      <c r="A337" s="297"/>
      <c r="B337" s="32" t="s">
        <v>325</v>
      </c>
      <c r="C337" s="288"/>
      <c r="D337" s="288"/>
      <c r="E337" s="265"/>
      <c r="F337" s="48">
        <v>0</v>
      </c>
      <c r="G337" s="49">
        <v>0</v>
      </c>
      <c r="H337" s="49"/>
      <c r="I337" s="49" t="s">
        <v>137</v>
      </c>
      <c r="J337" s="49" t="s">
        <v>137</v>
      </c>
      <c r="K337" s="188" t="s">
        <v>817</v>
      </c>
    </row>
    <row r="338" spans="1:11" ht="53.4" x14ac:dyDescent="0.25">
      <c r="A338" s="49">
        <v>127</v>
      </c>
      <c r="B338" s="32" t="s">
        <v>326</v>
      </c>
      <c r="C338" s="20" t="s">
        <v>60</v>
      </c>
      <c r="D338" s="144" t="s">
        <v>419</v>
      </c>
      <c r="E338" s="145" t="s">
        <v>289</v>
      </c>
      <c r="F338" s="48">
        <v>0</v>
      </c>
      <c r="G338" s="49">
        <v>61.514000000000003</v>
      </c>
      <c r="H338" s="49">
        <v>61.514000000000003</v>
      </c>
      <c r="I338" s="49" t="s">
        <v>137</v>
      </c>
      <c r="J338" s="49" t="s">
        <v>137</v>
      </c>
      <c r="K338" s="189" t="s">
        <v>818</v>
      </c>
    </row>
    <row r="339" spans="1:11" ht="64.8" customHeight="1" x14ac:dyDescent="0.25">
      <c r="A339" s="141">
        <f>A314+1</f>
        <v>136</v>
      </c>
      <c r="B339" s="128" t="s">
        <v>327</v>
      </c>
      <c r="C339" s="141" t="s">
        <v>60</v>
      </c>
      <c r="D339" s="141" t="s">
        <v>137</v>
      </c>
      <c r="E339" s="141" t="s">
        <v>289</v>
      </c>
      <c r="F339" s="141">
        <v>2.1120000000000001</v>
      </c>
      <c r="G339" s="141">
        <v>5.26</v>
      </c>
      <c r="H339" s="141">
        <v>5.26</v>
      </c>
      <c r="I339" s="141" t="s">
        <v>412</v>
      </c>
      <c r="J339" s="141">
        <v>458003</v>
      </c>
      <c r="K339" s="105" t="s">
        <v>819</v>
      </c>
    </row>
    <row r="340" spans="1:11" ht="43.8" customHeight="1" x14ac:dyDescent="0.25">
      <c r="A340" s="141">
        <f>A339+1</f>
        <v>137</v>
      </c>
      <c r="B340" s="128" t="s">
        <v>328</v>
      </c>
      <c r="C340" s="141" t="s">
        <v>60</v>
      </c>
      <c r="D340" s="141" t="s">
        <v>137</v>
      </c>
      <c r="E340" s="141" t="s">
        <v>289</v>
      </c>
      <c r="F340" s="141">
        <v>0.68700000000000006</v>
      </c>
      <c r="G340" s="141">
        <v>1.9410000000000001</v>
      </c>
      <c r="H340" s="141">
        <v>1.9410000000000001</v>
      </c>
      <c r="I340" s="141" t="s">
        <v>412</v>
      </c>
      <c r="J340" s="141">
        <v>458031</v>
      </c>
      <c r="K340" s="105" t="s">
        <v>819</v>
      </c>
    </row>
    <row r="341" spans="1:11" ht="79.2" x14ac:dyDescent="0.25">
      <c r="A341" s="215">
        <f t="shared" ref="A341:A344" si="15">A340+1</f>
        <v>138</v>
      </c>
      <c r="B341" s="128" t="s">
        <v>329</v>
      </c>
      <c r="C341" s="141" t="s">
        <v>61</v>
      </c>
      <c r="D341" s="141" t="s">
        <v>137</v>
      </c>
      <c r="E341" s="141" t="s">
        <v>343</v>
      </c>
      <c r="F341" s="141">
        <v>421</v>
      </c>
      <c r="G341" s="141">
        <v>453</v>
      </c>
      <c r="H341" s="141">
        <v>453</v>
      </c>
      <c r="I341" s="141" t="s">
        <v>137</v>
      </c>
      <c r="J341" s="141" t="s">
        <v>137</v>
      </c>
      <c r="K341" s="190" t="s">
        <v>820</v>
      </c>
    </row>
    <row r="342" spans="1:11" ht="39.6" x14ac:dyDescent="0.25">
      <c r="A342" s="215">
        <f t="shared" si="15"/>
        <v>139</v>
      </c>
      <c r="B342" s="128" t="s">
        <v>330</v>
      </c>
      <c r="C342" s="141" t="s">
        <v>61</v>
      </c>
      <c r="D342" s="141" t="s">
        <v>137</v>
      </c>
      <c r="E342" s="141" t="s">
        <v>343</v>
      </c>
      <c r="F342" s="141">
        <v>40</v>
      </c>
      <c r="G342" s="141">
        <v>5</v>
      </c>
      <c r="H342" s="141">
        <v>5</v>
      </c>
      <c r="I342" s="141" t="s">
        <v>137</v>
      </c>
      <c r="J342" s="141" t="s">
        <v>137</v>
      </c>
      <c r="K342" s="190" t="s">
        <v>821</v>
      </c>
    </row>
    <row r="343" spans="1:11" ht="55.2" customHeight="1" x14ac:dyDescent="0.25">
      <c r="A343" s="215">
        <f>A342+1</f>
        <v>140</v>
      </c>
      <c r="B343" s="128" t="s">
        <v>331</v>
      </c>
      <c r="C343" s="141" t="s">
        <v>60</v>
      </c>
      <c r="D343" s="141" t="s">
        <v>137</v>
      </c>
      <c r="E343" s="141" t="s">
        <v>289</v>
      </c>
      <c r="F343" s="141" t="s">
        <v>431</v>
      </c>
      <c r="G343" s="141" t="s">
        <v>418</v>
      </c>
      <c r="H343" s="141" t="s">
        <v>418</v>
      </c>
      <c r="I343" s="141" t="s">
        <v>450</v>
      </c>
      <c r="J343" s="141">
        <v>458028</v>
      </c>
      <c r="K343" s="85" t="s">
        <v>436</v>
      </c>
    </row>
    <row r="344" spans="1:11" ht="103.8" customHeight="1" x14ac:dyDescent="0.25">
      <c r="A344" s="215">
        <f t="shared" si="15"/>
        <v>141</v>
      </c>
      <c r="B344" s="128" t="s">
        <v>332</v>
      </c>
      <c r="C344" s="141" t="s">
        <v>60</v>
      </c>
      <c r="D344" s="141" t="s">
        <v>137</v>
      </c>
      <c r="E344" s="141" t="s">
        <v>140</v>
      </c>
      <c r="F344" s="141"/>
      <c r="G344" s="141">
        <v>6.3879999999999999</v>
      </c>
      <c r="H344" s="141">
        <v>6.3879999999999999</v>
      </c>
      <c r="I344" s="141" t="s">
        <v>412</v>
      </c>
      <c r="J344" s="141">
        <v>467005</v>
      </c>
      <c r="K344" s="85" t="s">
        <v>716</v>
      </c>
    </row>
    <row r="345" spans="1:11" ht="84" customHeight="1" x14ac:dyDescent="0.25">
      <c r="A345" s="215">
        <f>A344+1</f>
        <v>142</v>
      </c>
      <c r="B345" s="128" t="s">
        <v>333</v>
      </c>
      <c r="C345" s="141" t="s">
        <v>60</v>
      </c>
      <c r="D345" s="141" t="s">
        <v>137</v>
      </c>
      <c r="E345" s="141" t="s">
        <v>140</v>
      </c>
      <c r="F345" s="141" t="s">
        <v>432</v>
      </c>
      <c r="G345" s="141">
        <v>0.05</v>
      </c>
      <c r="H345" s="141">
        <v>0</v>
      </c>
      <c r="I345" s="141" t="s">
        <v>438</v>
      </c>
      <c r="J345" s="141">
        <v>467004</v>
      </c>
      <c r="K345" s="85" t="s">
        <v>717</v>
      </c>
    </row>
    <row r="346" spans="1:11" ht="27" customHeight="1" x14ac:dyDescent="0.25">
      <c r="A346" s="287">
        <f>A345+1</f>
        <v>143</v>
      </c>
      <c r="B346" s="289" t="s">
        <v>334</v>
      </c>
      <c r="C346" s="287" t="s">
        <v>60</v>
      </c>
      <c r="D346" s="287" t="s">
        <v>137</v>
      </c>
      <c r="E346" s="287" t="s">
        <v>289</v>
      </c>
      <c r="F346" s="141" t="s">
        <v>418</v>
      </c>
      <c r="G346" s="141">
        <v>59</v>
      </c>
      <c r="H346" s="141">
        <v>59</v>
      </c>
      <c r="I346" s="141" t="s">
        <v>412</v>
      </c>
      <c r="J346" s="287">
        <v>458107</v>
      </c>
      <c r="K346" s="293" t="s">
        <v>822</v>
      </c>
    </row>
    <row r="347" spans="1:11" ht="28.2" customHeight="1" x14ac:dyDescent="0.25">
      <c r="A347" s="288"/>
      <c r="B347" s="290"/>
      <c r="C347" s="288"/>
      <c r="D347" s="288"/>
      <c r="E347" s="288"/>
      <c r="F347" s="213"/>
      <c r="G347" s="213">
        <v>75.5</v>
      </c>
      <c r="H347" s="213">
        <v>75.5</v>
      </c>
      <c r="I347" s="213" t="s">
        <v>438</v>
      </c>
      <c r="J347" s="288"/>
      <c r="K347" s="290"/>
    </row>
    <row r="348" spans="1:11" ht="69" customHeight="1" x14ac:dyDescent="0.25">
      <c r="A348" s="140">
        <f>A346+1</f>
        <v>144</v>
      </c>
      <c r="B348" s="139" t="s">
        <v>335</v>
      </c>
      <c r="C348" s="140" t="s">
        <v>60</v>
      </c>
      <c r="D348" s="140" t="s">
        <v>137</v>
      </c>
      <c r="E348" s="141" t="s">
        <v>289</v>
      </c>
      <c r="F348" s="141" t="s">
        <v>418</v>
      </c>
      <c r="G348" s="141">
        <v>230</v>
      </c>
      <c r="H348" s="141">
        <v>230</v>
      </c>
      <c r="I348" s="141" t="s">
        <v>438</v>
      </c>
      <c r="J348" s="141">
        <v>458011</v>
      </c>
      <c r="K348" s="190" t="s">
        <v>887</v>
      </c>
    </row>
    <row r="349" spans="1:11" ht="28.8" customHeight="1" x14ac:dyDescent="0.25">
      <c r="A349" s="287">
        <f>A348+1</f>
        <v>145</v>
      </c>
      <c r="B349" s="291" t="s">
        <v>336</v>
      </c>
      <c r="C349" s="287" t="s">
        <v>60</v>
      </c>
      <c r="D349" s="287" t="s">
        <v>137</v>
      </c>
      <c r="E349" s="292" t="s">
        <v>344</v>
      </c>
      <c r="F349" s="141" t="s">
        <v>418</v>
      </c>
      <c r="G349" s="141">
        <v>825.55799999999999</v>
      </c>
      <c r="H349" s="213">
        <v>825.55799999999999</v>
      </c>
      <c r="I349" s="141" t="s">
        <v>438</v>
      </c>
      <c r="J349" s="141">
        <v>458011</v>
      </c>
      <c r="K349" s="293" t="s">
        <v>824</v>
      </c>
    </row>
    <row r="350" spans="1:11" ht="40.200000000000003" customHeight="1" x14ac:dyDescent="0.25">
      <c r="A350" s="288"/>
      <c r="B350" s="290"/>
      <c r="C350" s="288"/>
      <c r="D350" s="288"/>
      <c r="E350" s="288"/>
      <c r="F350" s="141" t="s">
        <v>418</v>
      </c>
      <c r="G350" s="141">
        <v>106.629</v>
      </c>
      <c r="H350" s="213">
        <v>106.629</v>
      </c>
      <c r="I350" s="141" t="s">
        <v>412</v>
      </c>
      <c r="J350" s="141">
        <v>458011</v>
      </c>
      <c r="K350" s="294"/>
    </row>
    <row r="351" spans="1:11" ht="55.8" customHeight="1" x14ac:dyDescent="0.25">
      <c r="A351" s="140">
        <f>A349+1</f>
        <v>146</v>
      </c>
      <c r="B351" s="143" t="s">
        <v>337</v>
      </c>
      <c r="C351" s="140" t="s">
        <v>60</v>
      </c>
      <c r="D351" s="140" t="s">
        <v>137</v>
      </c>
      <c r="E351" s="142" t="s">
        <v>344</v>
      </c>
      <c r="F351" s="141" t="s">
        <v>418</v>
      </c>
      <c r="G351" s="141">
        <v>306.291</v>
      </c>
      <c r="H351" s="141">
        <v>306.291</v>
      </c>
      <c r="I351" s="141" t="s">
        <v>438</v>
      </c>
      <c r="J351" s="141">
        <v>458026</v>
      </c>
      <c r="K351" s="190" t="s">
        <v>825</v>
      </c>
    </row>
    <row r="352" spans="1:11" ht="39.6" customHeight="1" x14ac:dyDescent="0.25">
      <c r="A352" s="141">
        <f>A351+1</f>
        <v>147</v>
      </c>
      <c r="B352" s="33" t="s">
        <v>338</v>
      </c>
      <c r="C352" s="142" t="s">
        <v>60</v>
      </c>
      <c r="D352" s="141" t="s">
        <v>137</v>
      </c>
      <c r="E352" s="142" t="s">
        <v>289</v>
      </c>
      <c r="F352" s="141">
        <v>2.556</v>
      </c>
      <c r="G352" s="141">
        <v>5.87</v>
      </c>
      <c r="H352" s="141">
        <v>5.87</v>
      </c>
      <c r="I352" s="141" t="s">
        <v>412</v>
      </c>
      <c r="J352" s="141">
        <v>458012</v>
      </c>
      <c r="K352" s="191" t="s">
        <v>826</v>
      </c>
    </row>
    <row r="353" spans="1:11" ht="39.6" x14ac:dyDescent="0.25">
      <c r="A353" s="215">
        <f t="shared" ref="A353:A354" si="16">A352+1</f>
        <v>148</v>
      </c>
      <c r="B353" s="33" t="s">
        <v>339</v>
      </c>
      <c r="C353" s="17" t="s">
        <v>60</v>
      </c>
      <c r="D353" s="18" t="s">
        <v>137</v>
      </c>
      <c r="E353" s="17" t="s">
        <v>289</v>
      </c>
      <c r="F353" s="18">
        <v>4.3239999999999998</v>
      </c>
      <c r="G353" s="18">
        <v>2.1560000000000001</v>
      </c>
      <c r="H353" s="141">
        <v>2.1560000000000001</v>
      </c>
      <c r="I353" s="78" t="s">
        <v>412</v>
      </c>
      <c r="J353" s="78">
        <v>458012</v>
      </c>
      <c r="K353" s="191" t="s">
        <v>826</v>
      </c>
    </row>
    <row r="354" spans="1:11" ht="105.6" x14ac:dyDescent="0.25">
      <c r="A354" s="215">
        <f t="shared" si="16"/>
        <v>149</v>
      </c>
      <c r="B354" s="34" t="s">
        <v>340</v>
      </c>
      <c r="C354" s="17" t="s">
        <v>60</v>
      </c>
      <c r="D354" s="18" t="s">
        <v>137</v>
      </c>
      <c r="E354" s="17" t="s">
        <v>140</v>
      </c>
      <c r="F354" s="78" t="s">
        <v>418</v>
      </c>
      <c r="G354" s="18">
        <v>42.301000000000002</v>
      </c>
      <c r="H354" s="18">
        <v>42.3</v>
      </c>
      <c r="I354" s="78" t="s">
        <v>450</v>
      </c>
      <c r="J354" s="18">
        <v>467058</v>
      </c>
      <c r="K354" s="85" t="s">
        <v>718</v>
      </c>
    </row>
    <row r="355" spans="1:11" ht="172.8" customHeight="1" x14ac:dyDescent="0.25">
      <c r="A355" s="215">
        <f>A354+1</f>
        <v>150</v>
      </c>
      <c r="B355" s="129" t="s">
        <v>341</v>
      </c>
      <c r="C355" s="127" t="s">
        <v>60</v>
      </c>
      <c r="D355" s="125" t="s">
        <v>137</v>
      </c>
      <c r="E355" s="127" t="s">
        <v>140</v>
      </c>
      <c r="F355" s="126" t="s">
        <v>418</v>
      </c>
      <c r="G355" s="126">
        <v>317.339</v>
      </c>
      <c r="H355" s="126">
        <v>95.2</v>
      </c>
      <c r="I355" s="126" t="s">
        <v>413</v>
      </c>
      <c r="J355" s="126">
        <v>467006</v>
      </c>
      <c r="K355" s="128" t="s">
        <v>719</v>
      </c>
    </row>
    <row r="356" spans="1:11" ht="79.8" customHeight="1" x14ac:dyDescent="0.25">
      <c r="A356" s="215">
        <f>A355+1</f>
        <v>151</v>
      </c>
      <c r="B356" s="134" t="s">
        <v>467</v>
      </c>
      <c r="C356" s="69" t="s">
        <v>60</v>
      </c>
      <c r="D356" s="78" t="s">
        <v>137</v>
      </c>
      <c r="E356" s="79" t="s">
        <v>140</v>
      </c>
      <c r="F356" s="78" t="s">
        <v>418</v>
      </c>
      <c r="G356" s="78">
        <v>1.954</v>
      </c>
      <c r="H356" s="78">
        <v>1.954</v>
      </c>
      <c r="I356" s="78" t="s">
        <v>412</v>
      </c>
      <c r="J356" s="78">
        <v>467006</v>
      </c>
      <c r="K356" s="85" t="s">
        <v>729</v>
      </c>
    </row>
    <row r="357" spans="1:11" ht="79.2" x14ac:dyDescent="0.25">
      <c r="A357" s="215">
        <f t="shared" ref="A357:A358" si="17">A356+1</f>
        <v>152</v>
      </c>
      <c r="B357" s="34" t="s">
        <v>468</v>
      </c>
      <c r="C357" s="17" t="s">
        <v>60</v>
      </c>
      <c r="D357" s="18" t="s">
        <v>137</v>
      </c>
      <c r="E357" s="17" t="s">
        <v>140</v>
      </c>
      <c r="F357" s="78" t="s">
        <v>418</v>
      </c>
      <c r="G357" s="18">
        <v>568.56500000000005</v>
      </c>
      <c r="H357" s="118">
        <v>568.56500000000005</v>
      </c>
      <c r="I357" s="18" t="s">
        <v>413</v>
      </c>
      <c r="J357" s="18">
        <v>467006</v>
      </c>
      <c r="K357" s="85" t="s">
        <v>720</v>
      </c>
    </row>
    <row r="358" spans="1:11" ht="39.6" x14ac:dyDescent="0.25">
      <c r="A358" s="215">
        <f t="shared" si="17"/>
        <v>153</v>
      </c>
      <c r="B358" s="34" t="s">
        <v>469</v>
      </c>
      <c r="C358" s="17" t="s">
        <v>60</v>
      </c>
      <c r="D358" s="18" t="s">
        <v>137</v>
      </c>
      <c r="E358" s="17" t="s">
        <v>140</v>
      </c>
      <c r="F358" s="78" t="s">
        <v>418</v>
      </c>
      <c r="G358" s="18">
        <v>450</v>
      </c>
      <c r="H358" s="18">
        <v>450</v>
      </c>
      <c r="I358" s="18" t="s">
        <v>413</v>
      </c>
      <c r="J358" s="18">
        <v>467006</v>
      </c>
      <c r="K358" s="85" t="s">
        <v>721</v>
      </c>
    </row>
    <row r="359" spans="1:11" ht="52.8" x14ac:dyDescent="0.25">
      <c r="A359" s="215">
        <f>A358+1</f>
        <v>154</v>
      </c>
      <c r="B359" s="34" t="s">
        <v>470</v>
      </c>
      <c r="C359" s="17" t="s">
        <v>60</v>
      </c>
      <c r="D359" s="18" t="s">
        <v>137</v>
      </c>
      <c r="E359" s="17" t="s">
        <v>140</v>
      </c>
      <c r="F359" s="78" t="s">
        <v>418</v>
      </c>
      <c r="G359" s="18">
        <v>369.99</v>
      </c>
      <c r="H359" s="18">
        <v>369.98500000000001</v>
      </c>
      <c r="I359" s="18" t="s">
        <v>413</v>
      </c>
      <c r="J359" s="18">
        <v>467006</v>
      </c>
      <c r="K359" s="128" t="s">
        <v>722</v>
      </c>
    </row>
    <row r="360" spans="1:11" ht="39.6" x14ac:dyDescent="0.25">
      <c r="A360" s="215">
        <f t="shared" ref="A360:A361" si="18">A359+1</f>
        <v>155</v>
      </c>
      <c r="B360" s="34" t="s">
        <v>471</v>
      </c>
      <c r="C360" s="17" t="s">
        <v>60</v>
      </c>
      <c r="D360" s="18" t="s">
        <v>137</v>
      </c>
      <c r="E360" s="17" t="s">
        <v>140</v>
      </c>
      <c r="F360" s="78" t="s">
        <v>418</v>
      </c>
      <c r="G360" s="18">
        <v>135</v>
      </c>
      <c r="H360" s="18">
        <v>135</v>
      </c>
      <c r="I360" s="18" t="s">
        <v>413</v>
      </c>
      <c r="J360" s="18">
        <v>467006</v>
      </c>
      <c r="K360" s="128" t="s">
        <v>723</v>
      </c>
    </row>
    <row r="361" spans="1:11" ht="57.6" customHeight="1" x14ac:dyDescent="0.25">
      <c r="A361" s="215">
        <f t="shared" si="18"/>
        <v>156</v>
      </c>
      <c r="B361" s="34" t="s">
        <v>472</v>
      </c>
      <c r="C361" s="17" t="s">
        <v>60</v>
      </c>
      <c r="D361" s="18" t="s">
        <v>137</v>
      </c>
      <c r="E361" s="17" t="s">
        <v>140</v>
      </c>
      <c r="F361" s="78" t="s">
        <v>418</v>
      </c>
      <c r="G361" s="18">
        <v>342.2</v>
      </c>
      <c r="H361" s="18">
        <v>342.2</v>
      </c>
      <c r="I361" s="18" t="s">
        <v>413</v>
      </c>
      <c r="J361" s="78">
        <v>467006</v>
      </c>
      <c r="K361" s="128" t="s">
        <v>724</v>
      </c>
    </row>
    <row r="362" spans="1:11" ht="66" x14ac:dyDescent="0.25">
      <c r="A362" s="215">
        <f>A361+1</f>
        <v>157</v>
      </c>
      <c r="B362" s="34" t="s">
        <v>473</v>
      </c>
      <c r="C362" s="17" t="s">
        <v>60</v>
      </c>
      <c r="D362" s="18" t="s">
        <v>137</v>
      </c>
      <c r="E362" s="17" t="s">
        <v>140</v>
      </c>
      <c r="F362" s="78" t="s">
        <v>418</v>
      </c>
      <c r="G362" s="18">
        <v>115.13</v>
      </c>
      <c r="H362" s="18">
        <v>115.1</v>
      </c>
      <c r="I362" s="18" t="s">
        <v>438</v>
      </c>
      <c r="J362" s="78">
        <v>467006</v>
      </c>
      <c r="K362" s="128" t="s">
        <v>725</v>
      </c>
    </row>
    <row r="363" spans="1:11" ht="64.8" customHeight="1" x14ac:dyDescent="0.25">
      <c r="A363" s="215">
        <f t="shared" ref="A363" si="19">A362+1</f>
        <v>158</v>
      </c>
      <c r="B363" s="34" t="s">
        <v>474</v>
      </c>
      <c r="C363" s="79" t="s">
        <v>60</v>
      </c>
      <c r="D363" s="78" t="s">
        <v>137</v>
      </c>
      <c r="E363" s="79" t="s">
        <v>140</v>
      </c>
      <c r="F363" s="78" t="s">
        <v>418</v>
      </c>
      <c r="G363" s="78">
        <v>1E-3</v>
      </c>
      <c r="H363" s="78">
        <v>0</v>
      </c>
      <c r="I363" s="78" t="s">
        <v>412</v>
      </c>
      <c r="J363" s="78">
        <v>467006</v>
      </c>
      <c r="K363" s="128" t="s">
        <v>730</v>
      </c>
    </row>
    <row r="364" spans="1:11" ht="105" customHeight="1" x14ac:dyDescent="0.25">
      <c r="A364" s="215">
        <f>A363+1</f>
        <v>159</v>
      </c>
      <c r="B364" s="34" t="s">
        <v>476</v>
      </c>
      <c r="C364" s="79" t="s">
        <v>60</v>
      </c>
      <c r="D364" s="78" t="s">
        <v>137</v>
      </c>
      <c r="E364" s="119" t="s">
        <v>140</v>
      </c>
      <c r="F364" s="78" t="s">
        <v>418</v>
      </c>
      <c r="G364" s="78">
        <v>1E-3</v>
      </c>
      <c r="H364" s="78">
        <v>0</v>
      </c>
      <c r="I364" s="78" t="s">
        <v>412</v>
      </c>
      <c r="J364" s="78">
        <v>467006</v>
      </c>
      <c r="K364" s="128" t="s">
        <v>731</v>
      </c>
    </row>
    <row r="365" spans="1:11" ht="79.2" x14ac:dyDescent="0.25">
      <c r="A365" s="215">
        <f t="shared" ref="A365" si="20">A364+1</f>
        <v>160</v>
      </c>
      <c r="B365" s="34" t="s">
        <v>475</v>
      </c>
      <c r="C365" s="17" t="s">
        <v>60</v>
      </c>
      <c r="D365" s="18" t="s">
        <v>137</v>
      </c>
      <c r="E365" s="17" t="s">
        <v>289</v>
      </c>
      <c r="F365" s="78" t="s">
        <v>418</v>
      </c>
      <c r="G365" s="18">
        <v>532.69000000000005</v>
      </c>
      <c r="H365" s="141">
        <v>532.69000000000005</v>
      </c>
      <c r="I365" s="18" t="s">
        <v>413</v>
      </c>
      <c r="J365" s="18">
        <v>458012</v>
      </c>
      <c r="K365" s="191" t="s">
        <v>826</v>
      </c>
    </row>
    <row r="366" spans="1:11" ht="66" x14ac:dyDescent="0.25">
      <c r="A366" s="215">
        <f>A365+1</f>
        <v>161</v>
      </c>
      <c r="B366" s="34" t="s">
        <v>477</v>
      </c>
      <c r="C366" s="17" t="s">
        <v>60</v>
      </c>
      <c r="D366" s="18" t="s">
        <v>137</v>
      </c>
      <c r="E366" s="17" t="s">
        <v>289</v>
      </c>
      <c r="F366" s="78" t="s">
        <v>418</v>
      </c>
      <c r="G366" s="18">
        <v>61.514000000000003</v>
      </c>
      <c r="H366" s="141">
        <v>61.514000000000003</v>
      </c>
      <c r="I366" s="18" t="s">
        <v>438</v>
      </c>
      <c r="J366" s="18">
        <v>458065</v>
      </c>
      <c r="K366" s="192" t="s">
        <v>818</v>
      </c>
    </row>
    <row r="367" spans="1:11" ht="14.4" customHeight="1" x14ac:dyDescent="0.3">
      <c r="A367" s="282" t="s">
        <v>345</v>
      </c>
      <c r="B367" s="274"/>
      <c r="C367" s="274"/>
      <c r="D367" s="274"/>
      <c r="E367" s="274"/>
      <c r="F367" s="274"/>
      <c r="G367" s="274"/>
      <c r="H367" s="274"/>
      <c r="I367" s="274"/>
      <c r="J367" s="274"/>
      <c r="K367" s="275"/>
    </row>
    <row r="368" spans="1:11" ht="53.4" x14ac:dyDescent="0.25">
      <c r="A368" s="46">
        <v>128</v>
      </c>
      <c r="B368" s="26" t="s">
        <v>346</v>
      </c>
      <c r="C368" s="63" t="s">
        <v>347</v>
      </c>
      <c r="D368" s="47" t="s">
        <v>434</v>
      </c>
      <c r="E368" s="20" t="s">
        <v>360</v>
      </c>
      <c r="F368" s="48">
        <v>26560</v>
      </c>
      <c r="G368" s="49">
        <v>26560</v>
      </c>
      <c r="H368" s="49">
        <v>27729</v>
      </c>
      <c r="I368" s="49" t="s">
        <v>137</v>
      </c>
      <c r="J368" s="49" t="s">
        <v>137</v>
      </c>
      <c r="K368" s="101" t="s">
        <v>526</v>
      </c>
    </row>
    <row r="369" spans="1:11" ht="53.4" x14ac:dyDescent="0.25">
      <c r="A369" s="46">
        <v>129</v>
      </c>
      <c r="B369" s="10" t="s">
        <v>348</v>
      </c>
      <c r="C369" s="20" t="s">
        <v>59</v>
      </c>
      <c r="D369" s="61" t="s">
        <v>417</v>
      </c>
      <c r="E369" s="20" t="s">
        <v>88</v>
      </c>
      <c r="F369" s="48">
        <v>75.2</v>
      </c>
      <c r="G369" s="49">
        <v>75.2</v>
      </c>
      <c r="H369" s="49">
        <v>78.400000000000006</v>
      </c>
      <c r="I369" s="49" t="s">
        <v>137</v>
      </c>
      <c r="J369" s="49" t="s">
        <v>137</v>
      </c>
      <c r="K369" s="101" t="s">
        <v>599</v>
      </c>
    </row>
    <row r="370" spans="1:11" ht="66.599999999999994" x14ac:dyDescent="0.25">
      <c r="A370" s="46">
        <v>130</v>
      </c>
      <c r="B370" s="19" t="s">
        <v>349</v>
      </c>
      <c r="C370" s="20" t="s">
        <v>350</v>
      </c>
      <c r="D370" s="61" t="s">
        <v>417</v>
      </c>
      <c r="E370" s="20" t="s">
        <v>289</v>
      </c>
      <c r="F370" s="48">
        <v>5640</v>
      </c>
      <c r="G370" s="49">
        <v>5640</v>
      </c>
      <c r="H370" s="49">
        <v>5640</v>
      </c>
      <c r="I370" s="49" t="s">
        <v>137</v>
      </c>
      <c r="J370" s="49" t="s">
        <v>137</v>
      </c>
      <c r="K370" s="101" t="s">
        <v>599</v>
      </c>
    </row>
    <row r="371" spans="1:11" ht="66.599999999999994" x14ac:dyDescent="0.25">
      <c r="A371" s="46">
        <v>131</v>
      </c>
      <c r="B371" s="19" t="s">
        <v>351</v>
      </c>
      <c r="C371" s="20" t="s">
        <v>59</v>
      </c>
      <c r="D371" s="47" t="s">
        <v>417</v>
      </c>
      <c r="E371" s="20" t="s">
        <v>289</v>
      </c>
      <c r="F371" s="48" t="s">
        <v>418</v>
      </c>
      <c r="G371" s="49" t="s">
        <v>418</v>
      </c>
      <c r="H371" s="49" t="s">
        <v>418</v>
      </c>
      <c r="I371" s="49" t="s">
        <v>137</v>
      </c>
      <c r="J371" s="49" t="s">
        <v>137</v>
      </c>
      <c r="K371" s="92" t="s">
        <v>435</v>
      </c>
    </row>
    <row r="372" spans="1:11" ht="67.8" customHeight="1" x14ac:dyDescent="0.25">
      <c r="A372" s="46">
        <v>132</v>
      </c>
      <c r="B372" s="19" t="s">
        <v>352</v>
      </c>
      <c r="C372" s="20" t="s">
        <v>59</v>
      </c>
      <c r="D372" s="47" t="s">
        <v>434</v>
      </c>
      <c r="E372" s="20" t="s">
        <v>360</v>
      </c>
      <c r="F372" s="48">
        <v>1.8</v>
      </c>
      <c r="G372" s="49">
        <v>0.8</v>
      </c>
      <c r="H372" s="49">
        <v>0.8</v>
      </c>
      <c r="I372" s="49" t="s">
        <v>137</v>
      </c>
      <c r="J372" s="49" t="s">
        <v>137</v>
      </c>
      <c r="K372" s="92" t="s">
        <v>527</v>
      </c>
    </row>
    <row r="373" spans="1:11" ht="53.4" x14ac:dyDescent="0.25">
      <c r="A373" s="46">
        <v>133</v>
      </c>
      <c r="B373" s="19" t="s">
        <v>353</v>
      </c>
      <c r="C373" s="20" t="s">
        <v>354</v>
      </c>
      <c r="D373" s="47" t="s">
        <v>421</v>
      </c>
      <c r="E373" s="20" t="s">
        <v>360</v>
      </c>
      <c r="F373" s="48">
        <v>6</v>
      </c>
      <c r="G373" s="49">
        <v>2.5</v>
      </c>
      <c r="H373" s="49">
        <v>3</v>
      </c>
      <c r="I373" s="49" t="s">
        <v>137</v>
      </c>
      <c r="J373" s="49" t="s">
        <v>137</v>
      </c>
      <c r="K373" s="92" t="s">
        <v>528</v>
      </c>
    </row>
    <row r="374" spans="1:11" ht="66.599999999999994" x14ac:dyDescent="0.25">
      <c r="A374" s="46">
        <v>134</v>
      </c>
      <c r="B374" s="19" t="s">
        <v>433</v>
      </c>
      <c r="C374" s="20" t="s">
        <v>354</v>
      </c>
      <c r="D374" s="47" t="s">
        <v>434</v>
      </c>
      <c r="E374" s="20" t="s">
        <v>88</v>
      </c>
      <c r="F374" s="48">
        <v>6.5</v>
      </c>
      <c r="G374" s="49">
        <v>2.5</v>
      </c>
      <c r="H374" s="49">
        <v>3</v>
      </c>
      <c r="I374" s="49" t="s">
        <v>137</v>
      </c>
      <c r="J374" s="49" t="s">
        <v>137</v>
      </c>
      <c r="K374" s="92" t="s">
        <v>600</v>
      </c>
    </row>
    <row r="375" spans="1:11" ht="53.4" x14ac:dyDescent="0.25">
      <c r="A375" s="46">
        <v>135</v>
      </c>
      <c r="B375" s="19" t="s">
        <v>355</v>
      </c>
      <c r="C375" s="20" t="s">
        <v>59</v>
      </c>
      <c r="D375" s="47" t="s">
        <v>420</v>
      </c>
      <c r="E375" s="20" t="s">
        <v>88</v>
      </c>
      <c r="F375" s="48">
        <v>4.8</v>
      </c>
      <c r="G375" s="49">
        <v>4.8</v>
      </c>
      <c r="H375" s="49">
        <v>4.8</v>
      </c>
      <c r="I375" s="49" t="s">
        <v>137</v>
      </c>
      <c r="J375" s="49" t="s">
        <v>137</v>
      </c>
      <c r="K375" s="101" t="s">
        <v>601</v>
      </c>
    </row>
    <row r="376" spans="1:11" ht="53.4" x14ac:dyDescent="0.25">
      <c r="A376" s="46">
        <v>136</v>
      </c>
      <c r="B376" s="19" t="s">
        <v>356</v>
      </c>
      <c r="C376" s="20" t="s">
        <v>59</v>
      </c>
      <c r="D376" s="47" t="s">
        <v>420</v>
      </c>
      <c r="E376" s="20" t="s">
        <v>88</v>
      </c>
      <c r="F376" s="48">
        <v>84.7</v>
      </c>
      <c r="G376" s="49">
        <v>84.7</v>
      </c>
      <c r="H376" s="49">
        <v>84.7</v>
      </c>
      <c r="I376" s="49" t="s">
        <v>137</v>
      </c>
      <c r="J376" s="49" t="s">
        <v>137</v>
      </c>
      <c r="K376" s="101" t="s">
        <v>602</v>
      </c>
    </row>
    <row r="377" spans="1:11" ht="39.6" customHeight="1" x14ac:dyDescent="0.25">
      <c r="A377" s="18">
        <f>A366+1</f>
        <v>162</v>
      </c>
      <c r="B377" s="124" t="s">
        <v>357</v>
      </c>
      <c r="C377" s="18" t="s">
        <v>347</v>
      </c>
      <c r="D377" s="18" t="s">
        <v>137</v>
      </c>
      <c r="E377" s="78" t="s">
        <v>88</v>
      </c>
      <c r="F377" s="18" t="s">
        <v>418</v>
      </c>
      <c r="G377" s="18" t="s">
        <v>418</v>
      </c>
      <c r="H377" s="18">
        <v>35</v>
      </c>
      <c r="I377" s="18" t="s">
        <v>137</v>
      </c>
      <c r="J377" s="18" t="s">
        <v>137</v>
      </c>
      <c r="K377" s="85" t="s">
        <v>604</v>
      </c>
    </row>
    <row r="378" spans="1:11" ht="39.6" x14ac:dyDescent="0.25">
      <c r="A378" s="18">
        <f>A377+1</f>
        <v>163</v>
      </c>
      <c r="B378" s="124" t="s">
        <v>358</v>
      </c>
      <c r="C378" s="37" t="s">
        <v>347</v>
      </c>
      <c r="D378" s="18" t="s">
        <v>137</v>
      </c>
      <c r="E378" s="78" t="s">
        <v>88</v>
      </c>
      <c r="F378" s="18" t="s">
        <v>418</v>
      </c>
      <c r="G378" s="18" t="s">
        <v>418</v>
      </c>
      <c r="H378" s="18">
        <v>7609</v>
      </c>
      <c r="I378" s="18" t="s">
        <v>137</v>
      </c>
      <c r="J378" s="18" t="s">
        <v>137</v>
      </c>
      <c r="K378" s="85" t="s">
        <v>603</v>
      </c>
    </row>
    <row r="379" spans="1:11" ht="39.6" x14ac:dyDescent="0.25">
      <c r="A379" s="215">
        <f>A378+1</f>
        <v>164</v>
      </c>
      <c r="B379" s="128" t="s">
        <v>359</v>
      </c>
      <c r="C379" s="36" t="s">
        <v>60</v>
      </c>
      <c r="D379" s="18" t="s">
        <v>137</v>
      </c>
      <c r="E379" s="18" t="s">
        <v>360</v>
      </c>
      <c r="F379" s="78" t="s">
        <v>418</v>
      </c>
      <c r="G379" s="18">
        <v>1.2</v>
      </c>
      <c r="H379" s="18">
        <v>1.2</v>
      </c>
      <c r="I379" s="18" t="s">
        <v>412</v>
      </c>
      <c r="J379" s="70">
        <v>463003</v>
      </c>
      <c r="K379" s="128" t="s">
        <v>494</v>
      </c>
    </row>
    <row r="380" spans="1:11" ht="14.4" customHeight="1" x14ac:dyDescent="0.3">
      <c r="A380" s="281" t="s">
        <v>361</v>
      </c>
      <c r="B380" s="274"/>
      <c r="C380" s="274"/>
      <c r="D380" s="274"/>
      <c r="E380" s="274"/>
      <c r="F380" s="274"/>
      <c r="G380" s="274"/>
      <c r="H380" s="274"/>
      <c r="I380" s="274"/>
      <c r="J380" s="274"/>
      <c r="K380" s="275"/>
    </row>
    <row r="381" spans="1:11" ht="30.6" customHeight="1" x14ac:dyDescent="0.25">
      <c r="A381" s="286" t="s">
        <v>362</v>
      </c>
      <c r="B381" s="277"/>
      <c r="C381" s="277"/>
      <c r="D381" s="277"/>
      <c r="E381" s="277"/>
      <c r="F381" s="277"/>
      <c r="G381" s="277"/>
      <c r="H381" s="277"/>
      <c r="I381" s="277"/>
      <c r="J381" s="277"/>
      <c r="K381" s="278"/>
    </row>
    <row r="382" spans="1:11" ht="54.6" customHeight="1" x14ac:dyDescent="0.25">
      <c r="A382" s="46">
        <v>137</v>
      </c>
      <c r="B382" s="4" t="s">
        <v>851</v>
      </c>
      <c r="C382" s="8" t="s">
        <v>198</v>
      </c>
      <c r="D382" s="47" t="s">
        <v>419</v>
      </c>
      <c r="E382" s="8" t="s">
        <v>367</v>
      </c>
      <c r="F382" s="48">
        <v>16</v>
      </c>
      <c r="G382" s="49">
        <v>28</v>
      </c>
      <c r="H382" s="49">
        <v>28</v>
      </c>
      <c r="I382" s="49" t="s">
        <v>137</v>
      </c>
      <c r="J382" s="49" t="s">
        <v>137</v>
      </c>
      <c r="K382" s="92" t="s">
        <v>529</v>
      </c>
    </row>
    <row r="383" spans="1:11" ht="158.4" x14ac:dyDescent="0.25">
      <c r="A383" s="46">
        <v>138</v>
      </c>
      <c r="B383" s="19" t="s">
        <v>363</v>
      </c>
      <c r="C383" s="20" t="s">
        <v>61</v>
      </c>
      <c r="D383" s="47" t="s">
        <v>419</v>
      </c>
      <c r="E383" s="20" t="s">
        <v>368</v>
      </c>
      <c r="F383" s="48">
        <v>11</v>
      </c>
      <c r="G383" s="49">
        <v>5</v>
      </c>
      <c r="H383" s="49">
        <v>5</v>
      </c>
      <c r="I383" s="49" t="s">
        <v>137</v>
      </c>
      <c r="J383" s="49" t="s">
        <v>137</v>
      </c>
      <c r="K383" s="92" t="s">
        <v>530</v>
      </c>
    </row>
    <row r="384" spans="1:11" ht="25.8" customHeight="1" x14ac:dyDescent="0.25">
      <c r="A384" s="287">
        <f>A379+1</f>
        <v>165</v>
      </c>
      <c r="B384" s="289" t="s">
        <v>364</v>
      </c>
      <c r="C384" s="287" t="s">
        <v>221</v>
      </c>
      <c r="D384" s="18" t="s">
        <v>137</v>
      </c>
      <c r="E384" s="287" t="s">
        <v>414</v>
      </c>
      <c r="F384" s="287">
        <v>26.7</v>
      </c>
      <c r="G384" s="18">
        <v>11.433</v>
      </c>
      <c r="H384" s="78">
        <v>11.433</v>
      </c>
      <c r="I384" s="18" t="s">
        <v>412</v>
      </c>
      <c r="J384" s="70">
        <v>123040</v>
      </c>
      <c r="K384" s="85" t="s">
        <v>436</v>
      </c>
    </row>
    <row r="385" spans="1:11" ht="28.2" customHeight="1" x14ac:dyDescent="0.25">
      <c r="A385" s="288"/>
      <c r="B385" s="290"/>
      <c r="C385" s="288"/>
      <c r="D385" s="18" t="s">
        <v>137</v>
      </c>
      <c r="E385" s="288"/>
      <c r="F385" s="288"/>
      <c r="G385" s="18">
        <v>16.47</v>
      </c>
      <c r="H385" s="78">
        <v>16.47</v>
      </c>
      <c r="I385" s="18" t="s">
        <v>412</v>
      </c>
      <c r="J385" s="70">
        <v>458040</v>
      </c>
      <c r="K385" s="85" t="s">
        <v>436</v>
      </c>
    </row>
    <row r="386" spans="1:11" ht="66" x14ac:dyDescent="0.25">
      <c r="A386" s="18">
        <f>A384+1</f>
        <v>166</v>
      </c>
      <c r="B386" s="128" t="s">
        <v>365</v>
      </c>
      <c r="C386" s="18" t="s">
        <v>221</v>
      </c>
      <c r="D386" s="18" t="s">
        <v>137</v>
      </c>
      <c r="E386" s="18" t="s">
        <v>369</v>
      </c>
      <c r="F386" s="18">
        <v>0</v>
      </c>
      <c r="G386" s="18">
        <v>50.615000000000002</v>
      </c>
      <c r="H386" s="18">
        <v>50.615000000000002</v>
      </c>
      <c r="I386" s="18" t="s">
        <v>413</v>
      </c>
      <c r="J386" s="70">
        <v>459018</v>
      </c>
      <c r="K386" s="85" t="s">
        <v>478</v>
      </c>
    </row>
    <row r="387" spans="1:11" ht="52.8" x14ac:dyDescent="0.25">
      <c r="A387" s="18">
        <f>A386+1</f>
        <v>167</v>
      </c>
      <c r="B387" s="124" t="s">
        <v>366</v>
      </c>
      <c r="C387" s="37" t="s">
        <v>221</v>
      </c>
      <c r="D387" s="18" t="s">
        <v>137</v>
      </c>
      <c r="E387" s="37" t="s">
        <v>369</v>
      </c>
      <c r="F387" s="18">
        <v>7.0830000000000002</v>
      </c>
      <c r="G387" s="18">
        <v>6.57</v>
      </c>
      <c r="H387" s="18">
        <v>6.57</v>
      </c>
      <c r="I387" s="18" t="s">
        <v>412</v>
      </c>
      <c r="J387" s="70">
        <v>459099</v>
      </c>
      <c r="K387" s="85" t="s">
        <v>479</v>
      </c>
    </row>
    <row r="388" spans="1:11" ht="14.4" customHeight="1" x14ac:dyDescent="0.3">
      <c r="A388" s="282" t="s">
        <v>370</v>
      </c>
      <c r="B388" s="274"/>
      <c r="C388" s="274"/>
      <c r="D388" s="274"/>
      <c r="E388" s="274"/>
      <c r="F388" s="274"/>
      <c r="G388" s="274"/>
      <c r="H388" s="274"/>
      <c r="I388" s="274"/>
      <c r="J388" s="274"/>
      <c r="K388" s="275"/>
    </row>
    <row r="389" spans="1:11" ht="40.200000000000003" x14ac:dyDescent="0.25">
      <c r="A389" s="46">
        <v>139</v>
      </c>
      <c r="B389" s="19" t="s">
        <v>371</v>
      </c>
      <c r="C389" s="20" t="s">
        <v>372</v>
      </c>
      <c r="D389" s="47" t="s">
        <v>417</v>
      </c>
      <c r="E389" s="20" t="s">
        <v>368</v>
      </c>
      <c r="F389" s="71">
        <v>29.149000000000001</v>
      </c>
      <c r="G389" s="71">
        <v>28.6</v>
      </c>
      <c r="H389" s="71">
        <v>28.61</v>
      </c>
      <c r="I389" s="49" t="s">
        <v>137</v>
      </c>
      <c r="J389" s="49" t="s">
        <v>137</v>
      </c>
      <c r="K389" s="101" t="s">
        <v>436</v>
      </c>
    </row>
    <row r="390" spans="1:11" ht="40.200000000000003" x14ac:dyDescent="0.25">
      <c r="A390" s="46">
        <v>140</v>
      </c>
      <c r="B390" s="19" t="s">
        <v>373</v>
      </c>
      <c r="C390" s="20" t="s">
        <v>372</v>
      </c>
      <c r="D390" s="47" t="s">
        <v>421</v>
      </c>
      <c r="E390" s="20" t="s">
        <v>379</v>
      </c>
      <c r="F390" s="71">
        <v>3.2029999999999998</v>
      </c>
      <c r="G390" s="71">
        <v>3.15</v>
      </c>
      <c r="H390" s="71">
        <v>3.15</v>
      </c>
      <c r="I390" s="49" t="s">
        <v>137</v>
      </c>
      <c r="J390" s="49" t="s">
        <v>137</v>
      </c>
      <c r="K390" s="101" t="s">
        <v>436</v>
      </c>
    </row>
    <row r="391" spans="1:11" ht="39.6" x14ac:dyDescent="0.25">
      <c r="A391" s="18">
        <f>A387+1</f>
        <v>168</v>
      </c>
      <c r="B391" s="124" t="s">
        <v>374</v>
      </c>
      <c r="C391" s="37" t="s">
        <v>221</v>
      </c>
      <c r="D391" s="18" t="s">
        <v>137</v>
      </c>
      <c r="E391" s="37" t="s">
        <v>90</v>
      </c>
      <c r="F391" s="18">
        <v>2.5</v>
      </c>
      <c r="G391" s="18">
        <v>2.6749999999999998</v>
      </c>
      <c r="H391" s="78">
        <v>2.6749999999999998</v>
      </c>
      <c r="I391" s="78" t="s">
        <v>412</v>
      </c>
      <c r="J391" s="18">
        <v>473007</v>
      </c>
      <c r="K391" s="128" t="s">
        <v>485</v>
      </c>
    </row>
    <row r="392" spans="1:11" ht="39.6" x14ac:dyDescent="0.25">
      <c r="A392" s="18">
        <f>A391+1</f>
        <v>169</v>
      </c>
      <c r="B392" s="128" t="s">
        <v>375</v>
      </c>
      <c r="C392" s="37" t="s">
        <v>221</v>
      </c>
      <c r="D392" s="18" t="s">
        <v>137</v>
      </c>
      <c r="E392" s="18" t="s">
        <v>380</v>
      </c>
      <c r="F392" s="18">
        <v>0</v>
      </c>
      <c r="G392" s="18">
        <v>15.648999999999999</v>
      </c>
      <c r="H392" s="141">
        <v>15.648999999999999</v>
      </c>
      <c r="I392" s="78" t="s">
        <v>412</v>
      </c>
      <c r="J392" s="18">
        <v>123011</v>
      </c>
      <c r="K392" s="85" t="s">
        <v>436</v>
      </c>
    </row>
    <row r="393" spans="1:11" ht="42" customHeight="1" x14ac:dyDescent="0.25">
      <c r="A393" s="215">
        <f t="shared" ref="A393:A399" si="21">A392+1</f>
        <v>170</v>
      </c>
      <c r="B393" s="124" t="s">
        <v>376</v>
      </c>
      <c r="C393" s="125" t="s">
        <v>221</v>
      </c>
      <c r="D393" s="125" t="s">
        <v>137</v>
      </c>
      <c r="E393" s="125" t="s">
        <v>289</v>
      </c>
      <c r="F393" s="126">
        <v>25</v>
      </c>
      <c r="G393" s="126">
        <v>25</v>
      </c>
      <c r="H393" s="141">
        <v>25</v>
      </c>
      <c r="I393" s="126" t="s">
        <v>450</v>
      </c>
      <c r="J393" s="70">
        <v>458018</v>
      </c>
      <c r="K393" s="191" t="s">
        <v>826</v>
      </c>
    </row>
    <row r="394" spans="1:11" ht="27.6" customHeight="1" x14ac:dyDescent="0.25">
      <c r="A394" s="215">
        <f t="shared" si="21"/>
        <v>171</v>
      </c>
      <c r="B394" s="194" t="s">
        <v>377</v>
      </c>
      <c r="C394" s="193" t="s">
        <v>221</v>
      </c>
      <c r="D394" s="193" t="s">
        <v>137</v>
      </c>
      <c r="E394" s="193" t="s">
        <v>289</v>
      </c>
      <c r="F394" s="18">
        <v>0</v>
      </c>
      <c r="G394" s="18">
        <v>0.2</v>
      </c>
      <c r="H394" s="141">
        <v>0.2</v>
      </c>
      <c r="I394" s="195" t="s">
        <v>412</v>
      </c>
      <c r="J394" s="70">
        <v>458018</v>
      </c>
      <c r="K394" s="191" t="s">
        <v>826</v>
      </c>
    </row>
    <row r="395" spans="1:11" ht="79.2" x14ac:dyDescent="0.25">
      <c r="A395" s="215">
        <f t="shared" si="21"/>
        <v>172</v>
      </c>
      <c r="B395" s="124" t="s">
        <v>378</v>
      </c>
      <c r="C395" s="37" t="s">
        <v>198</v>
      </c>
      <c r="D395" s="18" t="s">
        <v>137</v>
      </c>
      <c r="E395" s="37" t="s">
        <v>381</v>
      </c>
      <c r="F395" s="18" t="s">
        <v>137</v>
      </c>
      <c r="G395" s="18">
        <v>6</v>
      </c>
      <c r="H395" s="18">
        <v>6</v>
      </c>
      <c r="I395" s="18" t="s">
        <v>137</v>
      </c>
      <c r="J395" s="18" t="s">
        <v>137</v>
      </c>
      <c r="K395" s="128" t="s">
        <v>828</v>
      </c>
    </row>
    <row r="396" spans="1:11" ht="79.2" x14ac:dyDescent="0.25">
      <c r="A396" s="215">
        <f>A395+1</f>
        <v>173</v>
      </c>
      <c r="B396" s="35" t="s">
        <v>733</v>
      </c>
      <c r="C396" s="37" t="s">
        <v>60</v>
      </c>
      <c r="D396" s="18" t="s">
        <v>137</v>
      </c>
      <c r="E396" s="37" t="s">
        <v>381</v>
      </c>
      <c r="F396" s="18">
        <v>8.6</v>
      </c>
      <c r="G396" s="18">
        <v>25</v>
      </c>
      <c r="H396" s="141">
        <v>25</v>
      </c>
      <c r="I396" s="18" t="s">
        <v>413</v>
      </c>
      <c r="J396" s="18"/>
      <c r="K396" s="128" t="s">
        <v>827</v>
      </c>
    </row>
    <row r="397" spans="1:11" ht="118.8" x14ac:dyDescent="0.25">
      <c r="A397" s="215">
        <f t="shared" si="21"/>
        <v>174</v>
      </c>
      <c r="B397" s="128" t="s">
        <v>734</v>
      </c>
      <c r="C397" s="120" t="s">
        <v>60</v>
      </c>
      <c r="D397" s="121" t="s">
        <v>137</v>
      </c>
      <c r="E397" s="121" t="s">
        <v>735</v>
      </c>
      <c r="F397" s="51">
        <v>0</v>
      </c>
      <c r="G397" s="121">
        <v>1E-3</v>
      </c>
      <c r="H397" s="121">
        <v>0</v>
      </c>
      <c r="I397" s="121" t="s">
        <v>412</v>
      </c>
      <c r="J397" s="121">
        <v>467006</v>
      </c>
      <c r="K397" s="85" t="s">
        <v>738</v>
      </c>
    </row>
    <row r="398" spans="1:11" ht="118.8" x14ac:dyDescent="0.25">
      <c r="A398" s="215">
        <f>A397+1</f>
        <v>175</v>
      </c>
      <c r="B398" s="128" t="s">
        <v>736</v>
      </c>
      <c r="C398" s="120" t="s">
        <v>60</v>
      </c>
      <c r="D398" s="121" t="s">
        <v>137</v>
      </c>
      <c r="E398" s="121" t="s">
        <v>735</v>
      </c>
      <c r="F398" s="51">
        <v>0</v>
      </c>
      <c r="G398" s="121">
        <v>1E-3</v>
      </c>
      <c r="H398" s="121">
        <v>0</v>
      </c>
      <c r="I398" s="121" t="s">
        <v>412</v>
      </c>
      <c r="J398" s="121">
        <v>467006</v>
      </c>
      <c r="K398" s="85" t="s">
        <v>739</v>
      </c>
    </row>
    <row r="399" spans="1:11" ht="118.8" x14ac:dyDescent="0.25">
      <c r="A399" s="215">
        <f t="shared" si="21"/>
        <v>176</v>
      </c>
      <c r="B399" s="128" t="s">
        <v>737</v>
      </c>
      <c r="C399" s="120" t="s">
        <v>60</v>
      </c>
      <c r="D399" s="121" t="s">
        <v>137</v>
      </c>
      <c r="E399" s="121" t="s">
        <v>735</v>
      </c>
      <c r="F399" s="51">
        <v>0</v>
      </c>
      <c r="G399" s="121">
        <v>1E-3</v>
      </c>
      <c r="H399" s="121">
        <v>0</v>
      </c>
      <c r="I399" s="121" t="s">
        <v>412</v>
      </c>
      <c r="J399" s="121">
        <v>467006</v>
      </c>
      <c r="K399" s="85" t="s">
        <v>740</v>
      </c>
    </row>
    <row r="400" spans="1:11" ht="14.4" customHeight="1" x14ac:dyDescent="0.3">
      <c r="A400" s="281" t="s">
        <v>382</v>
      </c>
      <c r="B400" s="274"/>
      <c r="C400" s="274"/>
      <c r="D400" s="274"/>
      <c r="E400" s="274"/>
      <c r="F400" s="274"/>
      <c r="G400" s="274"/>
      <c r="H400" s="274"/>
      <c r="I400" s="274"/>
      <c r="J400" s="274"/>
      <c r="K400" s="275"/>
    </row>
    <row r="401" spans="1:11" ht="14.4" customHeight="1" x14ac:dyDescent="0.3">
      <c r="A401" s="282" t="s">
        <v>383</v>
      </c>
      <c r="B401" s="274"/>
      <c r="C401" s="274"/>
      <c r="D401" s="274"/>
      <c r="E401" s="274"/>
      <c r="F401" s="274"/>
      <c r="G401" s="274"/>
      <c r="H401" s="274"/>
      <c r="I401" s="274"/>
      <c r="J401" s="274"/>
      <c r="K401" s="275"/>
    </row>
    <row r="402" spans="1:11" ht="97.2" customHeight="1" x14ac:dyDescent="0.25">
      <c r="A402" s="46">
        <v>141</v>
      </c>
      <c r="B402" s="4" t="s">
        <v>384</v>
      </c>
      <c r="C402" s="8" t="s">
        <v>59</v>
      </c>
      <c r="D402" s="47" t="s">
        <v>419</v>
      </c>
      <c r="E402" s="8" t="s">
        <v>390</v>
      </c>
      <c r="F402" s="49">
        <v>18</v>
      </c>
      <c r="G402" s="49">
        <v>10</v>
      </c>
      <c r="H402" s="49">
        <v>5.6</v>
      </c>
      <c r="I402" s="49" t="s">
        <v>137</v>
      </c>
      <c r="J402" s="49" t="s">
        <v>137</v>
      </c>
      <c r="K402" s="92" t="s">
        <v>531</v>
      </c>
    </row>
    <row r="403" spans="1:11" ht="53.4" x14ac:dyDescent="0.25">
      <c r="A403" s="46">
        <v>142</v>
      </c>
      <c r="B403" s="4" t="s">
        <v>385</v>
      </c>
      <c r="C403" s="8" t="s">
        <v>198</v>
      </c>
      <c r="D403" s="47" t="s">
        <v>421</v>
      </c>
      <c r="E403" s="8" t="s">
        <v>390</v>
      </c>
      <c r="F403" s="49">
        <v>0</v>
      </c>
      <c r="G403" s="49">
        <v>0</v>
      </c>
      <c r="H403" s="49">
        <v>0</v>
      </c>
      <c r="I403" s="49" t="s">
        <v>137</v>
      </c>
      <c r="J403" s="49" t="s">
        <v>137</v>
      </c>
      <c r="K403" s="92" t="s">
        <v>532</v>
      </c>
    </row>
    <row r="404" spans="1:11" ht="57" customHeight="1" x14ac:dyDescent="0.25">
      <c r="A404" s="46">
        <v>143</v>
      </c>
      <c r="B404" s="4" t="s">
        <v>386</v>
      </c>
      <c r="C404" s="8" t="s">
        <v>61</v>
      </c>
      <c r="D404" s="47" t="s">
        <v>421</v>
      </c>
      <c r="E404" s="8" t="s">
        <v>390</v>
      </c>
      <c r="F404" s="49">
        <v>0</v>
      </c>
      <c r="G404" s="49">
        <v>0</v>
      </c>
      <c r="H404" s="49">
        <v>0</v>
      </c>
      <c r="I404" s="49" t="s">
        <v>137</v>
      </c>
      <c r="J404" s="49" t="s">
        <v>137</v>
      </c>
      <c r="K404" s="92" t="s">
        <v>533</v>
      </c>
    </row>
    <row r="405" spans="1:11" ht="56.4" customHeight="1" x14ac:dyDescent="0.25">
      <c r="A405" s="18">
        <f>A399+1</f>
        <v>177</v>
      </c>
      <c r="B405" s="128" t="s">
        <v>387</v>
      </c>
      <c r="C405" s="18" t="s">
        <v>61</v>
      </c>
      <c r="D405" s="18" t="s">
        <v>137</v>
      </c>
      <c r="E405" s="18" t="s">
        <v>390</v>
      </c>
      <c r="F405" s="18">
        <v>12</v>
      </c>
      <c r="G405" s="18" t="s">
        <v>418</v>
      </c>
      <c r="H405" s="18" t="s">
        <v>418</v>
      </c>
      <c r="I405" s="18" t="s">
        <v>137</v>
      </c>
      <c r="J405" s="18" t="s">
        <v>137</v>
      </c>
      <c r="K405" s="85" t="s">
        <v>480</v>
      </c>
    </row>
    <row r="406" spans="1:11" ht="79.2" x14ac:dyDescent="0.25">
      <c r="A406" s="18">
        <f>A405+1</f>
        <v>178</v>
      </c>
      <c r="B406" s="128" t="s">
        <v>388</v>
      </c>
      <c r="C406" s="18" t="s">
        <v>61</v>
      </c>
      <c r="D406" s="18" t="s">
        <v>137</v>
      </c>
      <c r="E406" s="18" t="s">
        <v>390</v>
      </c>
      <c r="F406" s="18" t="s">
        <v>418</v>
      </c>
      <c r="G406" s="78" t="s">
        <v>418</v>
      </c>
      <c r="H406" s="78" t="s">
        <v>418</v>
      </c>
      <c r="I406" s="78" t="s">
        <v>137</v>
      </c>
      <c r="J406" s="78" t="s">
        <v>137</v>
      </c>
      <c r="K406" s="85" t="s">
        <v>480</v>
      </c>
    </row>
    <row r="407" spans="1:11" ht="56.4" customHeight="1" x14ac:dyDescent="0.25">
      <c r="A407" s="215">
        <f>A406+1</f>
        <v>179</v>
      </c>
      <c r="B407" s="128" t="s">
        <v>389</v>
      </c>
      <c r="C407" s="18" t="s">
        <v>61</v>
      </c>
      <c r="D407" s="18" t="s">
        <v>137</v>
      </c>
      <c r="E407" s="18" t="s">
        <v>390</v>
      </c>
      <c r="F407" s="78" t="s">
        <v>418</v>
      </c>
      <c r="G407" s="78" t="s">
        <v>418</v>
      </c>
      <c r="H407" s="78" t="s">
        <v>418</v>
      </c>
      <c r="I407" s="78" t="s">
        <v>137</v>
      </c>
      <c r="J407" s="78" t="s">
        <v>137</v>
      </c>
      <c r="K407" s="85" t="s">
        <v>480</v>
      </c>
    </row>
    <row r="408" spans="1:11" ht="14.4" customHeight="1" x14ac:dyDescent="0.3">
      <c r="A408" s="282" t="s">
        <v>391</v>
      </c>
      <c r="B408" s="274"/>
      <c r="C408" s="274"/>
      <c r="D408" s="274"/>
      <c r="E408" s="274"/>
      <c r="F408" s="274"/>
      <c r="G408" s="274"/>
      <c r="H408" s="274"/>
      <c r="I408" s="274"/>
      <c r="J408" s="274"/>
      <c r="K408" s="275"/>
    </row>
    <row r="409" spans="1:11" ht="53.4" x14ac:dyDescent="0.25">
      <c r="A409" s="46">
        <v>144</v>
      </c>
      <c r="B409" s="6" t="s">
        <v>392</v>
      </c>
      <c r="C409" s="21" t="s">
        <v>59</v>
      </c>
      <c r="D409" s="47" t="s">
        <v>419</v>
      </c>
      <c r="E409" s="21" t="s">
        <v>393</v>
      </c>
      <c r="F409" s="49">
        <v>76</v>
      </c>
      <c r="G409" s="49">
        <v>50</v>
      </c>
      <c r="H409" s="49">
        <v>50.1</v>
      </c>
      <c r="I409" s="49" t="s">
        <v>137</v>
      </c>
      <c r="J409" s="49" t="s">
        <v>137</v>
      </c>
      <c r="K409" s="92" t="s">
        <v>726</v>
      </c>
    </row>
    <row r="410" spans="1:11" ht="79.2" x14ac:dyDescent="0.25">
      <c r="A410" s="158">
        <f>A407+1</f>
        <v>180</v>
      </c>
      <c r="B410" s="157" t="s">
        <v>771</v>
      </c>
      <c r="C410" s="83" t="s">
        <v>221</v>
      </c>
      <c r="D410" s="159" t="s">
        <v>137</v>
      </c>
      <c r="E410" s="83" t="s">
        <v>393</v>
      </c>
      <c r="F410" s="160"/>
      <c r="G410" s="160">
        <v>0.3</v>
      </c>
      <c r="H410" s="160">
        <v>0.3</v>
      </c>
      <c r="I410" s="160" t="s">
        <v>412</v>
      </c>
      <c r="J410" s="160">
        <v>459010</v>
      </c>
      <c r="K410" s="105" t="s">
        <v>436</v>
      </c>
    </row>
    <row r="411" spans="1:11" x14ac:dyDescent="0.25">
      <c r="A411" s="151"/>
      <c r="B411" s="152"/>
      <c r="C411" s="153"/>
      <c r="D411" s="154"/>
      <c r="E411" s="153"/>
      <c r="F411" s="155"/>
      <c r="G411" s="155"/>
      <c r="H411" s="155"/>
      <c r="I411" s="155"/>
      <c r="J411" s="155"/>
      <c r="K411" s="156"/>
    </row>
    <row r="413" spans="1:11" ht="14.4" x14ac:dyDescent="0.3">
      <c r="A413" s="75" t="s">
        <v>394</v>
      </c>
      <c r="B413" s="42"/>
      <c r="C413" s="41"/>
      <c r="D413" s="41"/>
      <c r="E413" s="41"/>
      <c r="F413" s="41"/>
      <c r="G413" s="41"/>
      <c r="H413" s="41"/>
      <c r="I413" s="41"/>
      <c r="J413" s="41"/>
      <c r="K413" s="106"/>
    </row>
    <row r="414" spans="1:11" ht="14.4" x14ac:dyDescent="0.3">
      <c r="A414" s="283" t="s">
        <v>395</v>
      </c>
      <c r="B414" s="284"/>
      <c r="C414" s="285"/>
      <c r="D414" s="273" t="s">
        <v>396</v>
      </c>
      <c r="E414" s="274"/>
      <c r="F414" s="275"/>
      <c r="G414" s="283" t="s">
        <v>397</v>
      </c>
      <c r="H414" s="284"/>
      <c r="I414" s="284"/>
      <c r="J414" s="284"/>
      <c r="K414" s="285"/>
    </row>
    <row r="415" spans="1:11" ht="14.4" x14ac:dyDescent="0.3">
      <c r="A415" s="279">
        <v>1</v>
      </c>
      <c r="B415" s="280"/>
      <c r="C415" s="280"/>
      <c r="D415" s="273">
        <v>2</v>
      </c>
      <c r="E415" s="274"/>
      <c r="F415" s="275"/>
      <c r="G415" s="279">
        <v>3</v>
      </c>
      <c r="H415" s="280"/>
      <c r="I415" s="280"/>
      <c r="J415" s="280"/>
      <c r="K415" s="280"/>
    </row>
    <row r="416" spans="1:11" ht="68.400000000000006" customHeight="1" x14ac:dyDescent="0.25">
      <c r="A416" s="368" t="s">
        <v>872</v>
      </c>
      <c r="B416" s="369"/>
      <c r="C416" s="369"/>
      <c r="D416" s="365" t="s">
        <v>886</v>
      </c>
      <c r="E416" s="366"/>
      <c r="F416" s="367"/>
      <c r="G416" s="368" t="s">
        <v>878</v>
      </c>
      <c r="H416" s="369"/>
      <c r="I416" s="369"/>
      <c r="J416" s="369"/>
      <c r="K416" s="369"/>
    </row>
    <row r="417" spans="1:11" ht="97.8" customHeight="1" x14ac:dyDescent="0.25">
      <c r="A417" s="365" t="s">
        <v>873</v>
      </c>
      <c r="B417" s="366"/>
      <c r="C417" s="367"/>
      <c r="D417" s="365" t="s">
        <v>874</v>
      </c>
      <c r="E417" s="366"/>
      <c r="F417" s="367"/>
      <c r="G417" s="365" t="s">
        <v>879</v>
      </c>
      <c r="H417" s="366"/>
      <c r="I417" s="366"/>
      <c r="J417" s="366"/>
      <c r="K417" s="367"/>
    </row>
    <row r="420" spans="1:11" ht="14.4" customHeight="1" x14ac:dyDescent="0.3">
      <c r="A420" s="260" t="s">
        <v>398</v>
      </c>
      <c r="B420" s="261"/>
      <c r="C420" s="261"/>
      <c r="D420" s="261"/>
      <c r="E420" s="261"/>
      <c r="F420" s="261"/>
      <c r="G420" s="42"/>
      <c r="H420" s="42"/>
      <c r="I420" s="42"/>
      <c r="J420" s="42"/>
      <c r="K420" s="106"/>
    </row>
    <row r="421" spans="1:11" ht="28.8" customHeight="1" x14ac:dyDescent="0.3">
      <c r="A421" s="273" t="s">
        <v>399</v>
      </c>
      <c r="B421" s="274"/>
      <c r="C421" s="274"/>
      <c r="D421" s="274"/>
      <c r="E421" s="275"/>
      <c r="F421" s="276" t="s">
        <v>400</v>
      </c>
      <c r="G421" s="277"/>
      <c r="H421" s="277"/>
      <c r="I421" s="277"/>
      <c r="J421" s="277"/>
      <c r="K421" s="278"/>
    </row>
    <row r="422" spans="1:11" ht="14.4" x14ac:dyDescent="0.3">
      <c r="A422" s="279">
        <v>1</v>
      </c>
      <c r="B422" s="280"/>
      <c r="C422" s="280"/>
      <c r="D422" s="280"/>
      <c r="E422" s="280"/>
      <c r="F422" s="279">
        <v>2</v>
      </c>
      <c r="G422" s="280"/>
      <c r="H422" s="280"/>
      <c r="I422" s="280"/>
      <c r="J422" s="280"/>
      <c r="K422" s="280"/>
    </row>
    <row r="423" spans="1:11" ht="84" customHeight="1" x14ac:dyDescent="0.25">
      <c r="A423" s="268" t="s">
        <v>743</v>
      </c>
      <c r="B423" s="269"/>
      <c r="C423" s="269"/>
      <c r="D423" s="269"/>
      <c r="E423" s="270"/>
      <c r="F423" s="268" t="s">
        <v>773</v>
      </c>
      <c r="G423" s="269"/>
      <c r="H423" s="269"/>
      <c r="I423" s="269"/>
      <c r="J423" s="269"/>
      <c r="K423" s="270"/>
    </row>
    <row r="424" spans="1:11" ht="98.4" customHeight="1" x14ac:dyDescent="0.25">
      <c r="A424" s="268" t="s">
        <v>744</v>
      </c>
      <c r="B424" s="269"/>
      <c r="C424" s="269"/>
      <c r="D424" s="269"/>
      <c r="E424" s="270"/>
      <c r="F424" s="268" t="s">
        <v>833</v>
      </c>
      <c r="G424" s="269"/>
      <c r="H424" s="269"/>
      <c r="I424" s="269"/>
      <c r="J424" s="269"/>
      <c r="K424" s="270"/>
    </row>
    <row r="425" spans="1:11" ht="15.6" customHeight="1" x14ac:dyDescent="0.25">
      <c r="A425" s="268" t="s">
        <v>745</v>
      </c>
      <c r="B425" s="269"/>
      <c r="C425" s="269"/>
      <c r="D425" s="269"/>
      <c r="E425" s="270"/>
      <c r="F425" s="268" t="s">
        <v>774</v>
      </c>
      <c r="G425" s="269"/>
      <c r="H425" s="269"/>
      <c r="I425" s="269"/>
      <c r="J425" s="269"/>
      <c r="K425" s="270"/>
    </row>
    <row r="426" spans="1:11" ht="30.6" customHeight="1" x14ac:dyDescent="0.25">
      <c r="A426" s="268" t="s">
        <v>746</v>
      </c>
      <c r="B426" s="269"/>
      <c r="C426" s="269"/>
      <c r="D426" s="269"/>
      <c r="E426" s="270"/>
      <c r="F426" s="268" t="s">
        <v>775</v>
      </c>
      <c r="G426" s="269"/>
      <c r="H426" s="269"/>
      <c r="I426" s="269"/>
      <c r="J426" s="269"/>
      <c r="K426" s="270"/>
    </row>
    <row r="427" spans="1:11" ht="70.2" customHeight="1" x14ac:dyDescent="0.25">
      <c r="A427" s="268" t="s">
        <v>747</v>
      </c>
      <c r="B427" s="269"/>
      <c r="C427" s="269"/>
      <c r="D427" s="269"/>
      <c r="E427" s="270"/>
      <c r="F427" s="268" t="s">
        <v>776</v>
      </c>
      <c r="G427" s="269"/>
      <c r="H427" s="269"/>
      <c r="I427" s="269"/>
      <c r="J427" s="269"/>
      <c r="K427" s="270"/>
    </row>
    <row r="428" spans="1:11" ht="43.8" customHeight="1" x14ac:dyDescent="0.25">
      <c r="A428" s="268" t="s">
        <v>748</v>
      </c>
      <c r="B428" s="269"/>
      <c r="C428" s="269"/>
      <c r="D428" s="269"/>
      <c r="E428" s="270"/>
      <c r="F428" s="268" t="s">
        <v>777</v>
      </c>
      <c r="G428" s="269"/>
      <c r="H428" s="269"/>
      <c r="I428" s="269"/>
      <c r="J428" s="269"/>
      <c r="K428" s="270"/>
    </row>
    <row r="429" spans="1:11" ht="43.2" customHeight="1" x14ac:dyDescent="0.25">
      <c r="A429" s="268" t="s">
        <v>749</v>
      </c>
      <c r="B429" s="269"/>
      <c r="C429" s="269"/>
      <c r="D429" s="269"/>
      <c r="E429" s="270"/>
      <c r="F429" s="268" t="s">
        <v>796</v>
      </c>
      <c r="G429" s="269"/>
      <c r="H429" s="269"/>
      <c r="I429" s="269"/>
      <c r="J429" s="269"/>
      <c r="K429" s="270"/>
    </row>
    <row r="430" spans="1:11" ht="69.599999999999994" customHeight="1" x14ac:dyDescent="0.25">
      <c r="A430" s="268" t="s">
        <v>750</v>
      </c>
      <c r="B430" s="269"/>
      <c r="C430" s="269"/>
      <c r="D430" s="269"/>
      <c r="E430" s="270"/>
      <c r="F430" s="268" t="s">
        <v>831</v>
      </c>
      <c r="G430" s="269"/>
      <c r="H430" s="269"/>
      <c r="I430" s="269"/>
      <c r="J430" s="269"/>
      <c r="K430" s="270"/>
    </row>
    <row r="431" spans="1:11" ht="58.2" customHeight="1" x14ac:dyDescent="0.25">
      <c r="A431" s="268" t="s">
        <v>751</v>
      </c>
      <c r="B431" s="271"/>
      <c r="C431" s="271"/>
      <c r="D431" s="271"/>
      <c r="E431" s="272"/>
      <c r="F431" s="268" t="s">
        <v>778</v>
      </c>
      <c r="G431" s="269"/>
      <c r="H431" s="269"/>
      <c r="I431" s="269"/>
      <c r="J431" s="269"/>
      <c r="K431" s="270"/>
    </row>
    <row r="432" spans="1:11" ht="335.4" customHeight="1" x14ac:dyDescent="0.25">
      <c r="A432" s="268" t="s">
        <v>752</v>
      </c>
      <c r="B432" s="271"/>
      <c r="C432" s="271"/>
      <c r="D432" s="271"/>
      <c r="E432" s="272"/>
      <c r="F432" s="268" t="s">
        <v>779</v>
      </c>
      <c r="G432" s="269"/>
      <c r="H432" s="269"/>
      <c r="I432" s="269"/>
      <c r="J432" s="269"/>
      <c r="K432" s="270"/>
    </row>
    <row r="433" spans="1:11" ht="30" customHeight="1" x14ac:dyDescent="0.25">
      <c r="A433" s="268" t="s">
        <v>764</v>
      </c>
      <c r="B433" s="271"/>
      <c r="C433" s="271"/>
      <c r="D433" s="271"/>
      <c r="E433" s="272"/>
      <c r="F433" s="268" t="s">
        <v>780</v>
      </c>
      <c r="G433" s="269"/>
      <c r="H433" s="269"/>
      <c r="I433" s="269"/>
      <c r="J433" s="269"/>
      <c r="K433" s="270"/>
    </row>
    <row r="434" spans="1:11" ht="61.8" customHeight="1" x14ac:dyDescent="0.25">
      <c r="A434" s="268" t="s">
        <v>753</v>
      </c>
      <c r="B434" s="271"/>
      <c r="C434" s="271"/>
      <c r="D434" s="271"/>
      <c r="E434" s="272"/>
      <c r="F434" s="268" t="s">
        <v>782</v>
      </c>
      <c r="G434" s="269"/>
      <c r="H434" s="269"/>
      <c r="I434" s="269"/>
      <c r="J434" s="269"/>
      <c r="K434" s="270"/>
    </row>
    <row r="435" spans="1:11" ht="33.6" customHeight="1" x14ac:dyDescent="0.25">
      <c r="A435" s="268" t="s">
        <v>754</v>
      </c>
      <c r="B435" s="271"/>
      <c r="C435" s="271"/>
      <c r="D435" s="271"/>
      <c r="E435" s="272"/>
      <c r="F435" s="268" t="s">
        <v>781</v>
      </c>
      <c r="G435" s="269"/>
      <c r="H435" s="269"/>
      <c r="I435" s="269"/>
      <c r="J435" s="269"/>
      <c r="K435" s="270"/>
    </row>
    <row r="436" spans="1:11" ht="69" customHeight="1" x14ac:dyDescent="0.25">
      <c r="A436" s="268" t="s">
        <v>755</v>
      </c>
      <c r="B436" s="271"/>
      <c r="C436" s="271"/>
      <c r="D436" s="271"/>
      <c r="E436" s="272"/>
      <c r="F436" s="268" t="s">
        <v>783</v>
      </c>
      <c r="G436" s="269"/>
      <c r="H436" s="269"/>
      <c r="I436" s="269"/>
      <c r="J436" s="269"/>
      <c r="K436" s="270"/>
    </row>
    <row r="437" spans="1:11" ht="43.2" customHeight="1" x14ac:dyDescent="0.25">
      <c r="A437" s="268" t="s">
        <v>756</v>
      </c>
      <c r="B437" s="271"/>
      <c r="C437" s="271"/>
      <c r="D437" s="271"/>
      <c r="E437" s="272"/>
      <c r="F437" s="268" t="s">
        <v>785</v>
      </c>
      <c r="G437" s="269"/>
      <c r="H437" s="269"/>
      <c r="I437" s="269"/>
      <c r="J437" s="269"/>
      <c r="K437" s="270"/>
    </row>
    <row r="438" spans="1:11" ht="66" customHeight="1" x14ac:dyDescent="0.25">
      <c r="A438" s="268" t="s">
        <v>757</v>
      </c>
      <c r="B438" s="271"/>
      <c r="C438" s="271"/>
      <c r="D438" s="271"/>
      <c r="E438" s="272"/>
      <c r="F438" s="268" t="s">
        <v>786</v>
      </c>
      <c r="G438" s="269"/>
      <c r="H438" s="269"/>
      <c r="I438" s="269"/>
      <c r="J438" s="269"/>
      <c r="K438" s="270"/>
    </row>
    <row r="439" spans="1:11" ht="31.2" customHeight="1" x14ac:dyDescent="0.25">
      <c r="A439" s="268" t="s">
        <v>758</v>
      </c>
      <c r="B439" s="271"/>
      <c r="C439" s="271"/>
      <c r="D439" s="271"/>
      <c r="E439" s="272"/>
      <c r="F439" s="268" t="s">
        <v>784</v>
      </c>
      <c r="G439" s="269"/>
      <c r="H439" s="269"/>
      <c r="I439" s="269"/>
      <c r="J439" s="269"/>
      <c r="K439" s="270"/>
    </row>
    <row r="440" spans="1:11" ht="58.8" customHeight="1" x14ac:dyDescent="0.25">
      <c r="A440" s="268" t="s">
        <v>759</v>
      </c>
      <c r="B440" s="271"/>
      <c r="C440" s="271"/>
      <c r="D440" s="271"/>
      <c r="E440" s="272"/>
      <c r="F440" s="268" t="s">
        <v>787</v>
      </c>
      <c r="G440" s="269"/>
      <c r="H440" s="269"/>
      <c r="I440" s="269"/>
      <c r="J440" s="269"/>
      <c r="K440" s="270"/>
    </row>
    <row r="441" spans="1:11" ht="44.4" customHeight="1" x14ac:dyDescent="0.25">
      <c r="A441" s="268" t="s">
        <v>760</v>
      </c>
      <c r="B441" s="271"/>
      <c r="C441" s="271"/>
      <c r="D441" s="271"/>
      <c r="E441" s="272"/>
      <c r="F441" s="268" t="s">
        <v>795</v>
      </c>
      <c r="G441" s="269"/>
      <c r="H441" s="269"/>
      <c r="I441" s="269"/>
      <c r="J441" s="269"/>
      <c r="K441" s="270"/>
    </row>
    <row r="442" spans="1:11" ht="43.2" customHeight="1" x14ac:dyDescent="0.25">
      <c r="A442" s="268" t="s">
        <v>761</v>
      </c>
      <c r="B442" s="269"/>
      <c r="C442" s="269"/>
      <c r="D442" s="269"/>
      <c r="E442" s="270"/>
      <c r="F442" s="268" t="s">
        <v>788</v>
      </c>
      <c r="G442" s="269"/>
      <c r="H442" s="269"/>
      <c r="I442" s="269"/>
      <c r="J442" s="269"/>
      <c r="K442" s="270"/>
    </row>
    <row r="443" spans="1:11" ht="58.2" customHeight="1" x14ac:dyDescent="0.25">
      <c r="A443" s="268" t="s">
        <v>762</v>
      </c>
      <c r="B443" s="269"/>
      <c r="C443" s="269"/>
      <c r="D443" s="269"/>
      <c r="E443" s="270"/>
      <c r="F443" s="268" t="s">
        <v>789</v>
      </c>
      <c r="G443" s="269"/>
      <c r="H443" s="269"/>
      <c r="I443" s="269"/>
      <c r="J443" s="269"/>
      <c r="K443" s="270"/>
    </row>
    <row r="444" spans="1:11" ht="42.6" customHeight="1" x14ac:dyDescent="0.25">
      <c r="A444" s="268" t="s">
        <v>763</v>
      </c>
      <c r="B444" s="269"/>
      <c r="C444" s="269"/>
      <c r="D444" s="269"/>
      <c r="E444" s="270"/>
      <c r="F444" s="268" t="s">
        <v>790</v>
      </c>
      <c r="G444" s="269"/>
      <c r="H444" s="269"/>
      <c r="I444" s="269"/>
      <c r="J444" s="269"/>
      <c r="K444" s="270"/>
    </row>
    <row r="445" spans="1:11" ht="31.2" customHeight="1" x14ac:dyDescent="0.25">
      <c r="A445" s="268" t="s">
        <v>765</v>
      </c>
      <c r="B445" s="269"/>
      <c r="C445" s="269"/>
      <c r="D445" s="269"/>
      <c r="E445" s="270"/>
      <c r="F445" s="268" t="s">
        <v>789</v>
      </c>
      <c r="G445" s="269"/>
      <c r="H445" s="269"/>
      <c r="I445" s="269"/>
      <c r="J445" s="269"/>
      <c r="K445" s="270"/>
    </row>
    <row r="446" spans="1:11" ht="55.2" customHeight="1" x14ac:dyDescent="0.25">
      <c r="A446" s="266" t="s">
        <v>766</v>
      </c>
      <c r="B446" s="267"/>
      <c r="C446" s="267"/>
      <c r="D446" s="267"/>
      <c r="E446" s="267"/>
      <c r="F446" s="266" t="s">
        <v>791</v>
      </c>
      <c r="G446" s="267"/>
      <c r="H446" s="267"/>
      <c r="I446" s="267"/>
      <c r="J446" s="267"/>
      <c r="K446" s="267"/>
    </row>
    <row r="447" spans="1:11" ht="30" customHeight="1" x14ac:dyDescent="0.25">
      <c r="A447" s="266" t="s">
        <v>767</v>
      </c>
      <c r="B447" s="267"/>
      <c r="C447" s="267"/>
      <c r="D447" s="267"/>
      <c r="E447" s="267"/>
      <c r="F447" s="266" t="s">
        <v>792</v>
      </c>
      <c r="G447" s="267"/>
      <c r="H447" s="267"/>
      <c r="I447" s="267"/>
      <c r="J447" s="267"/>
      <c r="K447" s="267"/>
    </row>
    <row r="448" spans="1:11" ht="43.8" customHeight="1" x14ac:dyDescent="0.25">
      <c r="A448" s="266" t="s">
        <v>768</v>
      </c>
      <c r="B448" s="267"/>
      <c r="C448" s="267"/>
      <c r="D448" s="267"/>
      <c r="E448" s="267"/>
      <c r="F448" s="266" t="s">
        <v>793</v>
      </c>
      <c r="G448" s="267"/>
      <c r="H448" s="267"/>
      <c r="I448" s="267"/>
      <c r="J448" s="267"/>
      <c r="K448" s="267"/>
    </row>
    <row r="449" spans="1:11" ht="29.4" customHeight="1" x14ac:dyDescent="0.25">
      <c r="A449" s="266" t="s">
        <v>769</v>
      </c>
      <c r="B449" s="267"/>
      <c r="C449" s="267"/>
      <c r="D449" s="267"/>
      <c r="E449" s="267"/>
      <c r="F449" s="266" t="s">
        <v>794</v>
      </c>
      <c r="G449" s="267"/>
      <c r="H449" s="267"/>
      <c r="I449" s="267"/>
      <c r="J449" s="267"/>
      <c r="K449" s="267"/>
    </row>
    <row r="450" spans="1:11" ht="97.8" customHeight="1" x14ac:dyDescent="0.25">
      <c r="A450" s="266" t="s">
        <v>770</v>
      </c>
      <c r="B450" s="267"/>
      <c r="C450" s="267"/>
      <c r="D450" s="267"/>
      <c r="E450" s="267"/>
      <c r="F450" s="266" t="s">
        <v>797</v>
      </c>
      <c r="G450" s="267"/>
      <c r="H450" s="267"/>
      <c r="I450" s="267"/>
      <c r="J450" s="267"/>
      <c r="K450" s="267"/>
    </row>
    <row r="453" spans="1:11" ht="14.4" customHeight="1" x14ac:dyDescent="0.3">
      <c r="A453" s="260" t="s">
        <v>401</v>
      </c>
      <c r="B453" s="261"/>
      <c r="C453" s="261"/>
      <c r="D453" s="261"/>
      <c r="E453" s="261"/>
      <c r="F453" s="261"/>
      <c r="G453" s="261"/>
      <c r="H453" s="261"/>
      <c r="I453" s="261"/>
      <c r="J453" s="261"/>
      <c r="K453" s="261"/>
    </row>
    <row r="454" spans="1:11" ht="15" x14ac:dyDescent="0.3">
      <c r="A454" s="262" t="s">
        <v>5</v>
      </c>
      <c r="B454" s="263"/>
      <c r="C454" s="263"/>
      <c r="D454" s="262" t="s">
        <v>402</v>
      </c>
      <c r="E454" s="263"/>
      <c r="F454" s="264" t="s">
        <v>403</v>
      </c>
      <c r="G454" s="265"/>
      <c r="H454" s="262" t="s">
        <v>404</v>
      </c>
      <c r="I454" s="263"/>
      <c r="J454" s="263"/>
      <c r="K454" s="263"/>
    </row>
    <row r="455" spans="1:11" ht="14.4" x14ac:dyDescent="0.3">
      <c r="A455" s="262">
        <v>1</v>
      </c>
      <c r="B455" s="263"/>
      <c r="C455" s="263"/>
      <c r="D455" s="262">
        <v>2</v>
      </c>
      <c r="E455" s="263"/>
      <c r="F455" s="264">
        <v>3</v>
      </c>
      <c r="G455" s="265"/>
      <c r="H455" s="262">
        <v>4</v>
      </c>
      <c r="I455" s="263"/>
      <c r="J455" s="263"/>
      <c r="K455" s="263"/>
    </row>
    <row r="456" spans="1:11" s="43" customFormat="1" ht="84.6" customHeight="1" x14ac:dyDescent="0.25">
      <c r="A456" s="360" t="s">
        <v>405</v>
      </c>
      <c r="B456" s="361"/>
      <c r="C456" s="362"/>
      <c r="D456" s="363">
        <v>3720.31</v>
      </c>
      <c r="E456" s="364"/>
      <c r="F456" s="250">
        <v>3442.85</v>
      </c>
      <c r="G456" s="251"/>
      <c r="H456" s="360" t="s">
        <v>871</v>
      </c>
      <c r="I456" s="361"/>
      <c r="J456" s="361"/>
      <c r="K456" s="362"/>
    </row>
    <row r="457" spans="1:11" ht="55.8" customHeight="1" x14ac:dyDescent="0.25">
      <c r="A457" s="358" t="s">
        <v>406</v>
      </c>
      <c r="B457" s="359"/>
      <c r="C457" s="359"/>
      <c r="D457" s="250">
        <v>4457.71</v>
      </c>
      <c r="E457" s="251"/>
      <c r="F457" s="250">
        <v>4425.66</v>
      </c>
      <c r="G457" s="251"/>
      <c r="H457" s="358" t="s">
        <v>870</v>
      </c>
      <c r="I457" s="359"/>
      <c r="J457" s="359"/>
      <c r="K457" s="359"/>
    </row>
    <row r="458" spans="1:11" ht="14.4" x14ac:dyDescent="0.3">
      <c r="A458" s="246" t="s">
        <v>407</v>
      </c>
      <c r="B458" s="247"/>
      <c r="C458" s="247"/>
      <c r="D458" s="248">
        <v>2523.2399999999998</v>
      </c>
      <c r="E458" s="249"/>
      <c r="F458" s="250">
        <v>2523.2399999999998</v>
      </c>
      <c r="G458" s="251"/>
      <c r="H458" s="246"/>
      <c r="I458" s="247"/>
      <c r="J458" s="247"/>
      <c r="K458" s="247"/>
    </row>
    <row r="459" spans="1:11" ht="14.4" x14ac:dyDescent="0.3">
      <c r="A459" s="252" t="s">
        <v>408</v>
      </c>
      <c r="B459" s="253"/>
      <c r="C459" s="253"/>
      <c r="D459" s="254">
        <f>SUM(D456:E458)</f>
        <v>10701.26</v>
      </c>
      <c r="E459" s="255"/>
      <c r="F459" s="256">
        <f>SUM(F456:G458)</f>
        <v>10391.75</v>
      </c>
      <c r="G459" s="257"/>
      <c r="H459" s="258"/>
      <c r="I459" s="259"/>
      <c r="J459" s="259"/>
      <c r="K459" s="259"/>
    </row>
    <row r="462" spans="1:11" ht="14.4" customHeight="1" x14ac:dyDescent="0.3">
      <c r="A462" s="240" t="s">
        <v>409</v>
      </c>
      <c r="B462" s="241"/>
      <c r="C462" s="42"/>
      <c r="D462" s="42"/>
      <c r="E462" s="42"/>
      <c r="F462" s="42"/>
      <c r="G462" s="42"/>
      <c r="H462" s="42"/>
      <c r="I462" s="42"/>
      <c r="J462" s="42"/>
      <c r="K462" s="106"/>
    </row>
    <row r="463" spans="1:11" ht="31.8" customHeight="1" x14ac:dyDescent="0.25">
      <c r="A463" s="242" t="s">
        <v>890</v>
      </c>
      <c r="B463" s="243"/>
      <c r="C463" s="243"/>
      <c r="D463" s="243"/>
      <c r="E463" s="243"/>
      <c r="F463" s="243"/>
      <c r="G463" s="243"/>
      <c r="H463" s="243"/>
      <c r="I463" s="243"/>
      <c r="J463" s="243"/>
      <c r="K463" s="243"/>
    </row>
    <row r="464" spans="1:11" ht="30.6" customHeight="1" x14ac:dyDescent="0.25">
      <c r="A464" s="244" t="s">
        <v>855</v>
      </c>
      <c r="B464" s="245"/>
      <c r="C464" s="245"/>
      <c r="D464" s="245"/>
      <c r="E464" s="245"/>
      <c r="F464" s="245"/>
      <c r="G464" s="245"/>
      <c r="H464" s="245"/>
      <c r="I464" s="245"/>
      <c r="J464" s="245"/>
      <c r="K464" s="245"/>
    </row>
    <row r="465" spans="1:11" ht="61.2" customHeight="1" x14ac:dyDescent="0.25">
      <c r="A465" s="238" t="s">
        <v>891</v>
      </c>
      <c r="B465" s="239"/>
      <c r="C465" s="239"/>
      <c r="D465" s="239"/>
      <c r="E465" s="239"/>
      <c r="F465" s="239"/>
      <c r="G465" s="239"/>
      <c r="H465" s="239"/>
      <c r="I465" s="239"/>
      <c r="J465" s="239"/>
      <c r="K465" s="239"/>
    </row>
    <row r="466" spans="1:11" ht="59.4" customHeight="1" x14ac:dyDescent="0.25">
      <c r="A466" s="238" t="s">
        <v>856</v>
      </c>
      <c r="B466" s="239"/>
      <c r="C466" s="239"/>
      <c r="D466" s="239"/>
      <c r="E466" s="239"/>
      <c r="F466" s="239"/>
      <c r="G466" s="239"/>
      <c r="H466" s="239"/>
      <c r="I466" s="239"/>
      <c r="J466" s="239"/>
      <c r="K466" s="239"/>
    </row>
    <row r="467" spans="1:11" ht="35.4" customHeight="1" x14ac:dyDescent="0.25">
      <c r="A467" s="238" t="s">
        <v>853</v>
      </c>
      <c r="B467" s="239"/>
      <c r="C467" s="239"/>
      <c r="D467" s="239"/>
      <c r="E467" s="239"/>
      <c r="F467" s="239"/>
      <c r="G467" s="239"/>
      <c r="H467" s="239"/>
      <c r="I467" s="239"/>
      <c r="J467" s="239"/>
      <c r="K467" s="239"/>
    </row>
    <row r="468" spans="1:11" ht="29.4" customHeight="1" x14ac:dyDescent="0.25">
      <c r="A468" s="238" t="s">
        <v>854</v>
      </c>
      <c r="B468" s="239"/>
      <c r="C468" s="239"/>
      <c r="D468" s="239"/>
      <c r="E468" s="239"/>
      <c r="F468" s="239"/>
      <c r="G468" s="239"/>
      <c r="H468" s="239"/>
      <c r="I468" s="239"/>
      <c r="J468" s="239"/>
      <c r="K468" s="239"/>
    </row>
    <row r="469" spans="1:11" ht="15" customHeight="1" x14ac:dyDescent="0.25">
      <c r="A469" s="149"/>
      <c r="B469" s="150"/>
      <c r="C469" s="150"/>
      <c r="D469" s="150"/>
      <c r="E469" s="150"/>
      <c r="F469" s="150"/>
      <c r="G469" s="150"/>
      <c r="H469" s="150"/>
      <c r="I469" s="150"/>
      <c r="J469" s="150"/>
      <c r="K469" s="150"/>
    </row>
    <row r="470" spans="1:11" ht="14.4" x14ac:dyDescent="0.3">
      <c r="A470" s="45"/>
      <c r="B470" s="148"/>
      <c r="C470" s="148"/>
      <c r="D470" s="148"/>
      <c r="E470" s="148"/>
      <c r="F470" s="148"/>
      <c r="G470" s="148"/>
      <c r="H470" s="148"/>
      <c r="I470" s="148"/>
      <c r="J470" s="148"/>
      <c r="K470" s="148"/>
    </row>
    <row r="472" spans="1:11" x14ac:dyDescent="0.25">
      <c r="B472" s="147"/>
      <c r="C472" s="67" t="s">
        <v>495</v>
      </c>
      <c r="H472" s="100" t="s">
        <v>496</v>
      </c>
    </row>
    <row r="475" spans="1:11" x14ac:dyDescent="0.25">
      <c r="B475" s="131" t="s">
        <v>497</v>
      </c>
    </row>
    <row r="476" spans="1:11" x14ac:dyDescent="0.25">
      <c r="B476" s="131" t="s">
        <v>498</v>
      </c>
    </row>
  </sheetData>
  <mergeCells count="264">
    <mergeCell ref="A417:C417"/>
    <mergeCell ref="G417:K417"/>
    <mergeCell ref="D414:F414"/>
    <mergeCell ref="D415:F415"/>
    <mergeCell ref="D416:F416"/>
    <mergeCell ref="D417:F417"/>
    <mergeCell ref="F449:K449"/>
    <mergeCell ref="A462:B462"/>
    <mergeCell ref="K188:K189"/>
    <mergeCell ref="E212:E213"/>
    <mergeCell ref="A388:K388"/>
    <mergeCell ref="A380:K380"/>
    <mergeCell ref="A458:C458"/>
    <mergeCell ref="A459:C459"/>
    <mergeCell ref="D459:E459"/>
    <mergeCell ref="A254:K254"/>
    <mergeCell ref="A209:A210"/>
    <mergeCell ref="B209:B210"/>
    <mergeCell ref="A349:A350"/>
    <mergeCell ref="B349:B350"/>
    <mergeCell ref="C349:C350"/>
    <mergeCell ref="D349:D350"/>
    <mergeCell ref="E349:E350"/>
    <mergeCell ref="K349:K350"/>
    <mergeCell ref="A448:E448"/>
    <mergeCell ref="D458:E458"/>
    <mergeCell ref="F458:G458"/>
    <mergeCell ref="F448:K448"/>
    <mergeCell ref="A454:C454"/>
    <mergeCell ref="A181:A182"/>
    <mergeCell ref="D181:D182"/>
    <mergeCell ref="A184:A186"/>
    <mergeCell ref="D184:D186"/>
    <mergeCell ref="A307:A308"/>
    <mergeCell ref="B307:B308"/>
    <mergeCell ref="C307:C308"/>
    <mergeCell ref="D307:D308"/>
    <mergeCell ref="A188:A189"/>
    <mergeCell ref="D237:D238"/>
    <mergeCell ref="A237:A238"/>
    <mergeCell ref="A241:A243"/>
    <mergeCell ref="D241:D243"/>
    <mergeCell ref="A235:K235"/>
    <mergeCell ref="A240:K240"/>
    <mergeCell ref="G416:K416"/>
    <mergeCell ref="A449:E449"/>
    <mergeCell ref="F454:G454"/>
    <mergeCell ref="H454:K454"/>
    <mergeCell ref="D455:E455"/>
    <mergeCell ref="F455:G455"/>
    <mergeCell ref="H455:K455"/>
    <mergeCell ref="D456:E456"/>
    <mergeCell ref="F456:G456"/>
    <mergeCell ref="H456:K456"/>
    <mergeCell ref="D457:E457"/>
    <mergeCell ref="F457:G457"/>
    <mergeCell ref="H457:K457"/>
    <mergeCell ref="A110:A112"/>
    <mergeCell ref="D110:D112"/>
    <mergeCell ref="K110:K112"/>
    <mergeCell ref="A113:A114"/>
    <mergeCell ref="D113:D114"/>
    <mergeCell ref="A141:A142"/>
    <mergeCell ref="D141:D142"/>
    <mergeCell ref="A384:A385"/>
    <mergeCell ref="A173:A174"/>
    <mergeCell ref="D173:D174"/>
    <mergeCell ref="A178:A179"/>
    <mergeCell ref="A135:A136"/>
    <mergeCell ref="K141:K142"/>
    <mergeCell ref="A143:A144"/>
    <mergeCell ref="A315:K315"/>
    <mergeCell ref="B384:B385"/>
    <mergeCell ref="C384:C385"/>
    <mergeCell ref="A324:A331"/>
    <mergeCell ref="A321:A322"/>
    <mergeCell ref="A166:K166"/>
    <mergeCell ref="B188:B189"/>
    <mergeCell ref="C184:C186"/>
    <mergeCell ref="C188:C189"/>
    <mergeCell ref="E184:E186"/>
    <mergeCell ref="A442:E442"/>
    <mergeCell ref="F442:K442"/>
    <mergeCell ref="A443:E443"/>
    <mergeCell ref="F443:K443"/>
    <mergeCell ref="A422:E422"/>
    <mergeCell ref="F422:K422"/>
    <mergeCell ref="F433:K433"/>
    <mergeCell ref="F434:K434"/>
    <mergeCell ref="F435:K435"/>
    <mergeCell ref="F436:K436"/>
    <mergeCell ref="F437:K437"/>
    <mergeCell ref="A433:E433"/>
    <mergeCell ref="A434:E434"/>
    <mergeCell ref="A435:E435"/>
    <mergeCell ref="A436:E436"/>
    <mergeCell ref="A437:E437"/>
    <mergeCell ref="A438:E438"/>
    <mergeCell ref="A439:E439"/>
    <mergeCell ref="A440:E440"/>
    <mergeCell ref="A441:E441"/>
    <mergeCell ref="F438:K438"/>
    <mergeCell ref="F439:K439"/>
    <mergeCell ref="F440:K440"/>
    <mergeCell ref="F441:K441"/>
    <mergeCell ref="A421:E421"/>
    <mergeCell ref="F421:K421"/>
    <mergeCell ref="A428:E428"/>
    <mergeCell ref="F428:K428"/>
    <mergeCell ref="A429:E429"/>
    <mergeCell ref="F429:K429"/>
    <mergeCell ref="A430:E430"/>
    <mergeCell ref="F430:K430"/>
    <mergeCell ref="A432:E432"/>
    <mergeCell ref="F432:K432"/>
    <mergeCell ref="F426:K426"/>
    <mergeCell ref="A426:E426"/>
    <mergeCell ref="A423:E423"/>
    <mergeCell ref="F423:K423"/>
    <mergeCell ref="A424:E424"/>
    <mergeCell ref="F424:K424"/>
    <mergeCell ref="A425:E425"/>
    <mergeCell ref="F425:K425"/>
    <mergeCell ref="A431:E431"/>
    <mergeCell ref="F431:K431"/>
    <mergeCell ref="F427:K427"/>
    <mergeCell ref="A427:E427"/>
    <mergeCell ref="A420:F420"/>
    <mergeCell ref="A414:C414"/>
    <mergeCell ref="G414:K414"/>
    <mergeCell ref="A56:K56"/>
    <mergeCell ref="A58:K58"/>
    <mergeCell ref="C68:C69"/>
    <mergeCell ref="E68:E69"/>
    <mergeCell ref="A81:K81"/>
    <mergeCell ref="E141:E142"/>
    <mergeCell ref="B141:B142"/>
    <mergeCell ref="C141:C142"/>
    <mergeCell ref="A64:A65"/>
    <mergeCell ref="A152:K152"/>
    <mergeCell ref="C85:C86"/>
    <mergeCell ref="A90:K90"/>
    <mergeCell ref="A106:K106"/>
    <mergeCell ref="A107:K107"/>
    <mergeCell ref="D64:D65"/>
    <mergeCell ref="A68:A69"/>
    <mergeCell ref="D68:D69"/>
    <mergeCell ref="E237:E238"/>
    <mergeCell ref="A415:C415"/>
    <mergeCell ref="G415:K415"/>
    <mergeCell ref="A416:C416"/>
    <mergeCell ref="D71:D74"/>
    <mergeCell ref="A85:A86"/>
    <mergeCell ref="A4:K4"/>
    <mergeCell ref="A13:K13"/>
    <mergeCell ref="C8:K8"/>
    <mergeCell ref="C9:K9"/>
    <mergeCell ref="C10:K10"/>
    <mergeCell ref="C11:K11"/>
    <mergeCell ref="K14:K15"/>
    <mergeCell ref="A17:K17"/>
    <mergeCell ref="A18:K18"/>
    <mergeCell ref="A6:K6"/>
    <mergeCell ref="A5:K5"/>
    <mergeCell ref="I14:I15"/>
    <mergeCell ref="J14:J15"/>
    <mergeCell ref="A14:A15"/>
    <mergeCell ref="B14:B15"/>
    <mergeCell ref="C14:C15"/>
    <mergeCell ref="D14:D15"/>
    <mergeCell ref="E14:E15"/>
    <mergeCell ref="F14:H14"/>
    <mergeCell ref="A71:A74"/>
    <mergeCell ref="A408:K408"/>
    <mergeCell ref="A212:A213"/>
    <mergeCell ref="D212:D213"/>
    <mergeCell ref="A221:K221"/>
    <mergeCell ref="A206:A207"/>
    <mergeCell ref="C212:C213"/>
    <mergeCell ref="B212:B213"/>
    <mergeCell ref="K207:K208"/>
    <mergeCell ref="K209:K210"/>
    <mergeCell ref="E321:E322"/>
    <mergeCell ref="A285:K285"/>
    <mergeCell ref="A297:K297"/>
    <mergeCell ref="A288:K288"/>
    <mergeCell ref="F264:H264"/>
    <mergeCell ref="F265:H265"/>
    <mergeCell ref="A277:K277"/>
    <mergeCell ref="A284:K284"/>
    <mergeCell ref="E307:E308"/>
    <mergeCell ref="A267:K267"/>
    <mergeCell ref="A400:K400"/>
    <mergeCell ref="A401:K401"/>
    <mergeCell ref="E324:E331"/>
    <mergeCell ref="E332:E337"/>
    <mergeCell ref="F384:F385"/>
    <mergeCell ref="A381:K381"/>
    <mergeCell ref="C318:C319"/>
    <mergeCell ref="C321:C322"/>
    <mergeCell ref="C324:C331"/>
    <mergeCell ref="C332:C337"/>
    <mergeCell ref="A318:A319"/>
    <mergeCell ref="D318:D319"/>
    <mergeCell ref="D321:D322"/>
    <mergeCell ref="D324:D331"/>
    <mergeCell ref="A332:A337"/>
    <mergeCell ref="D332:D337"/>
    <mergeCell ref="E318:E319"/>
    <mergeCell ref="A346:A347"/>
    <mergeCell ref="B346:B347"/>
    <mergeCell ref="C346:C347"/>
    <mergeCell ref="E346:E347"/>
    <mergeCell ref="D346:D347"/>
    <mergeCell ref="J346:J347"/>
    <mergeCell ref="K346:K347"/>
    <mergeCell ref="E384:E385"/>
    <mergeCell ref="A367:K367"/>
    <mergeCell ref="B135:B136"/>
    <mergeCell ref="C135:C136"/>
    <mergeCell ref="D135:D136"/>
    <mergeCell ref="E135:E136"/>
    <mergeCell ref="K135:K136"/>
    <mergeCell ref="F231:H231"/>
    <mergeCell ref="B143:B144"/>
    <mergeCell ref="C143:C144"/>
    <mergeCell ref="D143:D144"/>
    <mergeCell ref="E143:E144"/>
    <mergeCell ref="C209:C210"/>
    <mergeCell ref="D209:D210"/>
    <mergeCell ref="E209:E210"/>
    <mergeCell ref="C206:C207"/>
    <mergeCell ref="B206:B207"/>
    <mergeCell ref="D206:D207"/>
    <mergeCell ref="E206:E207"/>
    <mergeCell ref="K212:K213"/>
    <mergeCell ref="F230:H230"/>
    <mergeCell ref="E188:E189"/>
    <mergeCell ref="D188:D189"/>
    <mergeCell ref="D178:D179"/>
    <mergeCell ref="A464:K464"/>
    <mergeCell ref="A465:K465"/>
    <mergeCell ref="A466:K466"/>
    <mergeCell ref="A467:K467"/>
    <mergeCell ref="A468:K468"/>
    <mergeCell ref="A444:E444"/>
    <mergeCell ref="F444:K444"/>
    <mergeCell ref="A445:E445"/>
    <mergeCell ref="F445:K445"/>
    <mergeCell ref="A446:E446"/>
    <mergeCell ref="F446:K446"/>
    <mergeCell ref="A447:E447"/>
    <mergeCell ref="F447:K447"/>
    <mergeCell ref="A453:K453"/>
    <mergeCell ref="F459:G459"/>
    <mergeCell ref="H459:K459"/>
    <mergeCell ref="A455:C455"/>
    <mergeCell ref="A456:C456"/>
    <mergeCell ref="A457:C457"/>
    <mergeCell ref="D454:E454"/>
    <mergeCell ref="A463:K463"/>
    <mergeCell ref="A450:E450"/>
    <mergeCell ref="F450:K450"/>
    <mergeCell ref="H458:K458"/>
  </mergeCells>
  <pageMargins left="0.59055118110236227" right="0.11811023622047245" top="0.39370078740157483" bottom="0.39370078740157483"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расчет</vt:lpstr>
      <vt:lpstr>каз</vt:lpstr>
      <vt:lpstr>рус</vt:lpstr>
      <vt:lpstr>Лист2</vt:lpstr>
      <vt:lpstr>Лист3</vt:lpstr>
      <vt:lpstr>каз!Заголовки_для_печати</vt:lpstr>
      <vt:lpstr>расчет!Заголовки_для_печати</vt:lpstr>
      <vt:lpstr>рус!Заголовки_для_печати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2018-02-14T11:02:29Z</cp:lastPrinted>
  <dcterms:created xsi:type="dcterms:W3CDTF">2017-11-20T11:32:01Z</dcterms:created>
  <dcterms:modified xsi:type="dcterms:W3CDTF">2018-02-14T11:20:34Z</dcterms:modified>
</cp:coreProperties>
</file>