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20" windowWidth="15480" windowHeight="11400"/>
  </bookViews>
  <sheets>
    <sheet name="Приложение 1" sheetId="1" r:id="rId1"/>
    <sheet name="Приложения 2-5+" sheetId="2" r:id="rId2"/>
  </sheets>
  <definedNames>
    <definedName name="_GoBack" localSheetId="0">'Приложение 1'!$G$267</definedName>
    <definedName name="_Toc216672832" localSheetId="0">'Приложение 1'!#REF!</definedName>
    <definedName name="_xlnm.Print_Titles" localSheetId="0">'Приложение 1'!$10:$12</definedName>
    <definedName name="_xlnm.Print_Area" localSheetId="0">'Приложение 1'!$A$1:$L$515</definedName>
  </definedNames>
  <calcPr calcId="144525"/>
</workbook>
</file>

<file path=xl/calcChain.xml><?xml version="1.0" encoding="utf-8"?>
<calcChain xmlns="http://schemas.openxmlformats.org/spreadsheetml/2006/main">
  <c r="J235" i="1" l="1"/>
  <c r="I226" i="1"/>
  <c r="I235" i="1" s="1"/>
  <c r="J505" i="1"/>
  <c r="J501" i="1" s="1"/>
  <c r="G505" i="1"/>
  <c r="J504" i="1"/>
  <c r="G504" i="1"/>
  <c r="J503" i="1"/>
  <c r="G503" i="1"/>
  <c r="J502" i="1"/>
  <c r="G502" i="1"/>
  <c r="G501" i="1" s="1"/>
  <c r="J300" i="1" l="1"/>
  <c r="I300" i="1"/>
  <c r="J299" i="1"/>
  <c r="I299" i="1"/>
  <c r="J298" i="1"/>
  <c r="I298" i="1"/>
  <c r="J314" i="1" l="1"/>
  <c r="J311" i="1" s="1"/>
  <c r="I314" i="1"/>
  <c r="I311" i="1" s="1"/>
  <c r="J203" i="1" l="1"/>
  <c r="I193" i="1"/>
  <c r="I192" i="1" s="1"/>
  <c r="J193" i="1"/>
  <c r="J192" i="1" s="1"/>
  <c r="I119" i="1"/>
  <c r="I116" i="1" s="1"/>
  <c r="J119" i="1"/>
  <c r="J116" i="1" s="1"/>
  <c r="I33" i="1" l="1"/>
  <c r="J33" i="1"/>
  <c r="I203" i="1" l="1"/>
  <c r="J133" i="1"/>
  <c r="I133" i="1"/>
  <c r="J130" i="1" l="1"/>
  <c r="J123" i="1"/>
  <c r="J172" i="1" l="1"/>
  <c r="I172" i="1"/>
  <c r="J169" i="1"/>
  <c r="I169" i="1"/>
  <c r="J149" i="1"/>
  <c r="I149" i="1"/>
  <c r="J147" i="1"/>
  <c r="J174" i="1" s="1"/>
  <c r="J354" i="1" s="1"/>
  <c r="I147" i="1"/>
  <c r="I174" i="1" s="1"/>
  <c r="I354" i="1" s="1"/>
  <c r="I137" i="1"/>
  <c r="J137" i="1"/>
  <c r="J176" i="1" l="1"/>
  <c r="J356" i="1" s="1"/>
  <c r="I176" i="1"/>
  <c r="I356" i="1" s="1"/>
  <c r="I146" i="1"/>
  <c r="J146" i="1"/>
  <c r="J95" i="1"/>
  <c r="I95" i="1"/>
  <c r="J91" i="1"/>
  <c r="I91" i="1"/>
  <c r="I173" i="1" l="1"/>
  <c r="J173" i="1"/>
  <c r="J53" i="1"/>
  <c r="J357" i="1" s="1"/>
  <c r="J54" i="1"/>
  <c r="I54" i="1"/>
  <c r="I53" i="1"/>
  <c r="I357" i="1" s="1"/>
  <c r="J52" i="1"/>
  <c r="J355" i="1" s="1"/>
  <c r="J353" i="1" s="1"/>
  <c r="I52" i="1"/>
  <c r="I355" i="1" s="1"/>
  <c r="J36" i="1"/>
  <c r="I36" i="1"/>
  <c r="I353" i="1" l="1"/>
  <c r="J50" i="1"/>
  <c r="I50" i="1"/>
  <c r="E24" i="2"/>
  <c r="C24" i="2"/>
  <c r="I130" i="1"/>
  <c r="J71" i="1"/>
  <c r="I71" i="1"/>
  <c r="J61" i="1"/>
  <c r="I61" i="1"/>
  <c r="J29" i="1"/>
  <c r="I29" i="1" l="1"/>
</calcChain>
</file>

<file path=xl/sharedStrings.xml><?xml version="1.0" encoding="utf-8"?>
<sst xmlns="http://schemas.openxmlformats.org/spreadsheetml/2006/main" count="1683" uniqueCount="503">
  <si>
    <t>Қаржыландыру көзі</t>
  </si>
  <si>
    <t xml:space="preserve">%     </t>
  </si>
  <si>
    <t>*</t>
  </si>
  <si>
    <t>млн. теңге</t>
  </si>
  <si>
    <t>РБ</t>
  </si>
  <si>
    <t>ОБ</t>
  </si>
  <si>
    <t>АБ</t>
  </si>
  <si>
    <t>Басқа көзден</t>
  </si>
  <si>
    <t>Ауыл шаруашылығы жалпы өнімін шығарудың нақты көлемінің индексі</t>
  </si>
  <si>
    <t>%</t>
  </si>
  <si>
    <t>Жұмыссыздық деңгейін төмендету</t>
  </si>
  <si>
    <t>млн. тенге</t>
  </si>
  <si>
    <t>АШБ - Талас ауданы әкімдігінің ауыл шаруашылығы бөлімі</t>
  </si>
  <si>
    <t>ВБ - Талас ауданы әкімдігінің ветеринарлық бөлімі</t>
  </si>
  <si>
    <t>СҚҚжҚБ - Талас ауданы әкімдігінің сәулет, қала құрылысы және құрылыс бөлімі</t>
  </si>
  <si>
    <t>ББ - Талас ауданы әкімдігінің білім бөлімі</t>
  </si>
  <si>
    <t xml:space="preserve">ҚГТК - Қаратау гуманитарлық-техникалық колледж </t>
  </si>
  <si>
    <t xml:space="preserve">ҚТБжБК- Қаратау технология, білім және бизнес колледжі </t>
  </si>
  <si>
    <t>№2 ҚК - №2 Қаратау колледжі</t>
  </si>
  <si>
    <t>№14 ТК - №14 Талас колледжі</t>
  </si>
  <si>
    <t>ЖҚжӘББ - Талас ауданы әкімдігінің жұмыспен қамту және әлеуметтік бағдарламалар бөлімі</t>
  </si>
  <si>
    <t>ЖҚО - Талас ауданы әкімдігінің жұмыспен қамту орталығы</t>
  </si>
  <si>
    <t>МжТДБ - Талас ауданы әкімдігінің мәдениет және тілдерді дамыту бөлімі</t>
  </si>
  <si>
    <t>ДШжСБ - Талас ауданы әкімдігінің дене шынықтыру және спорт бөлімі</t>
  </si>
  <si>
    <t>ТҮКШ ЖКжАЖБ - Талас ауданы әкімдігінің тұрғын үй-коммуналдық шаруашылығы, жолаушылар көлігі және автомобиль жолдары бөлімі</t>
  </si>
  <si>
    <t>ІІБ - Талас аудандық ішкі істер бөлімі</t>
  </si>
  <si>
    <t>ТЖБ - Талас аудандық Төтенше жағдай бөлімі</t>
  </si>
  <si>
    <t>ТҮИ - Тұрғын үй инспекциясы</t>
  </si>
  <si>
    <t>факт</t>
  </si>
  <si>
    <t>РБ - республикалық бюджет</t>
  </si>
  <si>
    <t>ОБ - облыстық бюджет</t>
  </si>
  <si>
    <t>АБ - аудандық бюджет</t>
  </si>
  <si>
    <t>2. Ведомствоаралық өзара іс-қимылды талдау</t>
  </si>
  <si>
    <t>Нысаналы индикатордың/нәтиже көрсеткішінің атауы</t>
  </si>
  <si>
    <t>Бірлесіп орындаушы орган</t>
  </si>
  <si>
    <t xml:space="preserve">Өзара іс-қимылды талдау </t>
  </si>
  <si>
    <t>Электрмен жабдықтау, газбен, бу сапалы көрсеткіштерге жеткізудің нақты көлем индексі</t>
  </si>
  <si>
    <t>Қазақстан Республикасы Ұлттық экономика министрлігінің Мемлекеттік статистика комитетінің Жамбыл облысы бойынша Статистика Департаменті, Талас ауданы әкімдігінің кәсіпкерлік және өнеркәсіп бөлімі</t>
  </si>
  <si>
    <t xml:space="preserve">Нақты көлем индекстері статистика әдістерімен есептелуіне байланысты, жоспарды нақтылауға мүмкіндік жоқ, сол себепті жылдық статистикалық мәліметтер мамыр айында шығарылғанда, жоспардың орындалуы белгілі болады. </t>
  </si>
  <si>
    <t>Қазақстан Республикасы Ұлттық экономика министрлігінің Мемлекеттік статистика комитетінің Жамбыл облысы бойынша Статистика Департаменті, Талас ауданы әкімдігінің ауылшаруашылығы бөлімі</t>
  </si>
  <si>
    <t>Жамбыл облысы әкімдігінің жұмыспен қамтуды үйлестіру және әлеуметтік бағдарламалар басқармасы, Талас ауданы әкімдігінің жұмыспен қамту және әлеуметтік бағдарламалар бөлімі</t>
  </si>
  <si>
    <t>Жұмыссыздық деңгейінің көрсеткіші тек облыс бойынша есептеледі, аудандар кесіндісінде бұл көрсеткіш есептелмейді</t>
  </si>
  <si>
    <t>3. Сыртқы әсерді талдау</t>
  </si>
  <si>
    <t>Сыртқы әсер факторлары және олардың нысаналы индикаторға/нәтиже көрсеткіштеріне қол жеткізуге әсері</t>
  </si>
  <si>
    <t>Қабылданған шаралар</t>
  </si>
  <si>
    <t xml:space="preserve">Нысаналы индикатор "Өткен жылмен салыстырғанда сырттан келу туризмі бойынша орналастыру орындарымен қызмет көрсетілген келушілер санының өсуі (резиденттер емес)" орындалмай отыр. Себебі, ауданда сырттан келу туризмі бойынша адамдардың келуін тек тіркелген жағдайда білуге болады.
</t>
  </si>
  <si>
    <t>Алдағы уақытта жаңа қабылданған заңнамаға сәйкес 10 күннен аса келген адамдар ХҚКО тіркелу арқылы қадағалауға болады.</t>
  </si>
  <si>
    <t xml:space="preserve">Жол-көлік оқиғаларының санының азайуы тікелей жол қозғалысына  қатысушылардың (жүргіншілер мен көлік жүргізушілеріне) байланысты. Сол себепті, 1 нысаналы индикатор "100 зардап шеккен адамға шаққандағы жол-көлік оқиғаларынан қайтыс болғандар санын төмендету" орындалмай отыр. Жоспардағы 10,2% көрсеткіші төмендемей, қайта жоғарылап кеткен. 2016 жылы ауданда 34 жол-көлік оқиғалары орын алған, 87 адам зардап шеккен, оның ішінде 12 адам қаза тапқан, 100 зардап шеккен адамға шаққанда 13,8%-ды құрады.
</t>
  </si>
  <si>
    <t>Жол-көлік оқиғаларын төмендету  профилактикалық шараларды күшейту арқылы іске асырылады, сонымен қатар 2016 жылы 7,753 млн.теңгеге бейнекамералар,  бағдаршамдар және жол белгілерін орнату жұмыстары жүргізілді.</t>
  </si>
  <si>
    <t>4. Қаржы қаражатын игеру</t>
  </si>
  <si>
    <t>Жоспар, мың теңге</t>
  </si>
  <si>
    <t>Факт, мың теңге</t>
  </si>
  <si>
    <t>Пайдаланбаудың себептері</t>
  </si>
  <si>
    <t>Республикалық бюджет</t>
  </si>
  <si>
    <t>Үнемделген қаржылар</t>
  </si>
  <si>
    <t>Облыстық бюджет</t>
  </si>
  <si>
    <t>Аудандық бюджет</t>
  </si>
  <si>
    <t>"Қаратау ПРО" ЖШС-нің басқа көзден негізгі капиталға салынған инвестициялар</t>
  </si>
  <si>
    <t>БАРЛЫҒЫ:</t>
  </si>
  <si>
    <t>5. Талдамалық жазба</t>
  </si>
  <si>
    <r>
      <t xml:space="preserve">          «Талас ауданын дамытудың 2016-2020 жылдарға арналған бағдарламасы» (бұдан әрі Бағдарлама) Талас аудандық мәслихатының 2015 жылдың 22 желтоқсандағы №49-12 шешімімен бекітіліп, Талас аудандық мәслихатының 2016 жылдың 21 желтоқсандағы №12-10</t>
    </r>
    <r>
      <rPr>
        <sz val="14"/>
        <color indexed="8"/>
        <rFont val="Times New Roman"/>
        <family val="1"/>
        <charset val="204"/>
      </rPr>
      <t xml:space="preserve"> шешімімен өзгерістер мен толықтырулар енгізілген. </t>
    </r>
  </si>
  <si>
    <t xml:space="preserve">        «Талас ауданың дамытудың 2011-2015 жылдарға арналған бағдарламасын іске асыру жөніндегі іс-шаралар жоспары» (бұдан әрі Іс-шаралар Жоспары) Талас ауданы әкімдігінің 2016 жылғы 28 қаңтардағы №13 қаулысымен бекітіліп, Талас ауданы әкімдігінің 2016 жылғы 27 желтоқсандағы №483 қаулысымен өзгерістер мен толықтырулар енгізілген. </t>
  </si>
  <si>
    <t xml:space="preserve">         Жалпы дамыту бағдарламадағы  6 бағыт бойынша 22 мақсат және 73 нысаналы индикаторлар қарастырылған. </t>
  </si>
  <si>
    <t xml:space="preserve">2016 жылдың жасалынған жедел есептілігі бойынша, 7 нысаналы индикатор орындалмай отыр. 2 нысаналы индикаторлар бойынша Қазақстан Республикасының Статистика Агенттігінің статистикалық жұмыс Жоспарына сәйкес 2016 жылдың қорытынды мәліметтерінің шығу мерзімі 2017 жылдың 30 сәуірінен кейін.  </t>
  </si>
  <si>
    <t xml:space="preserve">Мақсат 3.2.1.1: Ауданның өнеркәсіптік әлеуетән арттыру. Бұл мақсаттағы «Электрмен жабдықтау, газбен бу сапалы көрсеткіштерге жеткізудің нақты көлем индексі» нысаналы индикаторы орындалмай отыр. Жоспар 102,0%, орындалуы 85,2%. Бұл 2016 жылдың 11 айындағы орындалу көрсеткіші. Жылдық статистикалық мәліметтер мамыр айында жарияланады.
</t>
  </si>
  <si>
    <t xml:space="preserve">Мақсат 3.2.2.1: Агроөнеркәсіп кешені субъектілерінің бәсекеге қабілеттілігін арттыру үшін жағдай жасау. 
Бұл мақсаттағы "Ауыл шаруашылығы жалпы өнімін шығарудың нақты көлемінің индексі" нысаналы индикаторы жедел статистикалық мәліметіне сәйкес орындалмай отыр. Жылдық статистикалық мәліметтер мамыр айында жарияланады. 2016 жылы ауылшаруашылығы өнімі 10015,2 млн.теңгені құрады. Нақты көлем индексінің жоспары 103,6%, орындалуы 103,0%. Барлық көрсеткіштер (мал басы, мал өнімдері, егін көлемі) өткен 2015 жылмен салыстырғанда 100,0%-дан аса, артығымен орындалып отыр. 
</t>
  </si>
  <si>
    <t xml:space="preserve">Мақсат 3.2.5.1: Моноқаланы және тіректі ауылдық елді мекендерді дамыту.
Бұл бөлімде 2 нысаналы индикатор орындалмаған. "Жұмыссыздық деңгейін төмендету" индикаторының жоспары 4,8 болса, орындалуы 4,9 құрады, себебі бұл көрсеткіш тек облыстық деңгейде есептелінеді.
</t>
  </si>
  <si>
    <t>"Мемлекеттік атаулы әлеуметтік көмек алушылардың ішінен жұмысқа жарамды халық үлесін төмендету" нысаналы индикаторы Қаратау қаласы бойынша 27,5%жоспарланған, орындалуы 28,0%. Көрсеткіштін жоғары болуынын себебі, зейнет жасына бір жыл қалған өтініш білдірген азаматтардың жұмысқа орналаса алмауына байланысты.</t>
  </si>
  <si>
    <t xml:space="preserve">Мақсат 3.2.7.2: Халықты жұмыспен қамту және азаматтарды қорғау үшін тиімді жүйе құру.
Бұл бөлімде 1 нысаналы индикатор "Атаулы әлеуметтік көмек алушылардың жалпы санынан еңбекке жарамды азаматтар үлесі" орындалмай отыр. Жоспар 26,87 болса, орындалуы 28,0%-ды құрады. Жоғарыда айтылғандай, көрсеткіштін жоғары болуынын себебі, зейнет жасына бір жыл қалған өтініш білдірген азаматтардың жұмысқа орналаса алмауына байланысты.
</t>
  </si>
  <si>
    <t xml:space="preserve">Мақсат 3.2.10.1: Туризмді дамыту
Бұл бөлімдегі "Өткен жылмен салыстырғанда сырттан келу туризмі бойынша орналастыру орындарымен қызмет көрсетілген келушілер санының өсуі (резиденттер емес)" нысаналы индикаторы орындалмай отыр. Себебі, ауданда сырттан келу туризмі бойынша адамдардың келуін тек тіркелген жағдайда білуге болады.
</t>
  </si>
  <si>
    <t>Мақсат 3.2.12.1: Қоғамдық тәртіп пен жол қауіпсіздігін қамтамасыз етуді нығайту.
Бұл мақсат бойынша  "100 зардап шеккен адамға шаққандағы жол-көлік оқиғаларынан қайтыс болғандар санын төмендету" нысаналы индикаторы орындалмай отыр. Жоспардағы 10,2% көрсеткіші төмендемей, қайта жоғарылап кеткен. 2016 жылы ауданда 34 жол-көлік оқиғалары орын алған, 87 адам зардап шеккен, оның ішінде 12 адам қаза тапқан, 100 зардап шеккен адамға шаққанда 13,8%-ды құрады.</t>
  </si>
  <si>
    <t xml:space="preserve">         Қалған 66 нысаналы индикаторлар орындалып отыр.</t>
  </si>
  <si>
    <t xml:space="preserve">         Өнеркәсіп. Есепті мерзім ішінде аудан бойынша өнеркәсіп өндірісінің көлемі 10639,0 млн. теңгені құрап, Өткен жылдың тиісті кезеңмен салыстырғанда, өнеркәсіп өндірісінің көрсеткіштері 3 млрд. 556,6 млн.теңгеге артты немесе 150,2%-ға орындалған, нақты көлем индексі – 105,3%, (2015 жылы 93,1%). Аудан халқының жан басына шаққандағы өнеркәсіп өнімінің көлемі 196,8 мың теңгені құрады (2015 жылы  - 131,8 мың теңге).</t>
  </si>
  <si>
    <t>Өнеркәсіп өнімдерінің  нақты көлем индексі төмендегіден қалыптасты:</t>
  </si>
  <si>
    <r>
      <rPr>
        <sz val="14"/>
        <color indexed="8"/>
        <rFont val="Wingdings"/>
        <charset val="2"/>
      </rPr>
      <t xml:space="preserve">Ø </t>
    </r>
    <r>
      <rPr>
        <sz val="14"/>
        <color indexed="8"/>
        <rFont val="Times New Roman"/>
        <family val="1"/>
        <charset val="204"/>
      </rPr>
      <t>тау-кең өнеркәсібі бойынша ұсақталған фосфат шикізатының өнімдері 54,5 мың тонна құрап, 65,8%-ға орындалды (2015 жылы 82,8 мың тонна).  Қалақұраушы «Шолақтау» ТКӨК кәсіпорнында өндіріс көлемінің төмендеуі (28,3 мың тоннаға) өнімнің басекеге қабілеттілігінің төмендігінен болғандықтан, сату  көлемінің азаюуы себеп болып отыр.  Өндірілген ұсақталған фосфатты шикізат сыртқа сатылмай, кәсіпорынның өз қажеттілігі үшін қоймаларға сақталынады.</t>
    </r>
  </si>
  <si>
    <r>
      <t xml:space="preserve">Ø </t>
    </r>
    <r>
      <rPr>
        <sz val="14"/>
        <color indexed="8"/>
        <rFont val="Times New Roman"/>
        <family val="1"/>
        <charset val="204"/>
      </rPr>
      <t>"Амангелді ГӨЗ" ЖШС-гінің мұнай өнімдерін өндіру бойынша - дистиляттар өндіру 3,8 мың тонна құрап, былтырғы жылымен салыстырғанда 5,6 мың тоннаға азайып отыр, ал газ (метан-этан фракциясы) 1,6 дан 1,8 млн.текше метрге жоғары орындалды.</t>
    </r>
  </si>
  <si>
    <r>
      <t xml:space="preserve">Ø </t>
    </r>
    <r>
      <rPr>
        <sz val="14"/>
        <color indexed="8"/>
        <rFont val="Times New Roman"/>
        <family val="1"/>
        <charset val="204"/>
      </rPr>
      <t>Жылу энергиясын өндіру бойынша "Игілік" КМК-мен жыл ішінде 78,5 мың Гкал. құрап, былтырғы жылымен салыстырғанда (84,0 мың Гкал) 5,5 мың Гкал-ға төмендеген, қыс мезгілінің кеш басталуына байланысты, күн жылуда жылу энергиясы үнемделген, табиғи су 2678 мың текше метр құрап, 97,5%-ға орындалды.</t>
    </r>
  </si>
  <si>
    <r>
      <t xml:space="preserve">Ø </t>
    </r>
    <r>
      <rPr>
        <sz val="14"/>
        <color indexed="8"/>
        <rFont val="Times New Roman"/>
        <family val="1"/>
        <charset val="204"/>
      </rPr>
      <t>«Амангелді Газ» ЖШС ауданның өнеркәсіп өнімінің жалпы көлемінде жетекші орын алып отыр. Табиғи газ өндіру көлемі былтырғы жылымен салыстырғанда 26,42 млн.текше метрге көбейіп,  327,0 млн.текше метрі өндірілді (108,8%) және газ конденсатын өндіру көлемі 2,1 мың тоннаға көбейіп, 20,6 мың тонна өндірілді (111,4%). Табиғи газды өндіру көлемінің көбейуіне «Амангелді Газ» ЖШС-нің «Айрақты» кен орны бойынша кәсіпорынды тәжірибелік-өнеркәсіптік іске қосу мерзімінің алғашқыда көзделген 2018 жылдан 2016 жылға ауыстыруына байланысты, газ өндірудің көлемі артты.</t>
    </r>
  </si>
  <si>
    <r>
      <t xml:space="preserve">Ø </t>
    </r>
    <r>
      <rPr>
        <sz val="14"/>
        <color indexed="8"/>
        <rFont val="Times New Roman"/>
        <family val="1"/>
        <charset val="204"/>
      </rPr>
      <t xml:space="preserve">«Talas Investment Company» ЖШС-гі натрий цианидін өндіруді бастап, өл үлесін қосуда. 2016 жылы кәсіпорын  2155 тонна натрий цианид және 641 тонна амоний сульфат өндіріп, жалпы өнім көлемі 1520,5 млн.тенгені құрады. </t>
    </r>
  </si>
  <si>
    <t xml:space="preserve">         Ауыл шаруашылығы. 2015 жылы ауыл шаруашылығы өнімі 10015,2 млн.теңгені құрап, 2015 жылдың осы мерзімімен салыстырғанда 1101,5 млн.теңгеге артты немесе 112,4%-ға өсті. Нақты көлем индексі 103,0% құрады. Соның ішінде егін шаруашылығы бойынша 2043,3 млн.теңге, мал шаруашылығы бойынша 7971,9 млн.теңге.</t>
  </si>
  <si>
    <t xml:space="preserve">         Мал шаруашылығында ет – 11763,0 тонна (101,4%-ға), сүт – 7492,8 тонна (101,2%-ға), жұмыртқа 5012,0 мың дана (100,1%-ға),  жүн  432,7 тонна (100,0%-ға) өндірілді. 
Мал басының саны  өткен жылмен салыстырғанда тұрақты өсуде. Мүйізді ірі қара саны 3,1%-ға өсіп 19964 басқа, қой мен ешкі 4,3%-ға өсіп 317593 басқа,  жылқы – 2,9%-ға өсіп 7868 басқа,  түйе – 3,7%-ға өсіп 1806 басқа жетті.</t>
  </si>
  <si>
    <t xml:space="preserve">         Қазақстан Республикасы Үкіметінің «Асыл тұқымды мал шаруашылығын дамытуды, мал шаруашылығы өнiмiнiң өнiмдiлiгi мен сапасын арттыруды жергілікті бюджеттерден субсидиялау қағидалары туралы» қаулысы негізінде, ауыл шаруашылығы тауарын өндірушілерінен қабылданған 195 құжаттар бойынша барлығы 276890,0 мың тенге субсидия берілді. </t>
  </si>
  <si>
    <t xml:space="preserve">         2016 жылы ауданға көктемгі егіс-дала және егін жинау жұмыстарын субсидиялауға облыс әкімдігінің 14 қараша 2016 жылғы №334 қаулысымен 6200,0 мың теңге бөлінген. Өтінім берген 32 ауылшаруашылығы тауарөндірушілеріне 3440,8 гектар егісі үшін 6200,0 мың теңге субсидия берілді.</t>
  </si>
  <si>
    <t xml:space="preserve">         2016 жылдың 12 айында ауданға жұмыс істеуге келген барлығы 19 маманға 2 млн. 821 мың  теңге көтерме жәрдемақы төленді (білім беру саласындағы 13 маманға, 2 спорт және 4 ветеринария саласы мамандарына). 
Тұрғын үй алуға 16 маманға 50 млн. 904 мың теңге несие берілді. (Білім беру саласының -11 маманына, спорт саласының -1 маманына, ветеринария саласының -3 маманына, мәдениет саласының 1 маманына, барлығы 16 маман.)
</t>
  </si>
  <si>
    <t xml:space="preserve">         Негізгі капиталға салынған инвестициялардың жалпы көлемі 9 млрд. 674 млн. теңгені құрап, былтырғы жылмен салыстырғанда 1 млрд. 370 млн. теңгеге артты, немесе 16,5% өсті (2015 жылы 8304,1 млн.теңге). 
Инвестициялардың құрамына «Жамбыл Недр» ЖШС-нен 2121,2 млн.теңге, «Каратау ПРО» ЖШС-нен 1408,9 млн.теңге, «Talas Investment Company» ЖШС-нен 333,9 млн.теңге, ГПК «Шолақтау»-255,2 млн.теңге және «Амангелді Газ» ЖШС-3182,1 млн.теңге тартылған.
Аудан халқының жан басына шаққандағы негізгі капиталға салынған инвестиция көлемі 178,9 мың теңгені құрады (2015 жылы  - 154,5 мың теңге).
</t>
  </si>
  <si>
    <t xml:space="preserve">         Жеке және шағын кәсіпорындардағы сауда тауар айналымы 1216,2 млн.теңгені құрап, өткен жылдың есепті мерзімімен салыстырғанда 24,6 пайызға өсіп (2015 жылы 975,7 млн.теңге), 240,5 млн.теңгеге артық  орындалды. Нақты көлем индексі 105,4 пайызды құрады. </t>
  </si>
  <si>
    <t xml:space="preserve">         Ауданда қазіргі уақытта шағын және орта кәсіпкерлік мәртебесімен ауданда 1971 субьектісі (2015 жылы-1145) тіркелген, өткен жылмен салыстырғанда 826 бірлікке немесе 72,1 пайызға өскен. оның ішінде қала бойынша 365,  98 шағын кәсіпорын бар (2015 жылы-99), оның ішінде қала бойынша 77 субъект, 1005 жеке кәсіпкерлер және (2015 жылы-282), оның ішінде қала бойынша 288 736 шаруа қожалықтар бар (2015 жылы 764).
Осы тіркелген субьектілердің 1789-ы немесе 90,8 пайызы жұмыс істейді. 
</t>
  </si>
  <si>
    <t xml:space="preserve">         «Бизнес жол картасы 2020» бизнесті қолдау мен дамытудың бірыңғай бағдарламасы бойынша:
2016 жылдың қаңтар-желтоқсан айына  екінші деңгейлі банктерге 16 әлеуетті жобалар ұсынылып, «БанкЦентркредит» АҚ-ы, «Қазақстан Халық Банкі» АҚ-ы және «СберБанк» АҚ-ы арқылы 114,1 млн. тенгенің 9 жобасы оң шешімін алды. Атап айтқанда: аудан орталығында «Аида» дүкенін заманауи шағын маркет етіп ашу, қымыз өндірісі, жиһаз шығаратын цехты дамыту, дәрі-дәрмек таситын автокөлік,құрылыс тауарларын таситын автокөлік алуға және мейрамхана ғимаратын жаңғыртуға. Одан бөлек кәсіпкерлердің 7 жобасы екінші деңгейдегі банктерге құжаттары қарауға ұсынылды.
Грант бойынша: ЖК «К-Сlub» Әлмұхан Жумагулдің ауданда «Ағаштан экологиялық таза балалар ойыншығын шығару» жобасы ұсынылып 2,3 млн тенге грантын жеңіп алды.
Кепілдік бойынша: Жалпы бағдарлама жұмыс істегеннен бастап, кәсіпкерлердің кепілдіктеріне 81,7 млн. тенгенің 10 жобасына 36,2 млн. тенгеге кепілдік берілді. 
</t>
  </si>
  <si>
    <t xml:space="preserve">         «Жұмыспен қамту 2020 жол картасы» бағдарламасының ІІ бағыты бойынша (кәсіпкерлік бастаманы ынталандыру және тірек ауылдарды кешенді дамытуға) 2016 жылы 71 адамды қамтуға барлығы 262,3 млн.теңге қарастырылды. Соның ішінде кәсіпкерлік негіздеріне 13 адам оқытуға 443,0  мың.теңге. 71 адамға микрокредит беруге 262,3 млн.теңге қаражат бөлінді. Микрокредит алушылар үшін жылдық тиімді сыйақы ставкасы 6 пайызды құрады. </t>
  </si>
  <si>
    <t xml:space="preserve">         Есепті мерзімде құрылыс жұмыстарының көлемі 2902,8 млн.теңгені құрады, өткен жылымен салыстырғанда 60,7 пайызға төмен орындалды.  (2015 жылы 4782,2 млн.теңге). Аудан халқының жан басына шаққандағы құрылыс жұмыстарының көлемі 53,7 мың теңгені құрады (2015 жылы – 89,0 мың теңге). </t>
  </si>
  <si>
    <t xml:space="preserve">         Пайдалануға берілген тұрғын үйлердің жалпы ауданы 2016 жылы 5932,0 шаршы метрді құрады (2015 жылы 9616,0 шаршы метр), алдыңғы жылмен салыстырғанда 61,7% немесе 3684 шаршы метрге кем орындалды. </t>
  </si>
  <si>
    <t xml:space="preserve">         Мемлекеттік бюджеттің кірістері (салық түсімдері) 111,5%-ға орындалды. Жоспар 1485,6 млн.теңге болса, бюджетке нақты түскені  1657,1 млн. теңге, немесе 171,4 млн. теңгеге артты. (республикалық бюджет 114,5%, облыстық бюджет 101,8%, аудандық бюджет 115,7% орындалды). </t>
  </si>
  <si>
    <t xml:space="preserve">         Ресми тіркеуде тұрған жұмыссыздар саны –363. Жұмыссыздық деңгейі 4,9 пайызды құрады. Өтініш білдірген азаматтардың жұмыспен қамту көрсеткіші 82,2% құрады. 
Жұмыспен қамту органына жұмыссыз ретінде өтініш жасаған 1867 адамнан жұмыспен қамтылғандар саны 1535 адам (жылдық жоспар 1674 адам), оның ішінде тұрақты жұмыспен (бос жұмыс орындарына) қамтылғандар – 1250, жастар тәжірибесіне – 179, әлеуметтік жұмыс орындарына - 106. Одан басқа қоғамдық жұмыстарымен 518 адам, кәсіптік даярлау 60 адам қамтылды, микронесие алғандар 60 адам. Барлығы әлеуметтік қолдау шаралармен 2173 адам қамтылды. 
Жалпы жаңа ашылған жұмыс орындарының саны – 1032, оның ішінде тұрақты – 184, маусымдық – 848.
</t>
  </si>
  <si>
    <t xml:space="preserve">         Халықтың саны 54065 адамды құрап (2015жылы-53751), 0,6%-ға өскен. Халықтың орташа айлық жалақысы 73458 теңгені құрап (2015жылы-60305), 21,8%-ға өсті. </t>
  </si>
  <si>
    <t xml:space="preserve">         Аудан бойынша кедейшілік деңгейі 0,2% құрады, облыс бойынша 0,5 пайыз. </t>
  </si>
  <si>
    <t xml:space="preserve">Бөлім басшысы                                        </t>
  </si>
  <si>
    <r>
      <t>(</t>
    </r>
    <r>
      <rPr>
        <sz val="12"/>
        <color indexed="8"/>
        <rFont val="Times New Roman"/>
        <family val="1"/>
        <charset val="204"/>
      </rPr>
      <t>қол, қолдың толық жазылуы)</t>
    </r>
  </si>
  <si>
    <t xml:space="preserve">Орындаушы                                        </t>
  </si>
  <si>
    <t>ЖБ</t>
  </si>
  <si>
    <t>млн.тг</t>
  </si>
  <si>
    <t xml:space="preserve"> </t>
  </si>
  <si>
    <t>РБ -315,5</t>
  </si>
  <si>
    <t>индикатор</t>
  </si>
  <si>
    <t>гр</t>
  </si>
  <si>
    <t>Интернет</t>
  </si>
  <si>
    <t>МТБ</t>
  </si>
  <si>
    <t>мың. тенге</t>
  </si>
  <si>
    <t>«Ой -сана» конкурс</t>
  </si>
  <si>
    <t>«Абай оқулары» конкурс</t>
  </si>
  <si>
    <t>Млн.тн</t>
  </si>
  <si>
    <t>«Текті сөздің төресі - терме» конкурс</t>
  </si>
  <si>
    <t>«Мемлекеттік тіл мемлекеттік қызметте» конкурс</t>
  </si>
  <si>
    <t>«Тіл – ұлт рухының тірегі» фестиваль</t>
  </si>
  <si>
    <t>«Тіл парасат» олимпиада</t>
  </si>
  <si>
    <t>«Тілдарын» олимпиада</t>
  </si>
  <si>
    <t>х</t>
  </si>
  <si>
    <t xml:space="preserve">          х</t>
  </si>
  <si>
    <t>66,5 - РБ, 2,4 - ОБ</t>
  </si>
  <si>
    <t>229,1-РБ, 95,5 -ОБ</t>
  </si>
  <si>
    <t xml:space="preserve"> ОБ</t>
  </si>
  <si>
    <t>Бағыт: Экология және жер ресурстары</t>
  </si>
  <si>
    <t xml:space="preserve">                                                                           Қордай ауданы әкімдігінің</t>
  </si>
  <si>
    <t>жоспарлау бөлімінің басшысы                                                                                                 А.Абдужалиева</t>
  </si>
  <si>
    <t xml:space="preserve">                                                                          экономика және бюджеттік</t>
  </si>
  <si>
    <t>x</t>
  </si>
  <si>
    <t>ОБ -субсид.</t>
  </si>
  <si>
    <t xml:space="preserve">орынд: Б.Кишкенова,
 тел: 8 /72636/ 2-10-00, 
eco_kordai@mail.ru
</t>
  </si>
  <si>
    <t>Целевые индикаторы</t>
  </si>
  <si>
    <t>Цель 3.2.2.1. Создание условий для конкурентоспособности субъектов агропромышленного комплекса</t>
  </si>
  <si>
    <t>ИФО производства продукции сельского хозяйства</t>
  </si>
  <si>
    <t>Данные статистики</t>
  </si>
  <si>
    <t>Выполнен. Официальная статистическая информация</t>
  </si>
  <si>
    <t>Мероприятия</t>
  </si>
  <si>
    <t>млн. тг</t>
  </si>
  <si>
    <t>Субсидирования повышения урожайности и качества продукции растениеводства, стоимости горюче-смазочных материалов и других товарно-материальных ценностей, необходимых для проведения весенне-полевых и уборочных работ, путем субсидирования производства приоритетных культур и стоимости затрат на возделывание сельскохозяйственных культур в защищенном грунте</t>
  </si>
  <si>
    <t>Информация</t>
  </si>
  <si>
    <t xml:space="preserve">Закуп сельхоз техники и оборудования </t>
  </si>
  <si>
    <t>Субсидирования стоимости гербицидов, биоагентов (энтомофагов) и биопрепаратов, предназначенных для обработки сельскохозяйственных культур в целях защиты растений</t>
  </si>
  <si>
    <t>Собственные средства</t>
  </si>
  <si>
    <t>Субсидирование развитие племенного хозяйства,  повышение объема производства и качества продукции животноводства</t>
  </si>
  <si>
    <t>Доля крупного рогатого скота и мелкого рогатого скота, участвующих в породном преобразовании</t>
  </si>
  <si>
    <t>%, 
КРС</t>
  </si>
  <si>
    <t>%, 
МРС</t>
  </si>
  <si>
    <t>Отдел сельского хозяйства акимата Кордайского района</t>
  </si>
  <si>
    <t>Итого:</t>
  </si>
  <si>
    <t>Цель 3.2.3.1. Развитие конкурентоспособного малого, среднего бизнеса и торговли</t>
  </si>
  <si>
    <t>Индекс объема розничной торговли</t>
  </si>
  <si>
    <t xml:space="preserve">Отдел промышленности и предпринимательство </t>
  </si>
  <si>
    <t>единиц</t>
  </si>
  <si>
    <t>Выполнен</t>
  </si>
  <si>
    <t>Количество субъектов малого и среднего бизнеса</t>
  </si>
  <si>
    <t>Доля субъектов малого и среднего бизнеса зарегистрированных в общем объеме</t>
  </si>
  <si>
    <t>Объем производства производимыми субъектами малого и среднего бизнеса</t>
  </si>
  <si>
    <t>Цель 3.2.4.1. Инновационное развитие и увеличение инвестиций</t>
  </si>
  <si>
    <t xml:space="preserve">Отдел Промышленности и предпринимательство </t>
  </si>
  <si>
    <t>План выполнен</t>
  </si>
  <si>
    <t>Реализация инвестиционных проектов</t>
  </si>
  <si>
    <t>Не требуется финансирование</t>
  </si>
  <si>
    <t>план мероприятий</t>
  </si>
  <si>
    <t>Уровень активности в области инноваций</t>
  </si>
  <si>
    <t>3.2.5. Развитие центров экономического роста</t>
  </si>
  <si>
    <t>Цель 3.2.5.1. Развитие опорных населенных пунктов</t>
  </si>
  <si>
    <t>тыс. человек</t>
  </si>
  <si>
    <t>Строительство и реконструкция объектов в опорных НП</t>
  </si>
  <si>
    <t>Акимы сельских округов</t>
  </si>
  <si>
    <t>В общей сложности в трех опорнын населенных пункта проживают 16285 человек, из них в с. Беткайнар - 4783 человек, с.Аухатты 6545 человек, с.Отар 4957 человек.</t>
  </si>
  <si>
    <t>Отрытие кооператива в с. Беткайнар</t>
  </si>
  <si>
    <t>Цель:  3.2.13.1.  Обеспечение доступного жилья и инфраструктуры для инвалидов</t>
  </si>
  <si>
    <t>Средства предоставляются в соответствующем разделе</t>
  </si>
  <si>
    <t>индикаторы</t>
  </si>
  <si>
    <t>Отрытие кооператива в с. Аухатты</t>
  </si>
  <si>
    <t>Постановление акимата</t>
  </si>
  <si>
    <t>Финансирование не требуется</t>
  </si>
  <si>
    <t xml:space="preserve">Итого: </t>
  </si>
  <si>
    <t>Открытие АЗС в селе Аухатты</t>
  </si>
  <si>
    <t>Выполнен. СТО был открыт в селе Аухатты.</t>
  </si>
  <si>
    <t xml:space="preserve"> Отрытие СТО в селе Аухатты</t>
  </si>
  <si>
    <t>Открытие парикмахерской в селе Аухатты</t>
  </si>
  <si>
    <t>Выполнен. Парикмахерская была открыта в селе Аухатты.</t>
  </si>
  <si>
    <t>Цель: 3.2.6.1 Повышение качества образовательных услуг в свере образования</t>
  </si>
  <si>
    <t>Отдел образование акимата Кордайского района</t>
  </si>
  <si>
    <t>Выполнен. Кооператив  открыт в селе Беткайнар</t>
  </si>
  <si>
    <t>Выполнен. Кооператив  открыт в селе Аухатты</t>
  </si>
  <si>
    <t>Финансирование строительства аварийных и трехсменных школ</t>
  </si>
  <si>
    <t>Финансирование предусмотрено соответствующим отделом</t>
  </si>
  <si>
    <t>Отдел АГ и С акимата Кордайского района</t>
  </si>
  <si>
    <t>АКТ выполненых работ</t>
  </si>
  <si>
    <t>Выполнен. Строительство нового школьного здания в школах №33 и №40 началось в 2017 году, завершение строительство запланировано на 2018 год.</t>
  </si>
  <si>
    <t>Качество образования учеников по естественным и математическим дисциплинам составляет 52,7 %</t>
  </si>
  <si>
    <t>Выполнен. В настоящее время в округе зарегистрировано 903 ребенка-инвалида. Из них 472 (52,2%) охвачены образованием и обучением.</t>
  </si>
  <si>
    <t>Выполнен. Общее количество детей в возрасте 3-6 лет составляет 6 253 человека. Из них 5146 детей охвачены дошкольным образованием и воспитанием. (5146/6253 * 100 = 82,2)</t>
  </si>
  <si>
    <t xml:space="preserve"> в том числе путем развития частных дошкольных учреждении</t>
  </si>
  <si>
    <t>Выполнен. В 2017 году в Кордайском районе открылись 9 новых частных детских садов и дополнительных групп на 1245 мест.</t>
  </si>
  <si>
    <t>Выполнен. Запланированные средства были полностью освоены</t>
  </si>
  <si>
    <t>в том числе  частные детские сады</t>
  </si>
  <si>
    <t>Выполнен. Общее число выпускников четырех технических и профессиональных школ в Кордайском районе составляет 410 человек. В настоящее время работает 292 выпускника</t>
  </si>
  <si>
    <t>Доля технического и профессионального образования для молодежи (14-29 лет)</t>
  </si>
  <si>
    <t>Доля учащихся, успешно (отлично/хорошо) освоивших образовательные программы по естественно-математическим дисциплинам</t>
  </si>
  <si>
    <t>Обеспечение инклюзивным образованием детей с ограниченными возможностями от общего количества учащихся.</t>
  </si>
  <si>
    <t>Охват детей в возрасте с 3-х до 6 лет дошкольным воспитанием и обучением</t>
  </si>
  <si>
    <t>Сохранение имеющихся в 2017 году 6229 мест.</t>
  </si>
  <si>
    <t>Трудоустройство выпускников профессионально-технических учебных заведений</t>
  </si>
  <si>
    <t>Выполнен. Общее количество молодых людей типичного возраста (14-24 лет) в Кордайском районе составляет 23 311 человек. Из них число молодежи с техническим и профессиональным образованием составляет 2102. 2102/23311 * 100 = 9%</t>
  </si>
  <si>
    <t>Проведение ярмарки вакансий для выпускников средне-специальных учебных заведений с привлечением работодателей.</t>
  </si>
  <si>
    <t xml:space="preserve"> Содействие профессиональному росту выпускников средне-специальных и высших учебных заведений, путем предоставления работы.</t>
  </si>
  <si>
    <t>В финансировании необходимости нет.</t>
  </si>
  <si>
    <t>Выполнено.</t>
  </si>
  <si>
    <t xml:space="preserve">Направление: Инфраструктура </t>
  </si>
  <si>
    <t xml:space="preserve">3.2.12 Связь и коммуникации  </t>
  </si>
  <si>
    <t>Цель3.2.12.1: Развитие связи и коммуникациий</t>
  </si>
  <si>
    <t>Плотность фиксированных линий телефонной связи на 100 жителей</t>
  </si>
  <si>
    <t>Доля пользователей Интернет</t>
  </si>
  <si>
    <t>Уровень цифровой грамотности</t>
  </si>
  <si>
    <t>Обеспечение услугами мобильной связи населенных пунктов с численностью от 1000 человек и более;</t>
  </si>
  <si>
    <t xml:space="preserve">Ведомственный отчет </t>
  </si>
  <si>
    <t>Отдел ЖКХ, ПТ и АД</t>
  </si>
  <si>
    <t>Выполнен.</t>
  </si>
  <si>
    <t xml:space="preserve">3.2.16. Жилищно-коммунальное хозяйство </t>
  </si>
  <si>
    <t>Цель 3.2.16.1: Комфортное проживание граждан</t>
  </si>
  <si>
    <t xml:space="preserve"> Доступ сельских населенных пунктов к централизованному водоснабжению</t>
  </si>
  <si>
    <t>Доля модернизированных сетей от общей протяженности:</t>
  </si>
  <si>
    <t xml:space="preserve"> газоснабжение</t>
  </si>
  <si>
    <t>электроснабжение</t>
  </si>
  <si>
    <t>Всего:</t>
  </si>
  <si>
    <t>Выполнен.   В 28 сельских населенных пунктов имеют централизованное водоснабжение, всего 41 СНП (28/41*100)</t>
  </si>
  <si>
    <t>Выполнен. Из 41 населенного пункта подключены к газу 12 сельских населенных пунктов (Кордай, Касык, Степной, Калгутты, Арал, Жамбыл, Жанатурмыс, Беткайнар, Какпатас, Бериктас, Сарыбулак, Кайнар) или 29,3 % газдандырылды.</t>
  </si>
  <si>
    <t>Выполнен. 
298,38 км кап. ремонт/1545,9 общая протяженность эл.линий и составил 19,3%.</t>
  </si>
  <si>
    <t xml:space="preserve">Выполнен. Из 41 сельского населенного пункта только в селе Кордай есть вывоз мусора, т.е. 2,4 %   </t>
  </si>
  <si>
    <t xml:space="preserve">Выполнен.  из 41 населенных пунктов в 31 есть ТБО полигоны, из них 30 имеется разрешительные документыв котором составляет 96,7% </t>
  </si>
  <si>
    <t>Доля автомобильных дорог областного и районного значения, находящихся в хорошем и удовлетворительном состоянии</t>
  </si>
  <si>
    <t>Цель 3.2.14.1: Развитие автомобильных дорог и автотранспортного сообщения между населенными пунктами</t>
  </si>
  <si>
    <t xml:space="preserve">Средний ремонт автодороги подъезда к новой школе села Масанчи </t>
  </si>
  <si>
    <t xml:space="preserve">Средний ремонт автодороги подъезда к с. Карасай-Енбек протяженностью 3 км </t>
  </si>
  <si>
    <t>Доля неохваченных пассажирским автотранспортным сообщением населенных пунктов</t>
  </si>
  <si>
    <t>Сведения</t>
  </si>
  <si>
    <t>Акт приемки</t>
  </si>
  <si>
    <t>ПСД</t>
  </si>
  <si>
    <t>Выполнен. Доля автомобильных дорог районного значения 240 км. или 92,3%, находящихся в удовлетворительном состоянии,  автомобильных дорог областного значения 75 км. или 71,4%, находящихся в удовлетворительном состоянии</t>
  </si>
  <si>
    <t xml:space="preserve">Выполнен. По району 8 населенных пунктов (Керу, Сарыбастау, Бел, Мұзбел, Когадыр, Шарбақты, Анырақай, Бәйтерек) охвачены пассажирским автотранспортным сообщением и составил 19,5%. </t>
  </si>
  <si>
    <t>3.2.11 Общественная безопасность и правопорядок</t>
  </si>
  <si>
    <t>Цель 3.2.11.1: Укрепление общественного порядка и обеспечение дорожной  безопасности</t>
  </si>
  <si>
    <t>Удельный вес преступлений, совершенных на улицах</t>
  </si>
  <si>
    <t>отдел внутренних дел</t>
  </si>
  <si>
    <t>Отдел внутренних дел</t>
  </si>
  <si>
    <t>Снижение числа погибших в  дорожно-транспортных происшествиях на 100 пострадавших</t>
  </si>
  <si>
    <t>Направление: Экология и земельные ресурсы</t>
  </si>
  <si>
    <t>Цель 3.2.16.1:Улучшение качества окружающей среды</t>
  </si>
  <si>
    <t>Охват населения районного, города областного значения, услугами по сбору и транспортировке  отходов</t>
  </si>
  <si>
    <t>Доля объектов размещения твердых бытовых отходов, соответствующих экологическим требованиям и санитарным правилам (от общего количества мест размещения)</t>
  </si>
  <si>
    <t>Удельный вес преступлений, совершенных несовершеннолетними</t>
  </si>
  <si>
    <t>Удельный вес преступлений, совершенных ранее совершавшими</t>
  </si>
  <si>
    <t>Доля наркопреступлений, связанных со сбытом наркотических средств из общего числа наркопреступлений</t>
  </si>
  <si>
    <t xml:space="preserve">Общий вес изъятых наркотических средств </t>
  </si>
  <si>
    <t>Из них героин</t>
  </si>
  <si>
    <t>Лица привлеченные к административной ответственности связанных с наркопреступностью</t>
  </si>
  <si>
    <t>Лица привлеченные к уголовной ответственности связанных с наркопреступностью</t>
  </si>
  <si>
    <t>Невыполнен.</t>
  </si>
  <si>
    <t>случае</t>
  </si>
  <si>
    <t>чел</t>
  </si>
  <si>
    <t xml:space="preserve">Провести инфармационно-пропагандные анти-наркотические мероприятия среди населения с.Кордай  </t>
  </si>
  <si>
    <t xml:space="preserve">Провести мероприятия по выявлению уголовных проступков в сфере незаконного оборота наркотиков на территории с.Кордай, так же обеспечить контроль за качественным процессуальным оформлением всех материалов по досудебному расследованию </t>
  </si>
  <si>
    <t xml:space="preserve">Провести целенаправленные рейдовые мероприятия по выявлению уголовных проступков в сфере незаконного оборота наркотиков во всех увеселительных заведениях и местах отдыха молодежи с.Кордай. </t>
  </si>
  <si>
    <t>Организовать мероприятия по выявлению административных правонарушении по непринятию мер к уничтожению дикорастущей конопли</t>
  </si>
  <si>
    <t xml:space="preserve">Всего: </t>
  </si>
  <si>
    <t>другие источники</t>
  </si>
  <si>
    <t>МБ</t>
  </si>
  <si>
    <t>Выполнен. В районе 14250 телефон абонентов численность населения 142836 человек, (14250/142836=9,98)</t>
  </si>
  <si>
    <t>Выполнен.В районе 7594 широкополосного доступа к интернету численность населения составляет 142836 человек (7594/142836=5,3</t>
  </si>
  <si>
    <t>Уровень удовлетворенности населения от 14 до 29 лет государственной политикой в отношении молодежи</t>
  </si>
  <si>
    <t>По результатам социалогических исследований</t>
  </si>
  <si>
    <t xml:space="preserve">Выполнен. Проведено анкетирование среди населения. </t>
  </si>
  <si>
    <t>Организация молодежных акции и научно-практических конференции, спортивные игры и акции для  молодежи, форумов по пропаганде и разьяснению целей молодежной политики, конкурсов</t>
  </si>
  <si>
    <t>46 мероприятии</t>
  </si>
  <si>
    <t xml:space="preserve"> ОВП акимата Кордайского </t>
  </si>
  <si>
    <t>Обеспечить информационную поддержку государственной молодежной политики</t>
  </si>
  <si>
    <t>5 мероприятии</t>
  </si>
  <si>
    <t>Проведение мероприятии направленных на воспитание патриотического чувства молодежи.</t>
  </si>
  <si>
    <t>7 мероприятии</t>
  </si>
  <si>
    <t>Организация и проведение мероприятии  по продвижению и пропоганде государственной  молодежной политики</t>
  </si>
  <si>
    <t>постоянно</t>
  </si>
  <si>
    <t>Проведение различных всевозможных мероприяти для поднятия уровня удовлетворенности  государственной политикой в отношении молодежи, акции, форумы</t>
  </si>
  <si>
    <t>8 мероприятии</t>
  </si>
  <si>
    <t>Цель: 3.2.7.1.Обеспечение социальной защиты уязвимых категорий населения, а также увеличение доступности и повышение качества социальных услуг для населения</t>
  </si>
  <si>
    <t>Доля трудоустроенных от числа лиц, обратившихся по вопросу трудоустройства</t>
  </si>
  <si>
    <t>Выполнено</t>
  </si>
  <si>
    <t xml:space="preserve">Отдел занятости и социальных программ акимата Кордайскогорайона  </t>
  </si>
  <si>
    <t xml:space="preserve">Отдел занятости и социальных программ акиматаКордайского района </t>
  </si>
  <si>
    <t>Ведомственная отчетность</t>
  </si>
  <si>
    <t>Профессиональное обучение</t>
  </si>
  <si>
    <t>Организация общественно оплачиваемых  работ</t>
  </si>
  <si>
    <t>Создание социальных рабочих мест и создание рабочих мест для прохождения молодежной практики</t>
  </si>
  <si>
    <t xml:space="preserve">СРМ-150
МП-75
</t>
  </si>
  <si>
    <t xml:space="preserve">СРМ-247
МП-142
</t>
  </si>
  <si>
    <t>Выдача микрокредитов</t>
  </si>
  <si>
    <t>Доля трудоустроенных лиц на постоянную работу из числа обратившихся целевых групп</t>
  </si>
  <si>
    <t>Количество трудоустроенных инвалидов трудоспособного возраста, обратившихся за содействием в органы занятости</t>
  </si>
  <si>
    <t>человек</t>
  </si>
  <si>
    <t>Доля трудоспособных из числа получателей адресной социальной помощи</t>
  </si>
  <si>
    <t>Оказание жилищной помощи</t>
  </si>
  <si>
    <t>Социальная помощь отдельным категориям нуждающихся граждан по решением местных представительных органов</t>
  </si>
  <si>
    <t>Цель: 3.2.7.2. Создание эффективной системы занятости и защиты населения</t>
  </si>
  <si>
    <t xml:space="preserve">Цель 3.2.6.1.1: </t>
  </si>
  <si>
    <t>Целевой индикатор</t>
  </si>
  <si>
    <t xml:space="preserve">Средняя площадь одного лесного пожара на территории государственного лесного фонда, находящегося в ведении местных исполнительных органов
</t>
  </si>
  <si>
    <t>тыс.га</t>
  </si>
  <si>
    <t>информация</t>
  </si>
  <si>
    <t>Караконызский лесхоз</t>
  </si>
  <si>
    <t xml:space="preserve">Выполнен. Площадь леса увеличилась на 212 гекторов и составила 6088 гектара. </t>
  </si>
  <si>
    <t xml:space="preserve">Доля севообротов в составе пахотных земель (полевой севооборот) </t>
  </si>
  <si>
    <t>Отдел сельского хозяйства акимата района</t>
  </si>
  <si>
    <t>Другие источники</t>
  </si>
  <si>
    <t>НАПРАВЛЕНИЕ:  Государственные услуги</t>
  </si>
  <si>
    <t>Мақсат:  3.2.18.1. Повышение качества и доступности оказания государственных услуг</t>
  </si>
  <si>
    <t>Повышение уровня удовлетворенности качеством оказания государственных услуг оказываемых местными исполнительными органами</t>
  </si>
  <si>
    <t>Аппарат акима района</t>
  </si>
  <si>
    <t>Выполнен. Проведено анкетирование среди населения 19 сельских округов</t>
  </si>
  <si>
    <t xml:space="preserve">ВСЕГО: </t>
  </si>
  <si>
    <t>2. Анализ межведомственного взаимодействия</t>
  </si>
  <si>
    <t xml:space="preserve">Наименование целевого индикатора/показателя результата </t>
  </si>
  <si>
    <t xml:space="preserve">Анализ взаимодействия </t>
  </si>
  <si>
    <t>3.Анализ внешнего воздействия</t>
  </si>
  <si>
    <t>Факторы внешнего воздействия и их влияние на достижение целевых индикаторов/показателей результата</t>
  </si>
  <si>
    <t>Принятые меры</t>
  </si>
  <si>
    <t>4. Освоение финансовых средств</t>
  </si>
  <si>
    <t>Источники финансирования</t>
  </si>
  <si>
    <t xml:space="preserve">План, 
млн. тенге 
</t>
  </si>
  <si>
    <t xml:space="preserve">Факт, 
млн. тенге
</t>
  </si>
  <si>
    <t>Причины неосвоения</t>
  </si>
  <si>
    <t>Цель 3.2.1.1: Повышение промышленного потенциала района</t>
  </si>
  <si>
    <t>ИТОГО, в том числе:</t>
  </si>
  <si>
    <t>Республиканский бюджет</t>
  </si>
  <si>
    <t>Областной бюджет</t>
  </si>
  <si>
    <t xml:space="preserve">Районный бюджет </t>
  </si>
  <si>
    <t>Финансирование из других источников</t>
  </si>
  <si>
    <t>Цель 3.2.2.1: Развитие конкурентоспособного агропромышленного комплекса</t>
  </si>
  <si>
    <t>Цель 3.2.3.1: Развитие конкурентоспособного малого, среднего предпринимательства и торговли</t>
  </si>
  <si>
    <t>Цель 3.2.4.1: Развитие инноваций и стимулирование притока инвестиций в регион</t>
  </si>
  <si>
    <t>Цель 3.2.5.1:Развитие центров экономического роста</t>
  </si>
  <si>
    <t xml:space="preserve">Цель 3.2.6.1:Повышение качества услуг образования </t>
  </si>
  <si>
    <t>Цель 3.2.5.2: Создание условий для молодежи и обеспечение поддержкой</t>
  </si>
  <si>
    <t>Цель 3.2.6.1:Повышение эффективности мер содействия занятости населения</t>
  </si>
  <si>
    <t>Цель 3.2.6.2:Обеспечение социальной защиты уязвимых категорий населения, а также увеличение доступности и повышение качества социальных услуг для населения</t>
  </si>
  <si>
    <t>Цель 3.2.7.1: Развитие культуры</t>
  </si>
  <si>
    <t>Цель 3.2.8.1: Развитие физической культуры и спорта</t>
  </si>
  <si>
    <t>Цель 3.2.9.1: Развитие туризма</t>
  </si>
  <si>
    <t>Цель 3.2.10.1: Развитие государственного языка, сохранение русского языка в лексическом багаже и овладение английским языком</t>
  </si>
  <si>
    <t>Цель 3.2.11.2: Организация предупреждения и ликвидаций аварий и стихийных бедствий</t>
  </si>
  <si>
    <t>Цель 3.2.12.1: Развитие связи и коммуникаций</t>
  </si>
  <si>
    <t>Цель 3.2.13.1: Развитие жилищного строительства и обеспечение развития инфраструктуры для инвалидов</t>
  </si>
  <si>
    <t>Цель 3.2.15.1: Комфортное проживание граждан</t>
  </si>
  <si>
    <t>Цель 3.2.16.1: Обеспечение экологической безопасности и улучшение качества окружающей среды</t>
  </si>
  <si>
    <t>Цель 3.2.16.2: Повышение эффективности использования земельного фонда района</t>
  </si>
  <si>
    <t>Цель 3.2.6.1.1: Повышение качества и доступности оказания государственных услуг</t>
  </si>
  <si>
    <t>ВСЕГО, в том числе:</t>
  </si>
  <si>
    <t>5. Аналитическая записка</t>
  </si>
  <si>
    <t>Аким Кордайского района                                                                                                               Б.Байтөле</t>
  </si>
  <si>
    <t>3.2.13 .Строительство</t>
  </si>
  <si>
    <t>ИФО строительных работ</t>
  </si>
  <si>
    <t>Официальные данные комитета статистики</t>
  </si>
  <si>
    <t xml:space="preserve"> Отдел архитектуры, градостроительства и строительства акимата района</t>
  </si>
  <si>
    <t>Общая площадь введенных в эксплуатацию жилых зданий</t>
  </si>
  <si>
    <t>Отдел архитектуры, градостроительства и строительства акимата района</t>
  </si>
  <si>
    <t>Выполнено. Объек сдан в эксплуатация 10 августа 2017 года №М-23</t>
  </si>
  <si>
    <t>Выполнен. Объект переходящий на 2018 год</t>
  </si>
  <si>
    <t>Выполнен. Объек сдан в эксплуатацию 26.12.2017 года</t>
  </si>
  <si>
    <t>Доля взрослого населения, владеющего государственным языком</t>
  </si>
  <si>
    <t>ведомственная отчетность</t>
  </si>
  <si>
    <t>Отдел культуры и развития языков</t>
  </si>
  <si>
    <t>РайБ</t>
  </si>
  <si>
    <t xml:space="preserve">Выполнено. По итогам исследований и годового отчета отдела культуры и развития языков акимата Кордайского района: всего численность населения составляет 142836 человек, из них число владеющих государственным языком 138271 человек или  96,8 %. Языкова политика в районе, в первую очередь, направлена на изучение казахского языка представителей других этносов, проживающих в Масанчинском, Сортобинском, Аухаттинском сельских округах и сформирована соответствующая методическая база по обучению государственному языку. 
В целях пропаганды государственной языковой политики среди всех средств массовой информации области и района проводится ежегодный областной конкурс «Үздік журналист».
Пропагандируя государственную языковую политику и путем создания благоприятных условий для изучения государственного языка представителей разных этносов для создания языковой среды на областном и районном уровнях проведено 20 мероприятий: конкурсы, олимпиады, семинар-совещания, «круглые столы», форум этнической молодежи, освоившей государственный язык, и др.
А также, в 2017 году в честь «Дня языков народа Казахстана – 22 сентября» организованы фестивали «Тіл – ұлт рухының тірегі!», проведены форумы среди молодежи многих этносов.
Со стороны республики ежегодно проводится анкетирование представителей других национальностей района, которая показывает уровень знания государственного языка. Вместе с тем, управлением через сертификационное тестирование «Казтест» проведено тестирование государственных служащих и сотрудников организаций, оказывающих государственные услуги. На сегодня тестировано 47 государственных служащих (проведено 2 пробных теста).
</t>
  </si>
  <si>
    <t>Выполнен. Был проведен конкурс</t>
  </si>
  <si>
    <t>Доля населения, владеющего тремя (государственным, русским и английским) языками</t>
  </si>
  <si>
    <t xml:space="preserve">Выполнено. По итогам исследований и годового отчета отдела культуры и развития языков акимата Кордайского района: всего численность населения составляет 142836 человек, из них число владеющих тремя (государственным, русским и английским) языками 18469 человек или  12,9 %. Кордайское районное отделение «Центр обучения государственного языка», учреждения образования и созданные в районе платные курсы обучают желающих трём языкам (государственному, русскому и английскому). Путем создания благоприятных условий по изучению языков жителями района для создания языковой среды на областном и районном уровнях проведено 20 мероприятий: конкурсы, олимпиады, семинар-совещания, «круглые столы», форум этнической молодежи, освоившей три языка, и др. На это государством выделено 1 096 тыс.тенге. </t>
  </si>
  <si>
    <t>Выполнен. Проведен фестиваль</t>
  </si>
  <si>
    <t>Доля населения, английским языком</t>
  </si>
  <si>
    <t xml:space="preserve">Выполнено. По итогам исследований и годового отчета отдела культуры и развития языков акимата Кордайского района: всего численность населения составляет 142836 человек, из них число владеющих английским языком 19400  человек или  13,5 %. Кордайское районное отделение «Центр обучения государственного языка», учреждения образования и созданные в районе платные курсы обучают желающих английскому языку. Путем создания лагоприятных условий для изучения английского языка на областном и районном уровнях проведено ряд мероприятий: конкурсы, олимпиады, семинар-совещания, «круглые столы», форум этнической молодежи, освоившей английский язык и др. </t>
  </si>
  <si>
    <t>мын. тенге</t>
  </si>
  <si>
    <t>Выполнен. Олимпиада проведена</t>
  </si>
  <si>
    <t>НАПРАВЛЕНИЯ: Социальная сфера</t>
  </si>
  <si>
    <t>Назначение адресной социальной помощи</t>
  </si>
  <si>
    <t>Назначение государственного детского пособия до 18 лет</t>
  </si>
  <si>
    <t>Удельный вес лиц, охваченных оказанием специальных социальных услуг (в общей численности лиц, нуждающихся в их получении)</t>
  </si>
  <si>
    <t>Специальные социальные услуги, предоставляемые детям-инвалидам, взрослым и пожилым людям</t>
  </si>
  <si>
    <t>Доля лиц, охваченных специальными социальными услугами, предоставляемыми субъектами частного сектора (в том числе, неправительственными организациями)</t>
  </si>
  <si>
    <t>Оказание социальной помощи нуждающимся гражданам на дому через НПО</t>
  </si>
  <si>
    <t>Доля доступных для инвалидов и других маломобильных групп населения объектов социальной, транспортной инфраструктуры в общем количестве приоритетных объектов</t>
  </si>
  <si>
    <t>3.2.8. Культура</t>
  </si>
  <si>
    <t xml:space="preserve">Цель: 3.2.8.1.  Развитие культуры </t>
  </si>
  <si>
    <t xml:space="preserve">Отдел культуры и развития языков акимата Кордайского района </t>
  </si>
  <si>
    <t>Причина роста читателей связано с тем, что в 2017 году было проведено множество массовых мероприятий.  В Детско-юношеской библиотеке окрылся бесплатный Интернет зал для читателей</t>
  </si>
  <si>
    <t>Среднее число посетителей (посещений)  организаций  культуры на 1000 человек:             библиотек</t>
  </si>
  <si>
    <t>Пополнение книжного фонда</t>
  </si>
  <si>
    <t>Периодические издания</t>
  </si>
  <si>
    <t>мебель, герб, флаг, видеокамера</t>
  </si>
  <si>
    <t>Среднее число посетителей музеев на 1000 человек</t>
  </si>
  <si>
    <t>тыс. тенге</t>
  </si>
  <si>
    <t xml:space="preserve">Отдел культуры и развития языков </t>
  </si>
  <si>
    <t>мероприятия</t>
  </si>
  <si>
    <t>Приобретение музейных экспонатов</t>
  </si>
  <si>
    <t xml:space="preserve">«Региональный историко-краеведческий музей был добавлен к 68 предметам (закуплено 9 предметов)
Другие экспонаты были собраны в рамках акции «Подарок музею»
</t>
  </si>
  <si>
    <t>Текущий ремонт</t>
  </si>
  <si>
    <t xml:space="preserve">проведен текущий ремонт ограждения музея на 1380,0 тыс.тенге. </t>
  </si>
  <si>
    <t>3.2.8 Физическая культура и спорт</t>
  </si>
  <si>
    <t>Цель 3.2.8.1  Развитие физической культуры и спорта</t>
  </si>
  <si>
    <t>Увеличение охвата населения всех возрастов, систематически занимающихся физической культурой и спортом</t>
  </si>
  <si>
    <t>Отдел физической культуры и спорта акимата Кордайского района</t>
  </si>
  <si>
    <t>Выполнено. Регулярно занимаются физической культурой и спортом 40738 человек</t>
  </si>
  <si>
    <t>Охват детей и подростков, занимающихся физической культурой и спортом в возрасте от 7 до 18 лет для детей и подростков в спортивных школах и клубах</t>
  </si>
  <si>
    <t>Строительство спортивно-оздоровительного спортивного комплекса в селе Кордай Корайского района</t>
  </si>
  <si>
    <t>Проведение спортивных мероприятий по национальным видам спорта на районном уровне</t>
  </si>
  <si>
    <t>Были проведены на уровне района спортивные и национальные спортивные соревнования</t>
  </si>
  <si>
    <t>3.2.9 Развитие туризма</t>
  </si>
  <si>
    <t>Цель 3.2.9.1 Развитие туризма</t>
  </si>
  <si>
    <t>Увеличение числа посетителей, обслуживаемых внутренним туризмом (резидентами) по сравнению с прошлым годом.</t>
  </si>
  <si>
    <t>Официально статистическая информация неизвестна</t>
  </si>
  <si>
    <t>По сравнению с прошлым годом число посетителей посещения увеличилось (нерезиденты).</t>
  </si>
  <si>
    <t>Увеличение количества кроватей-час по сравнению с прошлым годом.</t>
  </si>
  <si>
    <t>3.2.11. Развитие трехязычия</t>
  </si>
  <si>
    <t>Цель 3.2.11.1: Развитие государственного языка, сохранение русского языка в лексическом багаже и овладение английским языком</t>
  </si>
  <si>
    <t>Цель 3.2.11.2 Организация предотвращения и ликвидации аварий и стихийных бедствий</t>
  </si>
  <si>
    <t>Уровень инфраструктуры аварийного реагирования</t>
  </si>
  <si>
    <t>Отдел ЧС</t>
  </si>
  <si>
    <t>РБ-438,9       РайБ-98,3</t>
  </si>
  <si>
    <t>РБ-31,2             РайБ-22,9</t>
  </si>
  <si>
    <t xml:space="preserve">«Реконструкция системы водоснабжения а. Аухатты Кордайского района Жамбылской области». </t>
  </si>
  <si>
    <t xml:space="preserve">Строительство инженерной инфраструктуры индивидуальной жилой застройки мкр. «Шыгыс и Солтустик» с. Кордай Кордайского района Жамбылской области. Электроснабжение. </t>
  </si>
  <si>
    <t>Строительство инженерной инфраструктуры массива индивидуальной жилой застройки  с. Сортобе Кордайского района Жамбылской области.   Электроснабжение и улицы</t>
  </si>
  <si>
    <t xml:space="preserve">Строительство школы №33 на 50 мест в а. Соганды Кордайского района Жамбылской области. </t>
  </si>
  <si>
    <t>Строительство школы №40 на 50 мест в а. Коктобе Кордайского района Жамбылской области</t>
  </si>
  <si>
    <t>Строительство спортивного зала школы №36 в а. Шарбакты Кордайского района Жамбылской области</t>
  </si>
  <si>
    <t>Строительство инженерной инфраструктуры индивидуальной жилой застройки мкр. «Шыгыс и Солтустик» с. Кордай Кордайского района. Дороги</t>
  </si>
  <si>
    <t>Разработка и государственная экспертиза проектно-сметной документации на строительство котельной в средней школе № 29 в селе Жанатурмыс</t>
  </si>
  <si>
    <t>Разработка и государственная экспертиза проектно-сметной документации объекта на строительство котельной в школе № 41 в селе Отар</t>
  </si>
  <si>
    <t>Разработка и государственная экспертиза проектно-сметной документации проекта на строительство котельной в средней школе №36 в селе Щербакты</t>
  </si>
  <si>
    <t xml:space="preserve">ПСД на «Строительство водопроводных сетей и водозабора в с.Кайнар Кордайского района». </t>
  </si>
  <si>
    <t xml:space="preserve">ПСД на «Строительство средней школы на 180 мест в а. Калгуты Кордайского района Жамбылской области». </t>
  </si>
  <si>
    <t xml:space="preserve">ПСД и ГЭ на «Строительство школы на 600 мест в а. Масанчи Кордайского района Жамбылской области». </t>
  </si>
  <si>
    <t xml:space="preserve">ПСД и ГЭ на «Строительство 50 многоквартирного жилого дома в с. Кордай Кордайского района Жамбылской области». </t>
  </si>
  <si>
    <t xml:space="preserve">ПСД и ГЭ  на «Строительство водопроводных сетей и водозабора в с.Сарыбулак Кордайского района». </t>
  </si>
  <si>
    <t xml:space="preserve">ПСД и ГЭ на  «Строительство водопроводных сетей и водозабора жилого массива «Батыс» в с.Кордай Кордайского района». </t>
  </si>
  <si>
    <t xml:space="preserve">ПСД и ГЭ на «Строительство инфраструктуры придорожного сервиса пропускного пункта «Кордай» в с.Кордай Кордайского района». </t>
  </si>
  <si>
    <t xml:space="preserve">Государственный орган </t>
  </si>
  <si>
    <t>Отдел экономики и бюджетного планирования акимата Кордайского района</t>
  </si>
  <si>
    <t>2017 год</t>
  </si>
  <si>
    <t>В отчетном год</t>
  </si>
  <si>
    <t>Период реализации</t>
  </si>
  <si>
    <t xml:space="preserve"> (Название государственного органа, ответственного за мониторинг и отчетность)</t>
  </si>
  <si>
    <t>1. Цели, задачи, показатели, цели, результаты и осуществление мер, направленных на достижение</t>
  </si>
  <si>
    <t>Направление: Экономика</t>
  </si>
  <si>
    <t>Цель: 3.2.1.1. Увеличение промышленного потенциала района</t>
  </si>
  <si>
    <t>№ 
п/п</t>
  </si>
  <si>
    <t>Единица измерения</t>
  </si>
  <si>
    <t>источник информации</t>
  </si>
  <si>
    <t>ответственность</t>
  </si>
  <si>
    <t>План на 2017 год</t>
  </si>
  <si>
    <t>Информация о выполнении</t>
  </si>
  <si>
    <t>план</t>
  </si>
  <si>
    <t>Источник финансирования отверстия</t>
  </si>
  <si>
    <t>Финансирование, млн.тенге</t>
  </si>
  <si>
    <t>Индекс физического объема обрабатывающей промышленности</t>
  </si>
  <si>
    <t>производство пищевых продуктов</t>
  </si>
  <si>
    <t>Факт 2017 год</t>
  </si>
  <si>
    <t>Выполнен. В районе для достижения целей были организованы 46 различные  молодежные  акции и научно-практические конференции, спортивные игры и акции для  молодежи, форумы по пропоганде и разьяснению целей молодежной политики, конкурсы.</t>
  </si>
  <si>
    <t xml:space="preserve">Выполнен. 2017 году в районе для обеспечения информационной поддержки государственной молодежной политики использовались брошюры и раздача различных инрформационных  листовок  </t>
  </si>
  <si>
    <t>Выполнен. 2017 году проведено 7 различных мероприятии направленных на воспитание патриотического чувства молодежи.</t>
  </si>
  <si>
    <t xml:space="preserve">Выполнен. В районе постоянно организовывались  и проводились различные мероприятия  по продвижению и пропоганде государственной  молодежной политики в районе. </t>
  </si>
  <si>
    <t>Выполнен. 2017 году центром проведены 8 различных всевозможных мероприятии для поднятия уровня удовлетворенности  государственной политикой в отношении молодежи, а так же акции, форумы.</t>
  </si>
  <si>
    <t>Выполнен. К 2017 году было получено 896 экземпляров книг</t>
  </si>
  <si>
    <t>Выполнен. Было 1317 периодических подписок</t>
  </si>
  <si>
    <t xml:space="preserve">Выполнен. </t>
  </si>
  <si>
    <t xml:space="preserve">Выполнен.Согласно утвержденного графика руководителем отдела культуры и развития языков акимата Кордайского района «О посещении Кордайского районного историко-краеведческого музея на 2017 год студентами колледжей, учащимися школ и воспитанниками детских садов» музей посетило 7062 человек
(7062 * 1000/142836 = 49,4)
</t>
  </si>
  <si>
    <t>Выполнен. Оргтехника - 385,0 тыс.тг, прожектор - 41,7 тыс.тг, мебель - 219,0 тыс.тг, национальные костюмы - 90,0 тыс.тг, полки на 660,0 тыс.тг, государственный флаг - 109,0 тыс.тг, манекены - 60,0 тыс.тг, огнетушитель - 11,0 тыс. тенге</t>
  </si>
  <si>
    <t>Выполнен. Дети школьного возраста 26471 человек. Среди них 1314 человек в спортивных школах.</t>
  </si>
  <si>
    <t xml:space="preserve">Индекс физического объема горнодобывающей промышленности и разведывательных работ </t>
  </si>
  <si>
    <t xml:space="preserve"> 
Об утверждении Методик по разработке, реализации и проведению мониторинга Стратегического плана развития Республики Казахстан, Прогнозной схемы территориально-пространственного развития страны, государственных программ, стратегических планов государственных органов и программ развития территорий Приложение 1
</t>
  </si>
  <si>
    <t xml:space="preserve">                                                                                                                                                                                                                                                            
Отчет о реализации программы развитие                                                                                                                                                                                                                           Кордайского района за период 2016-2020гг</t>
  </si>
  <si>
    <t>Наименование</t>
  </si>
  <si>
    <t>Металлургическая промышленность</t>
  </si>
  <si>
    <t>Строительство ветряной электростанции производительностью 53,75 МВт, ТОО «Ветро Инвест»</t>
  </si>
  <si>
    <t xml:space="preserve">ТОО «Первомайские деликатесы» - реконструкция цеха по производству колбасы. </t>
  </si>
  <si>
    <t>ТОО «Aurum Deutschland»  строительство горно-рудного комбината и освоение рудника, имеющего в составе золото</t>
  </si>
  <si>
    <t>ТОО «BioVet KZ» строительство биокомбината по производству ветеринарных препаратов стандарта GMP и GLP</t>
  </si>
  <si>
    <t>Индекс физического объема промышленной продукции</t>
  </si>
  <si>
    <t xml:space="preserve">Отдел промышленности и предпринимательства </t>
  </si>
  <si>
    <t>производство прочей неметаллической минеральной продукции</t>
  </si>
  <si>
    <t xml:space="preserve">Индекс физического объема выпуска электро снаб., подача газа, пара и воздушн.кондиционирования </t>
  </si>
  <si>
    <t xml:space="preserve">Индекс физического объема выпуска водоснаб.,канализац.система, контроль над сбором отходов </t>
  </si>
  <si>
    <t>Доля поголовья крупного рогатого скота и мелкого рогатого скота в организованных хозяйствах</t>
  </si>
  <si>
    <t>Субсидирование развития семеноводства</t>
  </si>
  <si>
    <t>Субсидирование стоимости удобрений (за исключением органических)</t>
  </si>
  <si>
    <t>Рост населения в опорных СНП</t>
  </si>
  <si>
    <t>Строительство и реконструкция объектов социальной сферы в опорных НП</t>
  </si>
  <si>
    <t>Выполнен. В 2017 году завершено строительство врачебной амбулатории на 20 посещений в селе «Беткайнар» подрядчик ТОО «Самрук-Тараз».</t>
  </si>
  <si>
    <t>Выполнен. АЗС было открыто в селе Аухатты.</t>
  </si>
  <si>
    <t>Количество трехсменных школ и школ в аварийном состоянии</t>
  </si>
  <si>
    <t xml:space="preserve">Отдел занятости и социальных программ акимата Кордайского района  </t>
  </si>
  <si>
    <t>Открытие и развитие производств в опорных НП</t>
  </si>
  <si>
    <t xml:space="preserve">        Программа развития Кордайского района на 2016-2020 годы (далее – Программа) утверждена решением Кордайского районного маслихата  от 25.12.2015 года №49-4 и решением районного маслихата №25-4 от 21 декабря 2017 года в программу были внесены изменения и дополнения. Программа реализуется в два этапа: 1 этап – промежуточный 2016-2018 годы, 2 этап – заключительный 2019-2020 годы.  
        Согласно плана на 2017 год в программе развития Кордайского района на 2016-2020 годы запланированно 72 целевых индикатора, из которых 63 (87,5%) выполнены, 2 индикатора невыполнены в результате Цель 3.2.11.1: Укрепление общественного порядка и обеспечение дорожной безопасности достигнута не в полном объеме.  По 7 индикаторам итоговые значения 2017 года не известны, так как информация о исполнении данных индикаторов еще не опубликаванна на официальном сайте комитета статистики министерства национальной экономики Республики Казахстан. Данные индикаторы относятся к отделу промышленности и  предпринимательства, это: Индекс физического объема обрабатывающей промышленности - план 104,0 %; Индекс физического объема горнодобывающей промышленности и разработка карьеров  - план 101,3 %; Индекс физического объема электроснабжение, подача газа, пара и воздушное кондиционирование - план 145%; Индекс физического объема водоснобжение, канализационная система, контроль над сбором и распределением отходов  - план 101,5 % и цели 3.2.9.1  "Развитие туризма": Увеличение количества обслуженных посетителей местами размещения по внутреннему туризму (резиденты), в сравнении с предыдущим годом- план 100 %; Увеличение количества обслуженных посетителей местами размещения по въездному туризму (нерезиденты), в сравнении с предыдущим годом- план 100%; Увеличение количества представленных койко-суток,  в сравнении с предыдущим годом- план 100 %.                                                                                                                                                                                                                                                                                                                                                                                                                                                                                                                                                                                                                                              Кроме того из запланированных 81 мероприятий все 81 мероприятия были выполнены на 100%. </t>
  </si>
  <si>
    <t xml:space="preserve">Выполнен. 3 школы  в аварийном состояний, а именно: с.Күнбатыс-2  №11 НМ, с.Соғанды  №33, с.Көктөбе №40. №33 және №40  строительство нового школьного здания  началось в 2017 году,завершение запланировано на 2018 год. Строительство нового школьного здания в школе № 11 в Кунбатас-2 запланировано на 2018-2019 годы.
Выполнено государственная экспертиза проектно-сметной документации на строительство нового школьного здания школы № 11.
</t>
  </si>
  <si>
    <t xml:space="preserve">Цель: 3.2.6.2. Поддержка и создание условии для молодежи </t>
  </si>
  <si>
    <r>
      <t xml:space="preserve">Выполнен.Общее количество читателей состовляет 27530, по сравнению с прошлым (2016) годом больше на 498 читателей.  </t>
    </r>
    <r>
      <rPr>
        <sz val="14"/>
        <rFont val="Times New Roman"/>
        <family val="1"/>
        <charset val="204"/>
      </rPr>
      <t>(27530 * 1000/142836 = 192,7)</t>
    </r>
  </si>
  <si>
    <r>
      <t xml:space="preserve">Строительство спортивно-оздоровительного центра рассчитанного на 320 зрителей с селе Кордай. Строительство начато в марте месяце. Срок сдачи объекта- март 2018 года. </t>
    </r>
    <r>
      <rPr>
        <i/>
        <sz val="12"/>
        <rFont val="Times New Roman"/>
        <family val="1"/>
        <charset val="204"/>
      </rPr>
      <t>(подрядчик: ТОО «ПСК Алибек»)</t>
    </r>
    <r>
      <rPr>
        <sz val="12"/>
        <rFont val="Times New Roman"/>
        <family val="1"/>
        <charset val="204"/>
      </rPr>
      <t>.</t>
    </r>
  </si>
  <si>
    <t>Выполнен. В районе зарегистрировано  989 преступлений, из них   79 совершенно на улицах. В районе проводятся оперативно-профилактические рейды такие как: «Правопорядок», «Кару», «Учет», «Мигрант» и т.д. Осуществляется конное патрулирование сел и горной местности. Проверяются лица освободившиеся с мест лишения свободы, алкоголики, наркоманы состоящие на учете в ОВД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</si>
</sst>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_р_."/>
  </numFmts>
  <fonts count="25" x14ac:knownFonts="1">
    <font>
      <sz val="10"/>
      <name val="Arial"/>
    </font>
    <font>
      <sz val="11"/>
      <color theme="1"/>
      <name val="Calibri"/>
      <family val="2"/>
      <charset val="204"/>
      <scheme val="minor"/>
    </font>
    <font>
      <sz val="12"/>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000000"/>
      <name val="Times New Roman"/>
      <family val="1"/>
      <charset val="204"/>
    </font>
    <font>
      <sz val="10"/>
      <name val="Arial"/>
      <family val="2"/>
      <charset val="204"/>
    </font>
    <font>
      <sz val="11"/>
      <color indexed="8"/>
      <name val="Times New Roman"/>
      <family val="1"/>
      <charset val="204"/>
    </font>
    <font>
      <b/>
      <sz val="14"/>
      <color indexed="8"/>
      <name val="Times New Roman"/>
      <family val="1"/>
      <charset val="204"/>
    </font>
    <font>
      <sz val="14"/>
      <color indexed="8"/>
      <name val="Times New Roman"/>
      <family val="1"/>
      <charset val="204"/>
    </font>
    <font>
      <sz val="14"/>
      <color indexed="8"/>
      <name val="Wingdings"/>
      <charset val="2"/>
    </font>
    <font>
      <sz val="12"/>
      <color theme="1"/>
      <name val="Times New Roman"/>
      <family val="1"/>
      <charset val="204"/>
    </font>
    <font>
      <b/>
      <sz val="12"/>
      <color rgb="FF000000"/>
      <name val="Times New Roman"/>
      <family val="1"/>
      <charset val="204"/>
    </font>
    <font>
      <b/>
      <i/>
      <sz val="12"/>
      <name val="Times New Roman"/>
      <family val="1"/>
      <charset val="204"/>
    </font>
    <font>
      <i/>
      <sz val="12"/>
      <name val="Times New Roman"/>
      <family val="1"/>
      <charset val="204"/>
    </font>
    <font>
      <sz val="10"/>
      <name val="Arial Cyr"/>
      <charset val="204"/>
    </font>
    <font>
      <u/>
      <sz val="12"/>
      <name val="Times New Roman"/>
      <family val="1"/>
      <charset val="204"/>
    </font>
    <font>
      <b/>
      <sz val="14"/>
      <name val="Times New Roman"/>
      <family val="1"/>
      <charset val="204"/>
    </font>
    <font>
      <sz val="13"/>
      <name val="Times New Roman"/>
      <family val="1"/>
      <charset val="204"/>
    </font>
    <font>
      <b/>
      <sz val="13"/>
      <name val="Times New Roman"/>
      <family val="1"/>
      <charset val="204"/>
    </font>
    <font>
      <b/>
      <sz val="16"/>
      <name val="Times New Roman"/>
      <family val="1"/>
      <charset val="204"/>
    </font>
    <font>
      <sz val="16.5"/>
      <name val="Times New Roman"/>
      <family val="1"/>
      <charset val="204"/>
    </font>
    <font>
      <sz val="10"/>
      <name val="Times New Roman"/>
      <family val="1"/>
      <charset val="204"/>
    </font>
    <font>
      <sz val="14"/>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6">
    <xf numFmtId="0" fontId="0" fillId="0" borderId="0"/>
    <xf numFmtId="0" fontId="7" fillId="0" borderId="0"/>
    <xf numFmtId="0" fontId="1" fillId="0" borderId="0"/>
    <xf numFmtId="0" fontId="16" fillId="0" borderId="0"/>
    <xf numFmtId="0" fontId="16" fillId="0" borderId="0"/>
    <xf numFmtId="0" fontId="16" fillId="0" borderId="0">
      <alignment horizontal="center"/>
    </xf>
  </cellStyleXfs>
  <cellXfs count="172">
    <xf numFmtId="0" fontId="0" fillId="0" borderId="0" xfId="0"/>
    <xf numFmtId="165" fontId="2" fillId="0" borderId="2" xfId="0" applyNumberFormat="1" applyFont="1" applyFill="1" applyBorder="1" applyAlignment="1">
      <alignment horizontal="right" vertical="top" wrapText="1"/>
    </xf>
    <xf numFmtId="2" fontId="2" fillId="0" borderId="2" xfId="0" applyNumberFormat="1" applyFont="1" applyFill="1" applyBorder="1" applyAlignment="1">
      <alignment horizontal="center" vertical="top" wrapText="1"/>
    </xf>
    <xf numFmtId="0" fontId="8" fillId="0" borderId="0" xfId="2" applyFont="1" applyFill="1"/>
    <xf numFmtId="0" fontId="4" fillId="0" borderId="0" xfId="2" applyFont="1" applyFill="1" applyBorder="1" applyAlignment="1">
      <alignment horizontal="left" vertical="top" wrapText="1"/>
    </xf>
    <xf numFmtId="0" fontId="4" fillId="0" borderId="0" xfId="2" applyFont="1" applyFill="1" applyBorder="1" applyAlignment="1">
      <alignment horizontal="center" vertical="top" wrapText="1"/>
    </xf>
    <xf numFmtId="0" fontId="4" fillId="0" borderId="0" xfId="2" applyFont="1" applyFill="1"/>
    <xf numFmtId="0" fontId="10" fillId="0" borderId="0" xfId="2" applyFont="1" applyFill="1"/>
    <xf numFmtId="0" fontId="12" fillId="0" borderId="0" xfId="2" applyFont="1" applyFill="1"/>
    <xf numFmtId="0" fontId="13" fillId="0" borderId="0" xfId="2" applyFont="1" applyFill="1" applyAlignment="1"/>
    <xf numFmtId="0" fontId="13" fillId="0" borderId="1" xfId="2" applyFont="1" applyFill="1" applyBorder="1" applyAlignment="1"/>
    <xf numFmtId="0" fontId="6" fillId="0" borderId="0" xfId="2" applyFont="1" applyFill="1" applyAlignment="1">
      <alignment horizontal="right"/>
    </xf>
    <xf numFmtId="0" fontId="6" fillId="0" borderId="0" xfId="2" applyFont="1" applyFill="1" applyAlignment="1">
      <alignment horizontal="justify"/>
    </xf>
    <xf numFmtId="0" fontId="2" fillId="0" borderId="2" xfId="0" applyFont="1" applyFill="1" applyBorder="1" applyAlignment="1">
      <alignment vertical="top" wrapText="1"/>
    </xf>
    <xf numFmtId="164" fontId="5" fillId="0" borderId="2" xfId="0" applyNumberFormat="1" applyFont="1" applyFill="1" applyBorder="1" applyAlignment="1">
      <alignment horizontal="right" vertical="top" wrapText="1"/>
    </xf>
    <xf numFmtId="0" fontId="2" fillId="0" borderId="2" xfId="0" applyFont="1" applyFill="1" applyBorder="1" applyAlignment="1">
      <alignment wrapText="1"/>
    </xf>
    <xf numFmtId="0" fontId="5" fillId="0" borderId="2" xfId="0" applyFont="1" applyFill="1" applyBorder="1" applyAlignment="1">
      <alignment wrapText="1"/>
    </xf>
    <xf numFmtId="0" fontId="2" fillId="0" borderId="2" xfId="0" applyFont="1" applyFill="1" applyBorder="1" applyAlignment="1">
      <alignment horizontal="center" vertical="center" wrapText="1"/>
    </xf>
    <xf numFmtId="1" fontId="2" fillId="0" borderId="2" xfId="0" applyNumberFormat="1" applyFont="1" applyFill="1" applyBorder="1" applyAlignment="1">
      <alignment horizontal="center" vertical="top" wrapText="1"/>
    </xf>
    <xf numFmtId="164" fontId="2" fillId="0" borderId="2" xfId="0" applyNumberFormat="1" applyFont="1" applyFill="1" applyBorder="1" applyAlignment="1">
      <alignment vertical="top" wrapText="1"/>
    </xf>
    <xf numFmtId="164" fontId="2" fillId="0" borderId="2" xfId="0" applyNumberFormat="1" applyFont="1" applyFill="1" applyBorder="1" applyAlignment="1">
      <alignment horizontal="right" vertical="top" wrapText="1"/>
    </xf>
    <xf numFmtId="0" fontId="2" fillId="0" borderId="0" xfId="0" applyFont="1" applyFill="1" applyBorder="1" applyAlignment="1">
      <alignment wrapText="1"/>
    </xf>
    <xf numFmtId="0" fontId="2" fillId="0" borderId="0" xfId="1" applyFont="1" applyFill="1" applyBorder="1" applyAlignment="1">
      <alignment wrapText="1"/>
    </xf>
    <xf numFmtId="0" fontId="2" fillId="0" borderId="0" xfId="0" applyFont="1" applyFill="1" applyBorder="1" applyAlignment="1">
      <alignment vertical="top" wrapText="1"/>
    </xf>
    <xf numFmtId="0" fontId="2" fillId="0" borderId="2" xfId="0" applyFont="1" applyFill="1" applyBorder="1" applyAlignment="1">
      <alignment horizontal="center" wrapText="1"/>
    </xf>
    <xf numFmtId="166" fontId="2" fillId="0" borderId="2" xfId="0" applyNumberFormat="1" applyFont="1" applyFill="1" applyBorder="1" applyAlignment="1">
      <alignment horizontal="center" vertical="top" wrapText="1"/>
    </xf>
    <xf numFmtId="0" fontId="5" fillId="0" borderId="0" xfId="0" applyFont="1" applyFill="1" applyBorder="1" applyAlignment="1">
      <alignment wrapText="1"/>
    </xf>
    <xf numFmtId="0" fontId="19" fillId="0" borderId="0" xfId="0" applyFont="1" applyFill="1" applyBorder="1" applyAlignment="1">
      <alignment wrapText="1"/>
    </xf>
    <xf numFmtId="0" fontId="19" fillId="0" borderId="2" xfId="0" applyFont="1" applyFill="1" applyBorder="1" applyAlignment="1">
      <alignment wrapText="1"/>
    </xf>
    <xf numFmtId="0" fontId="20" fillId="0" borderId="2" xfId="0" applyFont="1" applyFill="1" applyBorder="1" applyAlignment="1">
      <alignment wrapText="1"/>
    </xf>
    <xf numFmtId="0" fontId="5" fillId="0" borderId="0"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2" fillId="0" borderId="0" xfId="0" applyFont="1" applyFill="1" applyBorder="1" applyAlignment="1">
      <alignment horizontal="left" wrapText="1"/>
    </xf>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164" fontId="5" fillId="0" borderId="0" xfId="0" applyNumberFormat="1" applyFont="1" applyFill="1" applyBorder="1" applyAlignment="1">
      <alignment horizontal="right" vertical="top" wrapText="1"/>
    </xf>
    <xf numFmtId="0" fontId="5" fillId="0" borderId="0" xfId="0" applyFont="1" applyFill="1" applyBorder="1" applyAlignment="1">
      <alignment horizontal="right" vertical="top" wrapText="1"/>
    </xf>
    <xf numFmtId="0" fontId="20" fillId="0" borderId="0" xfId="0" applyFont="1" applyFill="1" applyBorder="1" applyAlignment="1">
      <alignment wrapText="1"/>
    </xf>
    <xf numFmtId="164" fontId="2" fillId="0" borderId="2" xfId="0" applyNumberFormat="1" applyFont="1" applyFill="1" applyBorder="1" applyAlignment="1">
      <alignment horizontal="center" vertical="top" wrapText="1"/>
    </xf>
    <xf numFmtId="0" fontId="14" fillId="0" borderId="2" xfId="0" applyFont="1" applyFill="1" applyBorder="1" applyAlignment="1">
      <alignment horizontal="center" vertical="top" wrapText="1"/>
    </xf>
    <xf numFmtId="0" fontId="5" fillId="0" borderId="2" xfId="0" applyFont="1" applyFill="1" applyBorder="1" applyAlignment="1">
      <alignment vertical="top" wrapText="1"/>
    </xf>
    <xf numFmtId="0" fontId="5" fillId="0" borderId="2" xfId="0" applyFont="1" applyFill="1" applyBorder="1" applyAlignment="1">
      <alignment horizontal="right" vertical="top" wrapText="1"/>
    </xf>
    <xf numFmtId="0" fontId="5" fillId="0" borderId="2" xfId="0" applyFont="1" applyFill="1" applyBorder="1" applyAlignment="1">
      <alignment horizontal="center" vertical="top" wrapText="1"/>
    </xf>
    <xf numFmtId="165" fontId="5" fillId="0" borderId="2" xfId="0" applyNumberFormat="1" applyFont="1" applyFill="1" applyBorder="1" applyAlignment="1">
      <alignment horizontal="right" vertical="top" wrapText="1"/>
    </xf>
    <xf numFmtId="165" fontId="2" fillId="0" borderId="2" xfId="0" applyNumberFormat="1" applyFont="1" applyFill="1" applyBorder="1" applyAlignment="1">
      <alignment horizontal="center" vertical="top" wrapText="1"/>
    </xf>
    <xf numFmtId="0" fontId="5" fillId="0" borderId="2" xfId="0" applyFont="1" applyFill="1" applyBorder="1" applyAlignment="1">
      <alignment horizontal="left" vertical="center" wrapText="1"/>
    </xf>
    <xf numFmtId="164" fontId="5" fillId="0" borderId="2" xfId="0" applyNumberFormat="1" applyFont="1" applyFill="1" applyBorder="1" applyAlignment="1">
      <alignment wrapText="1"/>
    </xf>
    <xf numFmtId="0" fontId="15" fillId="0"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2" fillId="0" borderId="2" xfId="0" applyFont="1" applyFill="1" applyBorder="1" applyAlignment="1">
      <alignment horizontal="left" wrapText="1"/>
    </xf>
    <xf numFmtId="0" fontId="2" fillId="0" borderId="2" xfId="1" applyFont="1" applyFill="1" applyBorder="1" applyAlignment="1">
      <alignment horizontal="left" vertical="top" wrapText="1"/>
    </xf>
    <xf numFmtId="0" fontId="2" fillId="0" borderId="2" xfId="0" applyFont="1" applyFill="1" applyBorder="1" applyAlignment="1">
      <alignment horizontal="left" vertical="center" wrapText="1"/>
    </xf>
    <xf numFmtId="0" fontId="2" fillId="0" borderId="2" xfId="1" applyNumberFormat="1" applyFont="1" applyFill="1" applyBorder="1" applyAlignment="1">
      <alignment horizontal="left" vertical="top" wrapText="1"/>
    </xf>
    <xf numFmtId="0" fontId="2" fillId="0" borderId="2" xfId="0" applyFont="1" applyFill="1" applyBorder="1" applyAlignment="1">
      <alignment horizontal="justify" vertical="top" wrapText="1"/>
    </xf>
    <xf numFmtId="0" fontId="5" fillId="0" borderId="2" xfId="0" applyFont="1" applyFill="1" applyBorder="1" applyAlignment="1">
      <alignment horizontal="left" wrapText="1"/>
    </xf>
    <xf numFmtId="0" fontId="2" fillId="0" borderId="2" xfId="0" applyFont="1" applyFill="1" applyBorder="1" applyAlignment="1">
      <alignment vertical="center" wrapText="1"/>
    </xf>
    <xf numFmtId="0" fontId="2" fillId="0" borderId="2" xfId="0" applyFont="1" applyFill="1" applyBorder="1" applyAlignment="1">
      <alignment horizontal="justify" wrapText="1"/>
    </xf>
    <xf numFmtId="165" fontId="2" fillId="0" borderId="2"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165" fontId="5" fillId="0" borderId="2" xfId="0" applyNumberFormat="1" applyFont="1" applyFill="1" applyBorder="1" applyAlignment="1">
      <alignment horizontal="center" vertical="top" wrapText="1"/>
    </xf>
    <xf numFmtId="164" fontId="5" fillId="0" borderId="2" xfId="0" applyNumberFormat="1" applyFont="1" applyFill="1" applyBorder="1" applyAlignment="1">
      <alignment horizontal="center" vertical="top" wrapText="1"/>
    </xf>
    <xf numFmtId="165" fontId="5" fillId="0" borderId="0" xfId="0" applyNumberFormat="1" applyFont="1" applyFill="1" applyBorder="1" applyAlignment="1">
      <alignment horizontal="right" vertical="top" wrapText="1"/>
    </xf>
    <xf numFmtId="0" fontId="20"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19" fillId="0" borderId="4" xfId="0" applyFont="1" applyFill="1" applyBorder="1" applyAlignment="1">
      <alignment vertical="center" wrapText="1"/>
    </xf>
    <xf numFmtId="0" fontId="19" fillId="0" borderId="6" xfId="0" applyFont="1" applyFill="1" applyBorder="1" applyAlignment="1">
      <alignment vertical="center" wrapText="1"/>
    </xf>
    <xf numFmtId="0" fontId="19" fillId="0" borderId="3" xfId="0" applyFont="1" applyFill="1" applyBorder="1" applyAlignment="1">
      <alignment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9" fillId="0" borderId="4" xfId="0" applyFont="1" applyFill="1" applyBorder="1" applyAlignment="1">
      <alignment horizontal="center" wrapText="1"/>
    </xf>
    <xf numFmtId="0" fontId="19" fillId="0" borderId="6" xfId="0" applyFont="1" applyFill="1" applyBorder="1" applyAlignment="1">
      <alignment horizontal="center" wrapText="1"/>
    </xf>
    <xf numFmtId="0" fontId="19" fillId="0" borderId="3" xfId="0" applyFont="1" applyFill="1" applyBorder="1" applyAlignment="1">
      <alignment horizontal="center" wrapText="1"/>
    </xf>
    <xf numFmtId="0" fontId="19" fillId="0" borderId="4"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4" xfId="0" applyFont="1" applyFill="1" applyBorder="1" applyAlignment="1">
      <alignment horizontal="center" wrapText="1"/>
    </xf>
    <xf numFmtId="0" fontId="20" fillId="0" borderId="6" xfId="0" applyFont="1" applyFill="1" applyBorder="1" applyAlignment="1">
      <alignment horizontal="center" wrapText="1"/>
    </xf>
    <xf numFmtId="0" fontId="20" fillId="0" borderId="3" xfId="0" applyFont="1" applyFill="1" applyBorder="1" applyAlignment="1">
      <alignment horizontal="center" wrapText="1"/>
    </xf>
    <xf numFmtId="0" fontId="22" fillId="0" borderId="0" xfId="0" applyFont="1" applyFill="1" applyBorder="1" applyAlignment="1">
      <alignment horizontal="left" vertical="top" wrapText="1"/>
    </xf>
    <xf numFmtId="0" fontId="20" fillId="0" borderId="2"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20" fillId="0" borderId="2" xfId="0" applyFont="1" applyFill="1" applyBorder="1" applyAlignment="1">
      <alignment horizontal="left" wrapText="1"/>
    </xf>
    <xf numFmtId="0" fontId="19" fillId="0" borderId="2"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5" fillId="0" borderId="2" xfId="0" applyFont="1" applyFill="1" applyBorder="1" applyAlignment="1">
      <alignment horizontal="righ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wrapText="1"/>
    </xf>
    <xf numFmtId="0" fontId="14" fillId="0" borderId="2" xfId="0" applyFont="1" applyFill="1" applyBorder="1" applyAlignment="1">
      <alignment horizontal="left" wrapText="1"/>
    </xf>
    <xf numFmtId="0" fontId="2" fillId="0" borderId="2" xfId="0" applyFont="1" applyFill="1" applyBorder="1" applyAlignment="1">
      <alignment horizontal="center" vertical="top" wrapText="1"/>
    </xf>
    <xf numFmtId="0" fontId="2" fillId="0" borderId="2" xfId="0" applyFont="1" applyFill="1" applyBorder="1" applyAlignment="1">
      <alignment horizontal="left" wrapText="1"/>
    </xf>
    <xf numFmtId="0" fontId="2" fillId="0" borderId="0"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left" wrapText="1"/>
    </xf>
    <xf numFmtId="0" fontId="17" fillId="0" borderId="0" xfId="0" applyFont="1" applyFill="1" applyBorder="1" applyAlignment="1">
      <alignment horizontal="left" wrapText="1"/>
    </xf>
    <xf numFmtId="0" fontId="2" fillId="0" borderId="0" xfId="0" applyFont="1" applyFill="1" applyBorder="1" applyAlignment="1">
      <alignment horizontal="left" vertical="top" wrapText="1"/>
    </xf>
    <xf numFmtId="0" fontId="5" fillId="0" borderId="2" xfId="0" applyFont="1" applyFill="1" applyBorder="1" applyAlignment="1">
      <alignment vertical="top" wrapText="1"/>
    </xf>
    <xf numFmtId="0" fontId="5" fillId="0" borderId="2"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5" fillId="0" borderId="0" xfId="0" applyFont="1" applyFill="1" applyBorder="1" applyAlignment="1">
      <alignment horizontal="left" wrapText="1"/>
    </xf>
    <xf numFmtId="0" fontId="5" fillId="0" borderId="0" xfId="0" applyFont="1" applyFill="1" applyBorder="1" applyAlignment="1">
      <alignment horizontal="left" vertical="top" wrapText="1"/>
    </xf>
    <xf numFmtId="0" fontId="2" fillId="0" borderId="2" xfId="0" applyFont="1" applyFill="1" applyBorder="1" applyAlignment="1">
      <alignment horizontal="left" vertical="top" wrapText="1"/>
    </xf>
    <xf numFmtId="164" fontId="2" fillId="0" borderId="2" xfId="0" applyNumberFormat="1" applyFont="1" applyFill="1" applyBorder="1" applyAlignment="1">
      <alignment horizontal="center" vertical="top" wrapText="1"/>
    </xf>
    <xf numFmtId="0" fontId="4" fillId="0" borderId="0" xfId="2" applyFont="1" applyFill="1" applyAlignment="1">
      <alignment horizontal="left" vertical="top"/>
    </xf>
    <xf numFmtId="0" fontId="10" fillId="0" borderId="0" xfId="2" applyFont="1" applyFill="1" applyAlignment="1">
      <alignment horizontal="left" vertical="top" wrapText="1"/>
    </xf>
    <xf numFmtId="0" fontId="10" fillId="0" borderId="0" xfId="2" applyFont="1" applyFill="1" applyAlignment="1">
      <alignment horizontal="left" vertical="top"/>
    </xf>
    <xf numFmtId="0" fontId="11" fillId="0" borderId="0" xfId="2" applyFont="1" applyFill="1" applyAlignment="1">
      <alignment horizontal="left" vertical="top" wrapText="1"/>
    </xf>
    <xf numFmtId="0" fontId="10" fillId="0" borderId="0" xfId="2" applyFont="1" applyFill="1" applyAlignment="1">
      <alignment horizontal="left" wrapText="1"/>
    </xf>
    <xf numFmtId="0" fontId="10" fillId="0" borderId="0" xfId="2" applyFont="1" applyFill="1" applyAlignment="1">
      <alignment horizontal="left"/>
    </xf>
    <xf numFmtId="0" fontId="10" fillId="0" borderId="4" xfId="2" applyFont="1" applyFill="1" applyBorder="1" applyAlignment="1">
      <alignment horizontal="left" vertical="top"/>
    </xf>
    <xf numFmtId="0" fontId="10" fillId="0" borderId="3" xfId="2" applyFont="1" applyFill="1" applyBorder="1" applyAlignment="1">
      <alignment horizontal="left" vertical="top"/>
    </xf>
    <xf numFmtId="164" fontId="10" fillId="0" borderId="4" xfId="2" applyNumberFormat="1" applyFont="1" applyFill="1" applyBorder="1" applyAlignment="1">
      <alignment horizontal="center" vertical="top"/>
    </xf>
    <xf numFmtId="164" fontId="10" fillId="0" borderId="3" xfId="2" applyNumberFormat="1" applyFont="1" applyFill="1" applyBorder="1" applyAlignment="1">
      <alignment horizontal="center" vertical="top"/>
    </xf>
    <xf numFmtId="0" fontId="10" fillId="0" borderId="4" xfId="2" applyFont="1" applyFill="1" applyBorder="1" applyAlignment="1">
      <alignment horizontal="left" vertical="top" wrapText="1"/>
    </xf>
    <xf numFmtId="0" fontId="10" fillId="0" borderId="6" xfId="2" applyFont="1" applyFill="1" applyBorder="1" applyAlignment="1">
      <alignment horizontal="left" vertical="top" wrapText="1"/>
    </xf>
    <xf numFmtId="0" fontId="10" fillId="0" borderId="3" xfId="2" applyFont="1" applyFill="1" applyBorder="1" applyAlignment="1">
      <alignment horizontal="left" vertical="top" wrapText="1"/>
    </xf>
    <xf numFmtId="0" fontId="9" fillId="0" borderId="4" xfId="2" applyFont="1" applyFill="1" applyBorder="1" applyAlignment="1">
      <alignment horizontal="center" vertical="top"/>
    </xf>
    <xf numFmtId="0" fontId="9" fillId="0" borderId="3" xfId="2" applyFont="1" applyFill="1" applyBorder="1" applyAlignment="1">
      <alignment horizontal="center" vertical="top"/>
    </xf>
    <xf numFmtId="164" fontId="9" fillId="0" borderId="4" xfId="2" applyNumberFormat="1" applyFont="1" applyFill="1" applyBorder="1" applyAlignment="1">
      <alignment horizontal="center" vertical="top"/>
    </xf>
    <xf numFmtId="164" fontId="9" fillId="0" borderId="3" xfId="2" applyNumberFormat="1" applyFont="1" applyFill="1" applyBorder="1" applyAlignment="1">
      <alignment horizontal="center" vertical="top"/>
    </xf>
    <xf numFmtId="0" fontId="10" fillId="0" borderId="4" xfId="2" applyFont="1" applyFill="1" applyBorder="1" applyAlignment="1">
      <alignment horizontal="center"/>
    </xf>
    <xf numFmtId="0" fontId="10" fillId="0" borderId="6" xfId="2" applyFont="1" applyFill="1" applyBorder="1" applyAlignment="1">
      <alignment horizontal="center"/>
    </xf>
    <xf numFmtId="0" fontId="10" fillId="0" borderId="3" xfId="2" applyFont="1" applyFill="1" applyBorder="1" applyAlignment="1">
      <alignment horizontal="center"/>
    </xf>
    <xf numFmtId="0" fontId="3" fillId="0" borderId="0" xfId="2" applyFont="1" applyFill="1" applyAlignment="1">
      <alignment horizontal="center" vertical="top"/>
    </xf>
    <xf numFmtId="0" fontId="4" fillId="0" borderId="2" xfId="2" applyFont="1" applyFill="1" applyBorder="1" applyAlignment="1">
      <alignment horizontal="center"/>
    </xf>
    <xf numFmtId="0" fontId="4" fillId="0" borderId="4" xfId="2" applyFont="1" applyFill="1" applyBorder="1" applyAlignment="1">
      <alignment horizontal="center"/>
    </xf>
    <xf numFmtId="0" fontId="4" fillId="0" borderId="6" xfId="2" applyFont="1" applyFill="1" applyBorder="1" applyAlignment="1">
      <alignment horizontal="center"/>
    </xf>
    <xf numFmtId="0" fontId="4" fillId="0" borderId="3" xfId="2" applyFont="1" applyFill="1" applyBorder="1" applyAlignment="1">
      <alignment horizontal="center"/>
    </xf>
    <xf numFmtId="0" fontId="10" fillId="0" borderId="4" xfId="2" applyFont="1" applyFill="1" applyBorder="1" applyAlignment="1">
      <alignment horizontal="center" vertical="center" wrapText="1"/>
    </xf>
    <xf numFmtId="0" fontId="10" fillId="0" borderId="6" xfId="2" applyFont="1" applyFill="1" applyBorder="1" applyAlignment="1">
      <alignment horizontal="center" vertical="center"/>
    </xf>
    <xf numFmtId="0" fontId="10" fillId="0" borderId="3" xfId="2" applyFont="1" applyFill="1" applyBorder="1" applyAlignment="1">
      <alignment horizontal="center" vertical="center"/>
    </xf>
    <xf numFmtId="0" fontId="10" fillId="0" borderId="6"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9" fillId="0" borderId="0" xfId="2" applyFont="1" applyFill="1" applyAlignment="1">
      <alignment horizontal="center"/>
    </xf>
    <xf numFmtId="0" fontId="10" fillId="0" borderId="2" xfId="2" applyFont="1" applyFill="1" applyBorder="1" applyAlignment="1">
      <alignment horizontal="center"/>
    </xf>
    <xf numFmtId="0" fontId="4" fillId="0" borderId="2" xfId="2" applyFont="1" applyFill="1" applyBorder="1" applyAlignment="1">
      <alignment horizontal="center" vertical="top" wrapText="1"/>
    </xf>
    <xf numFmtId="0" fontId="4" fillId="0" borderId="9" xfId="2" applyFont="1" applyFill="1" applyBorder="1" applyAlignment="1">
      <alignment horizontal="center" vertical="center" wrapText="1"/>
    </xf>
    <xf numFmtId="0" fontId="4" fillId="0" borderId="10"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 fillId="0" borderId="4" xfId="2" applyFont="1" applyFill="1" applyBorder="1" applyAlignment="1">
      <alignment horizontal="center" vertical="top" wrapText="1"/>
    </xf>
    <xf numFmtId="0" fontId="4" fillId="0" borderId="6" xfId="2" applyFont="1" applyFill="1" applyBorder="1" applyAlignment="1">
      <alignment horizontal="center" vertical="top" wrapText="1"/>
    </xf>
    <xf numFmtId="0" fontId="4" fillId="0" borderId="3" xfId="2" applyFont="1" applyFill="1" applyBorder="1" applyAlignment="1">
      <alignment horizontal="center" vertical="top" wrapText="1"/>
    </xf>
    <xf numFmtId="0" fontId="10" fillId="0" borderId="4" xfId="2" applyFont="1" applyFill="1" applyBorder="1" applyAlignment="1">
      <alignment horizontal="center" wrapText="1"/>
    </xf>
    <xf numFmtId="0" fontId="10" fillId="0" borderId="6" xfId="2" applyFont="1" applyFill="1" applyBorder="1" applyAlignment="1">
      <alignment horizontal="center" wrapText="1"/>
    </xf>
    <xf numFmtId="0" fontId="10" fillId="0" borderId="3" xfId="2" applyFont="1" applyFill="1" applyBorder="1" applyAlignment="1">
      <alignment horizontal="center" wrapText="1"/>
    </xf>
    <xf numFmtId="0" fontId="10" fillId="0" borderId="2" xfId="2" applyFont="1" applyFill="1" applyBorder="1" applyAlignment="1">
      <alignment horizontal="center" wrapText="1"/>
    </xf>
    <xf numFmtId="0" fontId="5" fillId="0" borderId="2" xfId="0" applyFont="1" applyFill="1" applyBorder="1" applyAlignment="1">
      <alignment horizontal="center" wrapText="1"/>
    </xf>
    <xf numFmtId="0" fontId="2" fillId="0" borderId="2" xfId="1" applyFont="1" applyFill="1" applyBorder="1" applyAlignment="1">
      <alignment wrapText="1"/>
    </xf>
    <xf numFmtId="0" fontId="23" fillId="0" borderId="2" xfId="0" applyFont="1" applyFill="1" applyBorder="1" applyAlignment="1">
      <alignment vertical="top" wrapText="1"/>
    </xf>
    <xf numFmtId="0" fontId="2" fillId="0" borderId="2" xfId="0" applyFont="1" applyFill="1" applyBorder="1" applyAlignment="1">
      <alignment horizontal="right" vertical="top" wrapText="1"/>
    </xf>
    <xf numFmtId="0" fontId="2" fillId="0" borderId="2" xfId="0" applyFont="1" applyFill="1" applyBorder="1" applyAlignment="1">
      <alignment horizontal="center" vertical="center" wrapText="1"/>
    </xf>
    <xf numFmtId="0" fontId="2" fillId="0" borderId="2" xfId="0" applyFont="1" applyFill="1" applyBorder="1" applyAlignment="1">
      <alignment vertical="top" wrapText="1"/>
    </xf>
    <xf numFmtId="165" fontId="2" fillId="0" borderId="2" xfId="0" applyNumberFormat="1" applyFont="1" applyFill="1" applyBorder="1" applyAlignment="1">
      <alignment horizontal="center" vertical="top" wrapText="1"/>
    </xf>
    <xf numFmtId="166" fontId="2" fillId="0" borderId="2" xfId="0" applyNumberFormat="1" applyFont="1" applyFill="1" applyBorder="1" applyAlignment="1">
      <alignment horizontal="center" vertical="top" wrapText="1"/>
    </xf>
    <xf numFmtId="0" fontId="23" fillId="0" borderId="2" xfId="0" applyFont="1" applyFill="1" applyBorder="1" applyAlignment="1">
      <alignment horizontal="justify" vertical="top" wrapText="1"/>
    </xf>
    <xf numFmtId="49" fontId="2" fillId="0" borderId="2" xfId="0" applyNumberFormat="1" applyFont="1" applyFill="1" applyBorder="1" applyAlignment="1">
      <alignment horizontal="left" vertical="top" wrapText="1"/>
    </xf>
    <xf numFmtId="165" fontId="2" fillId="0" borderId="2" xfId="0" applyNumberFormat="1" applyFont="1" applyFill="1" applyBorder="1" applyAlignment="1">
      <alignment horizontal="left" vertical="center" wrapText="1"/>
    </xf>
    <xf numFmtId="2" fontId="2" fillId="0" borderId="2" xfId="0" applyNumberFormat="1" applyFont="1" applyFill="1" applyBorder="1" applyAlignment="1">
      <alignment horizontal="left" vertical="top" wrapText="1"/>
    </xf>
    <xf numFmtId="0" fontId="2" fillId="0" borderId="2" xfId="5" applyFont="1" applyFill="1" applyBorder="1" applyAlignment="1">
      <alignment horizontal="left" vertical="top" wrapText="1"/>
    </xf>
  </cellXfs>
  <cellStyles count="6">
    <cellStyle name="КАНДАГАЧ тел3-33-96" xfId="4"/>
    <cellStyle name="Обычный" xfId="0" builtinId="0"/>
    <cellStyle name="Обычный 2" xfId="1"/>
    <cellStyle name="Обычный 3" xfId="2"/>
    <cellStyle name="Обычный 4" xfId="3"/>
    <cellStyle name="Обычный 5" xfId="5"/>
  </cellStyles>
  <dxfs count="0"/>
  <tableStyles count="0" defaultTableStyle="TableStyleMedium9" defaultPivotStyle="PivotStyleLight16"/>
  <colors>
    <mruColors>
      <color rgb="FF66FFFF"/>
      <color rgb="FFFFFF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4"/>
  <sheetViews>
    <sheetView tabSelected="1" view="pageBreakPreview" topLeftCell="B292" zoomScale="68" zoomScaleNormal="75" zoomScaleSheetLayoutView="68" workbookViewId="0">
      <selection activeCell="E17" sqref="E17"/>
    </sheetView>
  </sheetViews>
  <sheetFormatPr defaultRowHeight="15.75" x14ac:dyDescent="0.25"/>
  <cols>
    <col min="1" max="1" width="0" style="21" hidden="1" customWidth="1"/>
    <col min="2" max="2" width="4.42578125" style="21" customWidth="1"/>
    <col min="3" max="3" width="32.85546875" style="21" customWidth="1"/>
    <col min="4" max="4" width="9.140625" style="21"/>
    <col min="5" max="5" width="15.85546875" style="21" customWidth="1"/>
    <col min="6" max="6" width="15.28515625" style="21" customWidth="1"/>
    <col min="7" max="7" width="10.5703125" style="21" customWidth="1"/>
    <col min="8" max="8" width="9.85546875" style="21" customWidth="1"/>
    <col min="9" max="9" width="12" style="21" customWidth="1"/>
    <col min="10" max="10" width="10.7109375" style="21" customWidth="1"/>
    <col min="11" max="11" width="12.5703125" style="26" customWidth="1"/>
    <col min="12" max="12" width="61" style="21" customWidth="1"/>
    <col min="13" max="13" width="11" style="21" customWidth="1"/>
    <col min="14" max="16384" width="9.140625" style="21"/>
  </cols>
  <sheetData>
    <row r="1" spans="1:12" s="22" customFormat="1" ht="94.5" customHeight="1" x14ac:dyDescent="0.25">
      <c r="B1" s="21"/>
      <c r="C1" s="21"/>
      <c r="D1" s="21"/>
      <c r="E1" s="21"/>
      <c r="F1" s="21"/>
      <c r="J1" s="100" t="s">
        <v>474</v>
      </c>
      <c r="K1" s="100"/>
      <c r="L1" s="100"/>
    </row>
    <row r="2" spans="1:12" s="22" customFormat="1" ht="55.5" customHeight="1" x14ac:dyDescent="0.25">
      <c r="B2" s="101" t="s">
        <v>475</v>
      </c>
      <c r="C2" s="101"/>
      <c r="D2" s="101"/>
      <c r="E2" s="101"/>
      <c r="F2" s="101"/>
      <c r="G2" s="101"/>
      <c r="H2" s="101"/>
      <c r="I2" s="101"/>
      <c r="J2" s="101"/>
      <c r="K2" s="101"/>
      <c r="L2" s="101"/>
    </row>
    <row r="3" spans="1:12" s="22" customFormat="1" x14ac:dyDescent="0.25">
      <c r="B3" s="102" t="s">
        <v>444</v>
      </c>
      <c r="C3" s="102"/>
      <c r="D3" s="102"/>
      <c r="E3" s="102" t="s">
        <v>443</v>
      </c>
      <c r="F3" s="102"/>
      <c r="G3" s="102"/>
      <c r="H3" s="102"/>
      <c r="I3" s="102"/>
      <c r="J3" s="102"/>
      <c r="K3" s="102"/>
    </row>
    <row r="4" spans="1:12" s="22" customFormat="1" x14ac:dyDescent="0.25">
      <c r="B4" s="102" t="s">
        <v>445</v>
      </c>
      <c r="C4" s="102"/>
      <c r="D4" s="102"/>
      <c r="E4" s="102" t="s">
        <v>443</v>
      </c>
      <c r="F4" s="102"/>
      <c r="G4" s="102"/>
      <c r="H4" s="102"/>
      <c r="I4" s="102"/>
      <c r="J4" s="102"/>
      <c r="K4" s="102"/>
    </row>
    <row r="5" spans="1:12" s="22" customFormat="1" x14ac:dyDescent="0.25">
      <c r="B5" s="102" t="s">
        <v>441</v>
      </c>
      <c r="C5" s="102"/>
      <c r="D5" s="102"/>
      <c r="E5" s="103" t="s">
        <v>442</v>
      </c>
      <c r="F5" s="103"/>
      <c r="G5" s="103"/>
      <c r="H5" s="103"/>
      <c r="I5" s="103"/>
      <c r="J5" s="103"/>
      <c r="K5" s="103"/>
    </row>
    <row r="6" spans="1:12" s="22" customFormat="1" ht="15.75" customHeight="1" x14ac:dyDescent="0.25">
      <c r="B6" s="21"/>
      <c r="C6" s="23"/>
      <c r="E6" s="104" t="s">
        <v>446</v>
      </c>
      <c r="F6" s="104"/>
      <c r="G6" s="104"/>
      <c r="H6" s="104"/>
      <c r="I6" s="104"/>
      <c r="J6" s="104"/>
      <c r="K6" s="104"/>
      <c r="L6" s="104"/>
    </row>
    <row r="7" spans="1:12" s="22" customFormat="1" x14ac:dyDescent="0.25">
      <c r="B7" s="33"/>
      <c r="C7" s="21"/>
      <c r="D7" s="21"/>
      <c r="E7" s="21"/>
      <c r="F7" s="21"/>
      <c r="G7" s="21"/>
      <c r="H7" s="21"/>
      <c r="I7" s="21"/>
    </row>
    <row r="8" spans="1:12" s="22" customFormat="1" ht="15.75" customHeight="1" x14ac:dyDescent="0.25">
      <c r="B8" s="159" t="s">
        <v>447</v>
      </c>
      <c r="C8" s="159"/>
      <c r="D8" s="159"/>
      <c r="E8" s="159"/>
      <c r="F8" s="159"/>
      <c r="G8" s="159"/>
      <c r="H8" s="159"/>
      <c r="I8" s="159"/>
      <c r="J8" s="159"/>
      <c r="K8" s="159"/>
      <c r="L8" s="159"/>
    </row>
    <row r="9" spans="1:12" s="22" customFormat="1" x14ac:dyDescent="0.25">
      <c r="B9" s="15"/>
      <c r="C9" s="15"/>
      <c r="D9" s="15"/>
      <c r="E9" s="15"/>
      <c r="F9" s="15"/>
      <c r="G9" s="15"/>
      <c r="H9" s="15"/>
      <c r="I9" s="15"/>
      <c r="J9" s="160"/>
      <c r="K9" s="160"/>
      <c r="L9" s="160"/>
    </row>
    <row r="10" spans="1:12" ht="15.75" customHeight="1" x14ac:dyDescent="0.25">
      <c r="B10" s="98" t="s">
        <v>450</v>
      </c>
      <c r="C10" s="98" t="s">
        <v>476</v>
      </c>
      <c r="D10" s="98" t="s">
        <v>451</v>
      </c>
      <c r="E10" s="98" t="s">
        <v>452</v>
      </c>
      <c r="F10" s="98" t="s">
        <v>453</v>
      </c>
      <c r="G10" s="98" t="s">
        <v>454</v>
      </c>
      <c r="H10" s="98" t="s">
        <v>461</v>
      </c>
      <c r="I10" s="98" t="s">
        <v>458</v>
      </c>
      <c r="J10" s="98"/>
      <c r="K10" s="98"/>
      <c r="L10" s="98" t="s">
        <v>455</v>
      </c>
    </row>
    <row r="11" spans="1:12" ht="63" x14ac:dyDescent="0.25">
      <c r="B11" s="98"/>
      <c r="C11" s="98"/>
      <c r="D11" s="98"/>
      <c r="E11" s="98"/>
      <c r="F11" s="98"/>
      <c r="G11" s="98"/>
      <c r="H11" s="98"/>
      <c r="I11" s="31" t="s">
        <v>456</v>
      </c>
      <c r="J11" s="31" t="s">
        <v>28</v>
      </c>
      <c r="K11" s="31" t="s">
        <v>457</v>
      </c>
      <c r="L11" s="98"/>
    </row>
    <row r="12" spans="1:12" x14ac:dyDescent="0.25">
      <c r="B12" s="24">
        <v>1</v>
      </c>
      <c r="C12" s="24">
        <v>2</v>
      </c>
      <c r="D12" s="24">
        <v>3</v>
      </c>
      <c r="E12" s="24">
        <v>4</v>
      </c>
      <c r="F12" s="24">
        <v>5</v>
      </c>
      <c r="G12" s="24">
        <v>6</v>
      </c>
      <c r="H12" s="24">
        <v>7</v>
      </c>
      <c r="I12" s="24">
        <v>8</v>
      </c>
      <c r="J12" s="24">
        <v>9</v>
      </c>
      <c r="K12" s="24">
        <v>10</v>
      </c>
      <c r="L12" s="24">
        <v>11</v>
      </c>
    </row>
    <row r="13" spans="1:12" x14ac:dyDescent="0.25">
      <c r="B13" s="15"/>
      <c r="C13" s="96" t="s">
        <v>448</v>
      </c>
      <c r="D13" s="96"/>
      <c r="E13" s="96"/>
      <c r="F13" s="96"/>
      <c r="G13" s="96"/>
      <c r="H13" s="96"/>
      <c r="I13" s="96"/>
      <c r="J13" s="96"/>
      <c r="K13" s="96"/>
      <c r="L13" s="96"/>
    </row>
    <row r="14" spans="1:12" x14ac:dyDescent="0.25">
      <c r="B14" s="15"/>
      <c r="C14" s="92" t="s">
        <v>449</v>
      </c>
      <c r="D14" s="92"/>
      <c r="E14" s="92"/>
      <c r="F14" s="92"/>
      <c r="G14" s="92"/>
      <c r="H14" s="92"/>
      <c r="I14" s="92"/>
      <c r="J14" s="92"/>
      <c r="K14" s="92"/>
      <c r="L14" s="92"/>
    </row>
    <row r="15" spans="1:12" x14ac:dyDescent="0.25">
      <c r="B15" s="15"/>
      <c r="C15" s="92" t="s">
        <v>127</v>
      </c>
      <c r="D15" s="92"/>
      <c r="E15" s="92"/>
      <c r="F15" s="92"/>
      <c r="G15" s="92"/>
      <c r="H15" s="92"/>
      <c r="I15" s="92"/>
      <c r="J15" s="92"/>
      <c r="K15" s="92"/>
      <c r="L15" s="92"/>
    </row>
    <row r="16" spans="1:12" ht="31.5" x14ac:dyDescent="0.25">
      <c r="A16" s="21">
        <v>1</v>
      </c>
      <c r="B16" s="31">
        <v>1</v>
      </c>
      <c r="C16" s="59" t="s">
        <v>482</v>
      </c>
      <c r="D16" s="31" t="s">
        <v>1</v>
      </c>
      <c r="E16" s="31" t="s">
        <v>130</v>
      </c>
      <c r="F16" s="98" t="s">
        <v>483</v>
      </c>
      <c r="G16" s="39">
        <v>102.1</v>
      </c>
      <c r="H16" s="39">
        <v>102.8</v>
      </c>
      <c r="I16" s="31">
        <v>2789.1</v>
      </c>
      <c r="J16" s="31">
        <v>2809.1</v>
      </c>
      <c r="K16" s="1" t="s">
        <v>264</v>
      </c>
      <c r="L16" s="59" t="s">
        <v>131</v>
      </c>
    </row>
    <row r="17" spans="1:12" ht="47.25" x14ac:dyDescent="0.25">
      <c r="A17" s="21">
        <v>2</v>
      </c>
      <c r="B17" s="31">
        <v>2</v>
      </c>
      <c r="C17" s="59" t="s">
        <v>459</v>
      </c>
      <c r="D17" s="31" t="s">
        <v>1</v>
      </c>
      <c r="E17" s="31" t="s">
        <v>130</v>
      </c>
      <c r="F17" s="98"/>
      <c r="G17" s="39">
        <v>104</v>
      </c>
      <c r="H17" s="31" t="s">
        <v>2</v>
      </c>
      <c r="I17" s="31" t="s">
        <v>2</v>
      </c>
      <c r="J17" s="31" t="s">
        <v>2</v>
      </c>
      <c r="K17" s="31" t="s">
        <v>2</v>
      </c>
      <c r="L17" s="59" t="s">
        <v>414</v>
      </c>
    </row>
    <row r="18" spans="1:12" ht="31.5" customHeight="1" x14ac:dyDescent="0.25">
      <c r="A18" s="21">
        <v>3</v>
      </c>
      <c r="B18" s="31">
        <v>3</v>
      </c>
      <c r="C18" s="59" t="s">
        <v>460</v>
      </c>
      <c r="D18" s="31" t="s">
        <v>1</v>
      </c>
      <c r="E18" s="161" t="s">
        <v>287</v>
      </c>
      <c r="F18" s="98" t="s">
        <v>483</v>
      </c>
      <c r="G18" s="31">
        <v>106</v>
      </c>
      <c r="H18" s="31">
        <v>114.7</v>
      </c>
      <c r="I18" s="31" t="s">
        <v>2</v>
      </c>
      <c r="J18" s="31" t="s">
        <v>2</v>
      </c>
      <c r="K18" s="31" t="s">
        <v>2</v>
      </c>
      <c r="L18" s="59" t="s">
        <v>216</v>
      </c>
    </row>
    <row r="19" spans="1:12" ht="66.75" customHeight="1" x14ac:dyDescent="0.25">
      <c r="A19" s="21">
        <v>4</v>
      </c>
      <c r="B19" s="31">
        <v>4</v>
      </c>
      <c r="C19" s="59" t="s">
        <v>473</v>
      </c>
      <c r="D19" s="31" t="s">
        <v>1</v>
      </c>
      <c r="E19" s="31" t="s">
        <v>130</v>
      </c>
      <c r="F19" s="98"/>
      <c r="G19" s="31">
        <v>101.3</v>
      </c>
      <c r="H19" s="31" t="s">
        <v>2</v>
      </c>
      <c r="I19" s="31" t="s">
        <v>2</v>
      </c>
      <c r="J19" s="31" t="s">
        <v>2</v>
      </c>
      <c r="K19" s="31" t="s">
        <v>2</v>
      </c>
      <c r="L19" s="59" t="s">
        <v>414</v>
      </c>
    </row>
    <row r="20" spans="1:12" ht="50.25" customHeight="1" x14ac:dyDescent="0.25">
      <c r="A20" s="21">
        <v>5</v>
      </c>
      <c r="B20" s="31">
        <v>5</v>
      </c>
      <c r="C20" s="59" t="s">
        <v>484</v>
      </c>
      <c r="D20" s="31" t="s">
        <v>1</v>
      </c>
      <c r="E20" s="161" t="s">
        <v>287</v>
      </c>
      <c r="F20" s="98" t="s">
        <v>483</v>
      </c>
      <c r="G20" s="31">
        <v>105.6</v>
      </c>
      <c r="H20" s="31">
        <v>112.9</v>
      </c>
      <c r="I20" s="31" t="s">
        <v>2</v>
      </c>
      <c r="J20" s="31" t="s">
        <v>2</v>
      </c>
      <c r="K20" s="31" t="s">
        <v>2</v>
      </c>
      <c r="L20" s="59" t="s">
        <v>216</v>
      </c>
    </row>
    <row r="21" spans="1:12" ht="35.25" customHeight="1" x14ac:dyDescent="0.25">
      <c r="A21" s="21">
        <v>6</v>
      </c>
      <c r="B21" s="31">
        <v>6</v>
      </c>
      <c r="C21" s="59" t="s">
        <v>477</v>
      </c>
      <c r="D21" s="31" t="s">
        <v>1</v>
      </c>
      <c r="E21" s="161" t="s">
        <v>287</v>
      </c>
      <c r="F21" s="98"/>
      <c r="G21" s="39">
        <v>130</v>
      </c>
      <c r="H21" s="39">
        <v>176.9</v>
      </c>
      <c r="I21" s="31" t="s">
        <v>2</v>
      </c>
      <c r="J21" s="31" t="s">
        <v>2</v>
      </c>
      <c r="K21" s="31" t="s">
        <v>2</v>
      </c>
      <c r="L21" s="59" t="s">
        <v>216</v>
      </c>
    </row>
    <row r="22" spans="1:12" ht="66.75" customHeight="1" x14ac:dyDescent="0.25">
      <c r="A22" s="21">
        <v>7</v>
      </c>
      <c r="B22" s="31">
        <v>7</v>
      </c>
      <c r="C22" s="13" t="s">
        <v>485</v>
      </c>
      <c r="D22" s="31" t="s">
        <v>1</v>
      </c>
      <c r="E22" s="161" t="s">
        <v>287</v>
      </c>
      <c r="F22" s="98" t="s">
        <v>483</v>
      </c>
      <c r="G22" s="39">
        <v>145</v>
      </c>
      <c r="H22" s="31" t="s">
        <v>2</v>
      </c>
      <c r="I22" s="31" t="s">
        <v>2</v>
      </c>
      <c r="J22" s="31" t="s">
        <v>2</v>
      </c>
      <c r="K22" s="31" t="s">
        <v>2</v>
      </c>
      <c r="L22" s="59" t="s">
        <v>414</v>
      </c>
    </row>
    <row r="23" spans="1:12" ht="65.25" customHeight="1" x14ac:dyDescent="0.25">
      <c r="A23" s="21">
        <v>8</v>
      </c>
      <c r="B23" s="31">
        <v>8</v>
      </c>
      <c r="C23" s="15" t="s">
        <v>486</v>
      </c>
      <c r="D23" s="31" t="s">
        <v>1</v>
      </c>
      <c r="E23" s="161" t="s">
        <v>287</v>
      </c>
      <c r="F23" s="98"/>
      <c r="G23" s="39">
        <v>101.5</v>
      </c>
      <c r="H23" s="31" t="s">
        <v>2</v>
      </c>
      <c r="I23" s="31" t="s">
        <v>2</v>
      </c>
      <c r="J23" s="31" t="s">
        <v>2</v>
      </c>
      <c r="K23" s="31" t="s">
        <v>2</v>
      </c>
      <c r="L23" s="59" t="s">
        <v>414</v>
      </c>
    </row>
    <row r="24" spans="1:12" x14ac:dyDescent="0.25">
      <c r="B24" s="31"/>
      <c r="C24" s="92" t="s">
        <v>132</v>
      </c>
      <c r="D24" s="92"/>
      <c r="E24" s="92"/>
      <c r="F24" s="92"/>
      <c r="G24" s="92"/>
      <c r="H24" s="92"/>
      <c r="I24" s="92"/>
      <c r="J24" s="92"/>
      <c r="K24" s="92"/>
      <c r="L24" s="92"/>
    </row>
    <row r="25" spans="1:12" ht="65.25" customHeight="1" x14ac:dyDescent="0.25">
      <c r="A25" s="21">
        <v>1</v>
      </c>
      <c r="B25" s="31">
        <v>1</v>
      </c>
      <c r="C25" s="59" t="s">
        <v>478</v>
      </c>
      <c r="D25" s="17" t="s">
        <v>11</v>
      </c>
      <c r="E25" s="17" t="s">
        <v>186</v>
      </c>
      <c r="F25" s="98" t="s">
        <v>154</v>
      </c>
      <c r="G25" s="40" t="s">
        <v>2</v>
      </c>
      <c r="H25" s="40" t="s">
        <v>2</v>
      </c>
      <c r="I25" s="31">
        <v>517.20000000000005</v>
      </c>
      <c r="J25" s="31">
        <v>517.20000000000005</v>
      </c>
      <c r="K25" s="31" t="s">
        <v>138</v>
      </c>
      <c r="L25" s="59" t="s">
        <v>216</v>
      </c>
    </row>
    <row r="26" spans="1:12" ht="78.75" x14ac:dyDescent="0.25">
      <c r="A26" s="21">
        <v>2</v>
      </c>
      <c r="B26" s="31">
        <v>2</v>
      </c>
      <c r="C26" s="13" t="s">
        <v>481</v>
      </c>
      <c r="D26" s="17" t="s">
        <v>11</v>
      </c>
      <c r="E26" s="17" t="s">
        <v>186</v>
      </c>
      <c r="F26" s="98"/>
      <c r="G26" s="40" t="s">
        <v>2</v>
      </c>
      <c r="H26" s="40" t="s">
        <v>2</v>
      </c>
      <c r="I26" s="31">
        <v>917</v>
      </c>
      <c r="J26" s="31">
        <v>937</v>
      </c>
      <c r="K26" s="31" t="s">
        <v>138</v>
      </c>
      <c r="L26" s="59" t="s">
        <v>216</v>
      </c>
    </row>
    <row r="27" spans="1:12" ht="54.75" customHeight="1" x14ac:dyDescent="0.25">
      <c r="A27" s="21">
        <v>3</v>
      </c>
      <c r="B27" s="31">
        <v>3</v>
      </c>
      <c r="C27" s="13" t="s">
        <v>479</v>
      </c>
      <c r="D27" s="17" t="s">
        <v>11</v>
      </c>
      <c r="E27" s="17" t="s">
        <v>186</v>
      </c>
      <c r="F27" s="98" t="s">
        <v>154</v>
      </c>
      <c r="G27" s="40" t="s">
        <v>2</v>
      </c>
      <c r="H27" s="40" t="s">
        <v>2</v>
      </c>
      <c r="I27" s="31">
        <v>1254.3</v>
      </c>
      <c r="J27" s="31">
        <v>1254.3</v>
      </c>
      <c r="K27" s="31" t="s">
        <v>138</v>
      </c>
      <c r="L27" s="59" t="s">
        <v>216</v>
      </c>
    </row>
    <row r="28" spans="1:12" ht="63" x14ac:dyDescent="0.25">
      <c r="A28" s="21">
        <v>4</v>
      </c>
      <c r="B28" s="31">
        <v>4</v>
      </c>
      <c r="C28" s="13" t="s">
        <v>480</v>
      </c>
      <c r="D28" s="17" t="s">
        <v>11</v>
      </c>
      <c r="E28" s="17" t="s">
        <v>186</v>
      </c>
      <c r="F28" s="98"/>
      <c r="G28" s="40" t="s">
        <v>2</v>
      </c>
      <c r="H28" s="40" t="s">
        <v>2</v>
      </c>
      <c r="I28" s="31">
        <v>100.6</v>
      </c>
      <c r="J28" s="31">
        <v>100.6</v>
      </c>
      <c r="K28" s="31" t="s">
        <v>138</v>
      </c>
      <c r="L28" s="59" t="s">
        <v>216</v>
      </c>
    </row>
    <row r="29" spans="1:12" s="26" customFormat="1" x14ac:dyDescent="0.25">
      <c r="B29" s="41"/>
      <c r="C29" s="105" t="s">
        <v>144</v>
      </c>
      <c r="D29" s="105"/>
      <c r="E29" s="105"/>
      <c r="F29" s="43"/>
      <c r="G29" s="14"/>
      <c r="H29" s="14"/>
      <c r="I29" s="14">
        <f>SUM(I30:I33)</f>
        <v>2789.0999999999995</v>
      </c>
      <c r="J29" s="14">
        <f>SUM(J30:J33)</f>
        <v>2809.0999999999995</v>
      </c>
      <c r="K29" s="14"/>
      <c r="L29" s="1"/>
    </row>
    <row r="30" spans="1:12" s="26" customFormat="1" x14ac:dyDescent="0.25">
      <c r="B30" s="42"/>
      <c r="C30" s="94"/>
      <c r="D30" s="94"/>
      <c r="E30" s="94"/>
      <c r="F30" s="43"/>
      <c r="G30" s="14"/>
      <c r="H30" s="14"/>
      <c r="I30" s="14"/>
      <c r="J30" s="14"/>
      <c r="K30" s="1" t="s">
        <v>4</v>
      </c>
      <c r="L30" s="1"/>
    </row>
    <row r="31" spans="1:12" s="26" customFormat="1" x14ac:dyDescent="0.25">
      <c r="B31" s="42"/>
      <c r="C31" s="94"/>
      <c r="D31" s="94"/>
      <c r="E31" s="94"/>
      <c r="F31" s="43"/>
      <c r="G31" s="14"/>
      <c r="H31" s="14"/>
      <c r="I31" s="14"/>
      <c r="J31" s="14"/>
      <c r="K31" s="1" t="s">
        <v>5</v>
      </c>
      <c r="L31" s="1"/>
    </row>
    <row r="32" spans="1:12" s="26" customFormat="1" x14ac:dyDescent="0.25">
      <c r="B32" s="42"/>
      <c r="C32" s="94"/>
      <c r="D32" s="94"/>
      <c r="E32" s="94"/>
      <c r="F32" s="43"/>
      <c r="G32" s="14"/>
      <c r="H32" s="14"/>
      <c r="I32" s="14"/>
      <c r="J32" s="14"/>
      <c r="K32" s="162" t="s">
        <v>368</v>
      </c>
      <c r="L32" s="1"/>
    </row>
    <row r="33" spans="1:12" s="26" customFormat="1" ht="31.5" x14ac:dyDescent="0.25">
      <c r="B33" s="43"/>
      <c r="C33" s="95"/>
      <c r="D33" s="95"/>
      <c r="E33" s="95"/>
      <c r="F33" s="43"/>
      <c r="G33" s="14"/>
      <c r="H33" s="14"/>
      <c r="I33" s="14">
        <f>I28+I27+I26+I25</f>
        <v>2789.0999999999995</v>
      </c>
      <c r="J33" s="14">
        <f>J28+J27+J26+J25</f>
        <v>2809.0999999999995</v>
      </c>
      <c r="K33" s="1" t="s">
        <v>264</v>
      </c>
      <c r="L33" s="1"/>
    </row>
    <row r="34" spans="1:12" x14ac:dyDescent="0.25">
      <c r="B34" s="15"/>
      <c r="C34" s="92" t="s">
        <v>128</v>
      </c>
      <c r="D34" s="92"/>
      <c r="E34" s="92"/>
      <c r="F34" s="92"/>
      <c r="G34" s="92"/>
      <c r="H34" s="92"/>
      <c r="I34" s="92"/>
      <c r="J34" s="92"/>
      <c r="K34" s="92"/>
      <c r="L34" s="92"/>
    </row>
    <row r="35" spans="1:12" x14ac:dyDescent="0.25">
      <c r="B35" s="15"/>
      <c r="C35" s="92" t="s">
        <v>127</v>
      </c>
      <c r="D35" s="92"/>
      <c r="E35" s="92"/>
      <c r="F35" s="92"/>
      <c r="G35" s="92"/>
      <c r="H35" s="92"/>
      <c r="I35" s="92"/>
      <c r="J35" s="92"/>
      <c r="K35" s="92"/>
      <c r="L35" s="92"/>
    </row>
    <row r="36" spans="1:12" ht="76.5" customHeight="1" x14ac:dyDescent="0.25">
      <c r="A36" s="21">
        <v>9</v>
      </c>
      <c r="B36" s="31">
        <v>1</v>
      </c>
      <c r="C36" s="13" t="s">
        <v>129</v>
      </c>
      <c r="D36" s="31" t="s">
        <v>9</v>
      </c>
      <c r="E36" s="31" t="s">
        <v>130</v>
      </c>
      <c r="F36" s="15" t="s">
        <v>143</v>
      </c>
      <c r="G36" s="39">
        <v>102.1</v>
      </c>
      <c r="H36" s="39">
        <v>116.5</v>
      </c>
      <c r="I36" s="31">
        <f>I38+I39+I40+I41+I42+I43</f>
        <v>1664.9</v>
      </c>
      <c r="J36" s="31">
        <f>J38+J39+J40+J41+J42+J43</f>
        <v>1664.9</v>
      </c>
      <c r="K36" s="31" t="s">
        <v>2</v>
      </c>
      <c r="L36" s="59" t="s">
        <v>131</v>
      </c>
    </row>
    <row r="37" spans="1:12" x14ac:dyDescent="0.25">
      <c r="B37" s="15"/>
      <c r="C37" s="92" t="s">
        <v>132</v>
      </c>
      <c r="D37" s="92"/>
      <c r="E37" s="92"/>
      <c r="F37" s="92"/>
      <c r="G37" s="92"/>
      <c r="H37" s="92"/>
      <c r="I37" s="92"/>
      <c r="J37" s="92"/>
      <c r="K37" s="92"/>
      <c r="L37" s="92"/>
    </row>
    <row r="38" spans="1:12" ht="76.5" customHeight="1" x14ac:dyDescent="0.25">
      <c r="B38" s="31">
        <v>1</v>
      </c>
      <c r="C38" s="13" t="s">
        <v>489</v>
      </c>
      <c r="D38" s="31" t="s">
        <v>133</v>
      </c>
      <c r="E38" s="161" t="s">
        <v>287</v>
      </c>
      <c r="F38" s="15" t="s">
        <v>143</v>
      </c>
      <c r="G38" s="31" t="s">
        <v>2</v>
      </c>
      <c r="H38" s="31" t="s">
        <v>2</v>
      </c>
      <c r="I38" s="31">
        <v>164.1</v>
      </c>
      <c r="J38" s="31">
        <v>164.1</v>
      </c>
      <c r="K38" s="13" t="s">
        <v>125</v>
      </c>
      <c r="L38" s="58" t="s">
        <v>149</v>
      </c>
    </row>
    <row r="39" spans="1:12" ht="219.75" customHeight="1" x14ac:dyDescent="0.25">
      <c r="B39" s="31">
        <v>2</v>
      </c>
      <c r="C39" s="13" t="s">
        <v>134</v>
      </c>
      <c r="D39" s="31" t="s">
        <v>133</v>
      </c>
      <c r="E39" s="31" t="s">
        <v>135</v>
      </c>
      <c r="F39" s="163" t="s">
        <v>143</v>
      </c>
      <c r="G39" s="31" t="s">
        <v>2</v>
      </c>
      <c r="H39" s="31" t="s">
        <v>2</v>
      </c>
      <c r="I39" s="31">
        <v>198.2</v>
      </c>
      <c r="J39" s="31">
        <v>198.2</v>
      </c>
      <c r="K39" s="13" t="s">
        <v>125</v>
      </c>
      <c r="L39" s="58" t="s">
        <v>149</v>
      </c>
    </row>
    <row r="40" spans="1:12" ht="66" customHeight="1" x14ac:dyDescent="0.25">
      <c r="B40" s="31">
        <v>3</v>
      </c>
      <c r="C40" s="13" t="s">
        <v>136</v>
      </c>
      <c r="D40" s="31" t="s">
        <v>133</v>
      </c>
      <c r="E40" s="31" t="s">
        <v>135</v>
      </c>
      <c r="F40" s="163"/>
      <c r="G40" s="31" t="s">
        <v>2</v>
      </c>
      <c r="H40" s="31" t="s">
        <v>2</v>
      </c>
      <c r="I40" s="31">
        <v>575.70000000000005</v>
      </c>
      <c r="J40" s="31">
        <v>575.70000000000005</v>
      </c>
      <c r="K40" s="31" t="s">
        <v>138</v>
      </c>
      <c r="L40" s="58" t="s">
        <v>149</v>
      </c>
    </row>
    <row r="41" spans="1:12" ht="49.5" customHeight="1" x14ac:dyDescent="0.25">
      <c r="B41" s="31">
        <v>4</v>
      </c>
      <c r="C41" s="13" t="s">
        <v>488</v>
      </c>
      <c r="D41" s="31" t="s">
        <v>133</v>
      </c>
      <c r="E41" s="31" t="s">
        <v>135</v>
      </c>
      <c r="F41" s="163" t="s">
        <v>143</v>
      </c>
      <c r="G41" s="31" t="s">
        <v>2</v>
      </c>
      <c r="H41" s="31" t="s">
        <v>2</v>
      </c>
      <c r="I41" s="31">
        <v>58.2</v>
      </c>
      <c r="J41" s="31">
        <v>58.2</v>
      </c>
      <c r="K41" s="31" t="s">
        <v>4</v>
      </c>
      <c r="L41" s="58" t="s">
        <v>149</v>
      </c>
    </row>
    <row r="42" spans="1:12" ht="95.25" customHeight="1" x14ac:dyDescent="0.25">
      <c r="B42" s="31">
        <v>5</v>
      </c>
      <c r="C42" s="59" t="s">
        <v>137</v>
      </c>
      <c r="D42" s="31" t="s">
        <v>133</v>
      </c>
      <c r="E42" s="31" t="s">
        <v>135</v>
      </c>
      <c r="F42" s="163"/>
      <c r="G42" s="31" t="s">
        <v>2</v>
      </c>
      <c r="H42" s="31" t="s">
        <v>2</v>
      </c>
      <c r="I42" s="17">
        <v>22.1</v>
      </c>
      <c r="J42" s="17">
        <v>22.1</v>
      </c>
      <c r="K42" s="17" t="s">
        <v>5</v>
      </c>
      <c r="L42" s="58" t="s">
        <v>149</v>
      </c>
    </row>
    <row r="43" spans="1:12" ht="78" customHeight="1" x14ac:dyDescent="0.25">
      <c r="B43" s="31">
        <v>6</v>
      </c>
      <c r="C43" s="13" t="s">
        <v>139</v>
      </c>
      <c r="D43" s="31" t="s">
        <v>133</v>
      </c>
      <c r="E43" s="31" t="s">
        <v>135</v>
      </c>
      <c r="F43" s="163"/>
      <c r="G43" s="31" t="s">
        <v>2</v>
      </c>
      <c r="H43" s="31" t="s">
        <v>2</v>
      </c>
      <c r="I43" s="17">
        <v>646.6</v>
      </c>
      <c r="J43" s="17">
        <v>646.6</v>
      </c>
      <c r="K43" s="17" t="s">
        <v>4</v>
      </c>
      <c r="L43" s="58" t="s">
        <v>149</v>
      </c>
    </row>
    <row r="44" spans="1:12" x14ac:dyDescent="0.25">
      <c r="B44" s="15"/>
      <c r="C44" s="92" t="s">
        <v>127</v>
      </c>
      <c r="D44" s="92"/>
      <c r="E44" s="92"/>
      <c r="F44" s="92"/>
      <c r="G44" s="92"/>
      <c r="H44" s="92"/>
      <c r="I44" s="92"/>
      <c r="J44" s="92"/>
      <c r="K44" s="92"/>
      <c r="L44" s="92"/>
    </row>
    <row r="45" spans="1:12" ht="31.5" customHeight="1" x14ac:dyDescent="0.25">
      <c r="A45" s="21">
        <v>10</v>
      </c>
      <c r="B45" s="98">
        <v>2</v>
      </c>
      <c r="C45" s="164" t="s">
        <v>487</v>
      </c>
      <c r="D45" s="31" t="s">
        <v>141</v>
      </c>
      <c r="E45" s="31" t="s">
        <v>135</v>
      </c>
      <c r="F45" s="98" t="s">
        <v>143</v>
      </c>
      <c r="G45" s="31">
        <v>33.799999999999997</v>
      </c>
      <c r="H45" s="31">
        <v>46.4</v>
      </c>
      <c r="I45" s="31" t="s">
        <v>2</v>
      </c>
      <c r="J45" s="31" t="s">
        <v>2</v>
      </c>
      <c r="K45" s="31" t="s">
        <v>2</v>
      </c>
      <c r="L45" s="58" t="s">
        <v>149</v>
      </c>
    </row>
    <row r="46" spans="1:12" ht="49.5" customHeight="1" x14ac:dyDescent="0.25">
      <c r="A46" s="21">
        <v>11</v>
      </c>
      <c r="B46" s="98"/>
      <c r="C46" s="164"/>
      <c r="D46" s="31" t="s">
        <v>142</v>
      </c>
      <c r="E46" s="31" t="s">
        <v>135</v>
      </c>
      <c r="F46" s="98"/>
      <c r="G46" s="31">
        <v>42.7</v>
      </c>
      <c r="H46" s="31">
        <v>47.3</v>
      </c>
      <c r="I46" s="31" t="s">
        <v>2</v>
      </c>
      <c r="J46" s="31" t="s">
        <v>2</v>
      </c>
      <c r="K46" s="31" t="s">
        <v>2</v>
      </c>
      <c r="L46" s="58" t="s">
        <v>149</v>
      </c>
    </row>
    <row r="47" spans="1:12" ht="31.5" customHeight="1" x14ac:dyDescent="0.25">
      <c r="A47" s="21">
        <v>12</v>
      </c>
      <c r="B47" s="98">
        <v>3</v>
      </c>
      <c r="C47" s="164" t="s">
        <v>140</v>
      </c>
      <c r="D47" s="31" t="s">
        <v>141</v>
      </c>
      <c r="E47" s="31" t="s">
        <v>135</v>
      </c>
      <c r="F47" s="98" t="s">
        <v>143</v>
      </c>
      <c r="G47" s="31">
        <v>25.8</v>
      </c>
      <c r="H47" s="31">
        <v>29.1</v>
      </c>
      <c r="I47" s="31" t="s">
        <v>2</v>
      </c>
      <c r="J47" s="31" t="s">
        <v>2</v>
      </c>
      <c r="K47" s="31" t="s">
        <v>2</v>
      </c>
      <c r="L47" s="58" t="s">
        <v>149</v>
      </c>
    </row>
    <row r="48" spans="1:12" ht="48" customHeight="1" x14ac:dyDescent="0.25">
      <c r="A48" s="21">
        <v>13</v>
      </c>
      <c r="B48" s="98"/>
      <c r="C48" s="164"/>
      <c r="D48" s="31" t="s">
        <v>142</v>
      </c>
      <c r="E48" s="31" t="s">
        <v>135</v>
      </c>
      <c r="F48" s="98"/>
      <c r="G48" s="31">
        <v>13.6</v>
      </c>
      <c r="H48" s="31">
        <v>36</v>
      </c>
      <c r="I48" s="31" t="s">
        <v>2</v>
      </c>
      <c r="J48" s="31" t="s">
        <v>2</v>
      </c>
      <c r="K48" s="31" t="s">
        <v>2</v>
      </c>
      <c r="L48" s="58" t="s">
        <v>149</v>
      </c>
    </row>
    <row r="49" spans="1:12" ht="61.5" customHeight="1" x14ac:dyDescent="0.25">
      <c r="A49" s="21">
        <v>14</v>
      </c>
      <c r="B49" s="31">
        <v>4</v>
      </c>
      <c r="C49" s="13" t="s">
        <v>308</v>
      </c>
      <c r="D49" s="31" t="s">
        <v>9</v>
      </c>
      <c r="E49" s="31" t="s">
        <v>135</v>
      </c>
      <c r="F49" s="98" t="s">
        <v>143</v>
      </c>
      <c r="G49" s="31">
        <v>32</v>
      </c>
      <c r="H49" s="31">
        <v>32</v>
      </c>
      <c r="I49" s="31" t="s">
        <v>2</v>
      </c>
      <c r="J49" s="31" t="s">
        <v>2</v>
      </c>
      <c r="K49" s="31" t="s">
        <v>2</v>
      </c>
      <c r="L49" s="58" t="s">
        <v>149</v>
      </c>
    </row>
    <row r="50" spans="1:12" s="26" customFormat="1" x14ac:dyDescent="0.25">
      <c r="B50" s="41"/>
      <c r="C50" s="105" t="s">
        <v>144</v>
      </c>
      <c r="D50" s="105"/>
      <c r="E50" s="105"/>
      <c r="F50" s="98"/>
      <c r="G50" s="44"/>
      <c r="H50" s="44"/>
      <c r="I50" s="14">
        <f>I52+I53+I54</f>
        <v>1664.9</v>
      </c>
      <c r="J50" s="14">
        <f>J52+J53+J54</f>
        <v>1664.9</v>
      </c>
      <c r="K50" s="44"/>
      <c r="L50" s="1"/>
    </row>
    <row r="51" spans="1:12" s="26" customFormat="1" x14ac:dyDescent="0.25">
      <c r="B51" s="42"/>
      <c r="C51" s="94"/>
      <c r="D51" s="94"/>
      <c r="E51" s="94"/>
      <c r="F51" s="43"/>
      <c r="G51" s="44"/>
      <c r="H51" s="44"/>
      <c r="I51" s="14"/>
      <c r="J51" s="14"/>
      <c r="K51" s="1"/>
      <c r="L51" s="1"/>
    </row>
    <row r="52" spans="1:12" s="26" customFormat="1" x14ac:dyDescent="0.25">
      <c r="B52" s="42"/>
      <c r="C52" s="94"/>
      <c r="D52" s="94"/>
      <c r="E52" s="94"/>
      <c r="F52" s="43"/>
      <c r="G52" s="44"/>
      <c r="H52" s="44"/>
      <c r="I52" s="14">
        <f>I41+I43</f>
        <v>704.80000000000007</v>
      </c>
      <c r="J52" s="14">
        <f>J41+J43</f>
        <v>704.80000000000007</v>
      </c>
      <c r="K52" s="1" t="s">
        <v>4</v>
      </c>
      <c r="L52" s="1"/>
    </row>
    <row r="53" spans="1:12" s="26" customFormat="1" x14ac:dyDescent="0.25">
      <c r="B53" s="42"/>
      <c r="C53" s="94"/>
      <c r="D53" s="94"/>
      <c r="E53" s="94"/>
      <c r="F53" s="43"/>
      <c r="G53" s="44"/>
      <c r="H53" s="44"/>
      <c r="I53" s="14">
        <f>I42+I39+I38</f>
        <v>384.4</v>
      </c>
      <c r="J53" s="14">
        <f>J42+J39+J38</f>
        <v>384.4</v>
      </c>
      <c r="K53" s="1" t="s">
        <v>5</v>
      </c>
      <c r="L53" s="1"/>
    </row>
    <row r="54" spans="1:12" s="26" customFormat="1" ht="31.5" x14ac:dyDescent="0.25">
      <c r="B54" s="43"/>
      <c r="C54" s="95"/>
      <c r="D54" s="95"/>
      <c r="E54" s="95"/>
      <c r="F54" s="43"/>
      <c r="G54" s="44"/>
      <c r="H54" s="44"/>
      <c r="I54" s="14">
        <f>I40</f>
        <v>575.70000000000005</v>
      </c>
      <c r="J54" s="14">
        <f>J40</f>
        <v>575.70000000000005</v>
      </c>
      <c r="K54" s="1" t="s">
        <v>264</v>
      </c>
      <c r="L54" s="1"/>
    </row>
    <row r="55" spans="1:12" ht="21" customHeight="1" x14ac:dyDescent="0.25">
      <c r="B55" s="15"/>
      <c r="C55" s="92" t="s">
        <v>145</v>
      </c>
      <c r="D55" s="92"/>
      <c r="E55" s="92"/>
      <c r="F55" s="92"/>
      <c r="G55" s="92"/>
      <c r="H55" s="92"/>
      <c r="I55" s="92"/>
      <c r="J55" s="92"/>
      <c r="K55" s="92"/>
      <c r="L55" s="92"/>
    </row>
    <row r="56" spans="1:12" x14ac:dyDescent="0.25">
      <c r="B56" s="15"/>
      <c r="C56" s="92" t="s">
        <v>127</v>
      </c>
      <c r="D56" s="92"/>
      <c r="E56" s="92"/>
      <c r="F56" s="92"/>
      <c r="G56" s="92"/>
      <c r="H56" s="92"/>
      <c r="I56" s="92"/>
      <c r="J56" s="92"/>
      <c r="K56" s="92"/>
      <c r="L56" s="92"/>
    </row>
    <row r="57" spans="1:12" ht="31.5" x14ac:dyDescent="0.25">
      <c r="A57" s="21">
        <v>15</v>
      </c>
      <c r="B57" s="31">
        <v>1</v>
      </c>
      <c r="C57" s="59" t="s">
        <v>146</v>
      </c>
      <c r="D57" s="31" t="s">
        <v>9</v>
      </c>
      <c r="E57" s="31" t="s">
        <v>130</v>
      </c>
      <c r="F57" s="98" t="s">
        <v>154</v>
      </c>
      <c r="G57" s="31">
        <v>104.5</v>
      </c>
      <c r="H57" s="31">
        <v>120.9</v>
      </c>
      <c r="I57" s="31" t="s">
        <v>2</v>
      </c>
      <c r="J57" s="31" t="s">
        <v>2</v>
      </c>
      <c r="K57" s="31" t="s">
        <v>2</v>
      </c>
      <c r="L57" s="59" t="s">
        <v>149</v>
      </c>
    </row>
    <row r="58" spans="1:12" ht="45" customHeight="1" x14ac:dyDescent="0.25">
      <c r="A58" s="21">
        <v>16</v>
      </c>
      <c r="B58" s="31">
        <v>2</v>
      </c>
      <c r="C58" s="56" t="s">
        <v>150</v>
      </c>
      <c r="D58" s="17" t="s">
        <v>148</v>
      </c>
      <c r="E58" s="161" t="s">
        <v>287</v>
      </c>
      <c r="F58" s="98"/>
      <c r="G58" s="31">
        <v>285</v>
      </c>
      <c r="H58" s="31">
        <v>475</v>
      </c>
      <c r="I58" s="31" t="s">
        <v>2</v>
      </c>
      <c r="J58" s="31" t="s">
        <v>2</v>
      </c>
      <c r="K58" s="31" t="s">
        <v>2</v>
      </c>
      <c r="L58" s="59" t="s">
        <v>149</v>
      </c>
    </row>
    <row r="59" spans="1:12" ht="63" customHeight="1" x14ac:dyDescent="0.25">
      <c r="A59" s="21">
        <v>17</v>
      </c>
      <c r="B59" s="31">
        <v>3</v>
      </c>
      <c r="C59" s="56" t="s">
        <v>151</v>
      </c>
      <c r="D59" s="17" t="s">
        <v>9</v>
      </c>
      <c r="E59" s="161" t="s">
        <v>287</v>
      </c>
      <c r="F59" s="98" t="s">
        <v>147</v>
      </c>
      <c r="G59" s="31">
        <v>60.5</v>
      </c>
      <c r="H59" s="31">
        <v>77</v>
      </c>
      <c r="I59" s="31" t="s">
        <v>2</v>
      </c>
      <c r="J59" s="31" t="s">
        <v>2</v>
      </c>
      <c r="K59" s="31" t="s">
        <v>2</v>
      </c>
      <c r="L59" s="59" t="s">
        <v>149</v>
      </c>
    </row>
    <row r="60" spans="1:12" ht="47.25" x14ac:dyDescent="0.25">
      <c r="A60" s="21">
        <v>18</v>
      </c>
      <c r="B60" s="31">
        <v>4</v>
      </c>
      <c r="C60" s="56" t="s">
        <v>152</v>
      </c>
      <c r="D60" s="17" t="s">
        <v>9</v>
      </c>
      <c r="E60" s="161" t="s">
        <v>287</v>
      </c>
      <c r="F60" s="98"/>
      <c r="G60" s="31">
        <v>102.5</v>
      </c>
      <c r="H60" s="31">
        <v>107.8</v>
      </c>
      <c r="I60" s="31" t="s">
        <v>2</v>
      </c>
      <c r="J60" s="31" t="s">
        <v>2</v>
      </c>
      <c r="K60" s="31" t="s">
        <v>2</v>
      </c>
      <c r="L60" s="59" t="s">
        <v>149</v>
      </c>
    </row>
    <row r="61" spans="1:12" s="26" customFormat="1" x14ac:dyDescent="0.25">
      <c r="B61" s="41"/>
      <c r="C61" s="105" t="s">
        <v>144</v>
      </c>
      <c r="D61" s="105"/>
      <c r="E61" s="105"/>
      <c r="F61" s="43"/>
      <c r="G61" s="14"/>
      <c r="H61" s="14"/>
      <c r="I61" s="14">
        <f>SUM(I62:I65)</f>
        <v>0</v>
      </c>
      <c r="J61" s="14">
        <f>SUM(J62:J65)</f>
        <v>0</v>
      </c>
      <c r="K61" s="14"/>
      <c r="L61" s="1"/>
    </row>
    <row r="62" spans="1:12" s="26" customFormat="1" x14ac:dyDescent="0.25">
      <c r="B62" s="42"/>
      <c r="C62" s="94"/>
      <c r="D62" s="94"/>
      <c r="E62" s="94"/>
      <c r="F62" s="43"/>
      <c r="G62" s="14"/>
      <c r="H62" s="14"/>
      <c r="I62" s="14"/>
      <c r="J62" s="14"/>
      <c r="K62" s="1" t="s">
        <v>4</v>
      </c>
      <c r="L62" s="1"/>
    </row>
    <row r="63" spans="1:12" s="26" customFormat="1" x14ac:dyDescent="0.25">
      <c r="B63" s="42"/>
      <c r="C63" s="94"/>
      <c r="D63" s="94"/>
      <c r="E63" s="94"/>
      <c r="F63" s="43"/>
      <c r="G63" s="14"/>
      <c r="H63" s="14"/>
      <c r="I63" s="14"/>
      <c r="J63" s="14"/>
      <c r="K63" s="1" t="s">
        <v>5</v>
      </c>
      <c r="L63" s="1"/>
    </row>
    <row r="64" spans="1:12" s="26" customFormat="1" x14ac:dyDescent="0.25">
      <c r="B64" s="42"/>
      <c r="C64" s="94"/>
      <c r="D64" s="94"/>
      <c r="E64" s="94"/>
      <c r="F64" s="43"/>
      <c r="G64" s="14"/>
      <c r="H64" s="14"/>
      <c r="I64" s="14"/>
      <c r="J64" s="14"/>
      <c r="K64" s="162" t="s">
        <v>368</v>
      </c>
      <c r="L64" s="1"/>
    </row>
    <row r="65" spans="1:12" s="26" customFormat="1" ht="31.5" x14ac:dyDescent="0.25">
      <c r="B65" s="43"/>
      <c r="C65" s="95"/>
      <c r="D65" s="95"/>
      <c r="E65" s="95"/>
      <c r="F65" s="43"/>
      <c r="G65" s="14"/>
      <c r="H65" s="14"/>
      <c r="I65" s="14">
        <v>0</v>
      </c>
      <c r="J65" s="14">
        <v>0</v>
      </c>
      <c r="K65" s="1" t="s">
        <v>264</v>
      </c>
      <c r="L65" s="1"/>
    </row>
    <row r="66" spans="1:12" x14ac:dyDescent="0.25">
      <c r="B66" s="15"/>
      <c r="C66" s="92" t="s">
        <v>153</v>
      </c>
      <c r="D66" s="92"/>
      <c r="E66" s="92"/>
      <c r="F66" s="92"/>
      <c r="G66" s="92"/>
      <c r="H66" s="92"/>
      <c r="I66" s="92"/>
      <c r="J66" s="92"/>
      <c r="K66" s="92"/>
      <c r="L66" s="59"/>
    </row>
    <row r="67" spans="1:12" x14ac:dyDescent="0.25">
      <c r="B67" s="15"/>
      <c r="C67" s="92" t="s">
        <v>127</v>
      </c>
      <c r="D67" s="92"/>
      <c r="E67" s="92"/>
      <c r="F67" s="92"/>
      <c r="G67" s="92"/>
      <c r="H67" s="92"/>
      <c r="I67" s="92"/>
      <c r="J67" s="92"/>
      <c r="K67" s="92"/>
      <c r="L67" s="92"/>
    </row>
    <row r="68" spans="1:12" ht="68.25" customHeight="1" x14ac:dyDescent="0.25">
      <c r="A68" s="21">
        <v>19</v>
      </c>
      <c r="B68" s="31">
        <v>1</v>
      </c>
      <c r="C68" s="59" t="s">
        <v>159</v>
      </c>
      <c r="D68" s="31" t="s">
        <v>9</v>
      </c>
      <c r="E68" s="31" t="s">
        <v>130</v>
      </c>
      <c r="F68" s="31" t="s">
        <v>154</v>
      </c>
      <c r="G68" s="39">
        <v>3.8</v>
      </c>
      <c r="H68" s="39">
        <v>6.5</v>
      </c>
      <c r="I68" s="31" t="s">
        <v>2</v>
      </c>
      <c r="J68" s="31" t="s">
        <v>2</v>
      </c>
      <c r="K68" s="31" t="s">
        <v>2</v>
      </c>
      <c r="L68" s="58" t="s">
        <v>155</v>
      </c>
    </row>
    <row r="69" spans="1:12" x14ac:dyDescent="0.25">
      <c r="B69" s="15"/>
      <c r="C69" s="92" t="s">
        <v>158</v>
      </c>
      <c r="D69" s="92"/>
      <c r="E69" s="92"/>
      <c r="F69" s="92"/>
      <c r="G69" s="92"/>
      <c r="H69" s="92"/>
      <c r="I69" s="92"/>
      <c r="J69" s="92"/>
      <c r="K69" s="92"/>
      <c r="L69" s="92"/>
    </row>
    <row r="70" spans="1:12" ht="78.75" x14ac:dyDescent="0.25">
      <c r="B70" s="15">
        <v>1</v>
      </c>
      <c r="C70" s="52" t="s">
        <v>156</v>
      </c>
      <c r="D70" s="31" t="s">
        <v>9</v>
      </c>
      <c r="E70" s="31" t="s">
        <v>135</v>
      </c>
      <c r="F70" s="31" t="s">
        <v>154</v>
      </c>
      <c r="G70" s="98" t="s">
        <v>157</v>
      </c>
      <c r="H70" s="98"/>
      <c r="I70" s="98"/>
      <c r="J70" s="98"/>
      <c r="K70" s="98"/>
      <c r="L70" s="59" t="s">
        <v>149</v>
      </c>
    </row>
    <row r="71" spans="1:12" s="26" customFormat="1" x14ac:dyDescent="0.25">
      <c r="B71" s="41"/>
      <c r="C71" s="105" t="s">
        <v>144</v>
      </c>
      <c r="D71" s="105"/>
      <c r="E71" s="105"/>
      <c r="F71" s="43"/>
      <c r="G71" s="14"/>
      <c r="H71" s="14"/>
      <c r="I71" s="14">
        <f>SUM(I72:I75)</f>
        <v>0</v>
      </c>
      <c r="J71" s="14">
        <f>SUM(J72:J75)</f>
        <v>0</v>
      </c>
      <c r="K71" s="14"/>
      <c r="L71" s="1"/>
    </row>
    <row r="72" spans="1:12" s="26" customFormat="1" x14ac:dyDescent="0.25">
      <c r="B72" s="42"/>
      <c r="C72" s="94"/>
      <c r="D72" s="94"/>
      <c r="E72" s="94"/>
      <c r="F72" s="43"/>
      <c r="G72" s="14"/>
      <c r="H72" s="14"/>
      <c r="I72" s="14"/>
      <c r="J72" s="14"/>
      <c r="K72" s="1" t="s">
        <v>4</v>
      </c>
      <c r="L72" s="1"/>
    </row>
    <row r="73" spans="1:12" s="26" customFormat="1" x14ac:dyDescent="0.25">
      <c r="B73" s="42"/>
      <c r="C73" s="94"/>
      <c r="D73" s="94"/>
      <c r="E73" s="94"/>
      <c r="F73" s="43"/>
      <c r="G73" s="14"/>
      <c r="H73" s="14"/>
      <c r="I73" s="14"/>
      <c r="J73" s="14"/>
      <c r="K73" s="1" t="s">
        <v>5</v>
      </c>
      <c r="L73" s="1"/>
    </row>
    <row r="74" spans="1:12" s="26" customFormat="1" x14ac:dyDescent="0.25">
      <c r="B74" s="42"/>
      <c r="C74" s="94"/>
      <c r="D74" s="94"/>
      <c r="E74" s="94"/>
      <c r="F74" s="43"/>
      <c r="G74" s="14"/>
      <c r="H74" s="14"/>
      <c r="I74" s="14"/>
      <c r="J74" s="14"/>
      <c r="K74" s="162" t="s">
        <v>368</v>
      </c>
      <c r="L74" s="1"/>
    </row>
    <row r="75" spans="1:12" s="26" customFormat="1" ht="31.5" x14ac:dyDescent="0.25">
      <c r="B75" s="43"/>
      <c r="C75" s="95"/>
      <c r="D75" s="95"/>
      <c r="E75" s="95"/>
      <c r="F75" s="43"/>
      <c r="G75" s="14"/>
      <c r="H75" s="14"/>
      <c r="I75" s="14">
        <v>0</v>
      </c>
      <c r="J75" s="14">
        <v>0</v>
      </c>
      <c r="K75" s="1" t="s">
        <v>264</v>
      </c>
      <c r="L75" s="1"/>
    </row>
    <row r="76" spans="1:12" s="26" customFormat="1" x14ac:dyDescent="0.25">
      <c r="B76" s="43"/>
      <c r="C76" s="92" t="s">
        <v>160</v>
      </c>
      <c r="D76" s="92"/>
      <c r="E76" s="92"/>
      <c r="F76" s="92"/>
      <c r="G76" s="92"/>
      <c r="H76" s="92"/>
      <c r="I76" s="92"/>
      <c r="J76" s="92"/>
      <c r="K76" s="92"/>
      <c r="L76" s="92"/>
    </row>
    <row r="77" spans="1:12" x14ac:dyDescent="0.25">
      <c r="B77" s="15"/>
      <c r="C77" s="92" t="s">
        <v>161</v>
      </c>
      <c r="D77" s="92"/>
      <c r="E77" s="92"/>
      <c r="F77" s="92"/>
      <c r="G77" s="92"/>
      <c r="H77" s="92"/>
      <c r="I77" s="92"/>
      <c r="J77" s="92"/>
      <c r="K77" s="92"/>
      <c r="L77" s="92"/>
    </row>
    <row r="78" spans="1:12" x14ac:dyDescent="0.25">
      <c r="B78" s="15"/>
      <c r="C78" s="92" t="s">
        <v>127</v>
      </c>
      <c r="D78" s="92"/>
      <c r="E78" s="92"/>
      <c r="F78" s="92"/>
      <c r="G78" s="92"/>
      <c r="H78" s="92"/>
      <c r="I78" s="92"/>
      <c r="J78" s="92"/>
      <c r="K78" s="92"/>
      <c r="L78" s="92"/>
    </row>
    <row r="79" spans="1:12" ht="47.25" x14ac:dyDescent="0.25">
      <c r="A79" s="21">
        <v>20</v>
      </c>
      <c r="B79" s="31">
        <v>1</v>
      </c>
      <c r="C79" s="13" t="s">
        <v>490</v>
      </c>
      <c r="D79" s="31" t="s">
        <v>162</v>
      </c>
      <c r="E79" s="161" t="s">
        <v>287</v>
      </c>
      <c r="F79" s="31" t="s">
        <v>164</v>
      </c>
      <c r="G79" s="18">
        <v>16285</v>
      </c>
      <c r="H79" s="18">
        <v>16285</v>
      </c>
      <c r="I79" s="31" t="s">
        <v>2</v>
      </c>
      <c r="J79" s="31" t="s">
        <v>2</v>
      </c>
      <c r="K79" s="31" t="s">
        <v>2</v>
      </c>
      <c r="L79" s="59" t="s">
        <v>165</v>
      </c>
    </row>
    <row r="80" spans="1:12" ht="47.25" x14ac:dyDescent="0.25">
      <c r="A80" s="21">
        <v>21</v>
      </c>
      <c r="B80" s="31">
        <v>2</v>
      </c>
      <c r="C80" s="13" t="s">
        <v>163</v>
      </c>
      <c r="D80" s="17" t="s">
        <v>148</v>
      </c>
      <c r="E80" s="161" t="s">
        <v>287</v>
      </c>
      <c r="F80" s="31" t="s">
        <v>164</v>
      </c>
      <c r="G80" s="18">
        <v>1</v>
      </c>
      <c r="H80" s="18">
        <v>1</v>
      </c>
      <c r="I80" s="31" t="s">
        <v>2</v>
      </c>
      <c r="J80" s="31" t="s">
        <v>2</v>
      </c>
      <c r="K80" s="31" t="s">
        <v>2</v>
      </c>
      <c r="L80" s="59" t="s">
        <v>149</v>
      </c>
    </row>
    <row r="81" spans="1:12" x14ac:dyDescent="0.25">
      <c r="B81" s="31"/>
      <c r="C81" s="92" t="s">
        <v>158</v>
      </c>
      <c r="D81" s="92"/>
      <c r="E81" s="92"/>
      <c r="F81" s="92"/>
      <c r="G81" s="92"/>
      <c r="H81" s="92"/>
      <c r="I81" s="92"/>
      <c r="J81" s="92"/>
      <c r="K81" s="92"/>
      <c r="L81" s="92"/>
    </row>
    <row r="82" spans="1:12" ht="63" x14ac:dyDescent="0.25">
      <c r="B82" s="31">
        <v>1</v>
      </c>
      <c r="C82" s="13" t="s">
        <v>491</v>
      </c>
      <c r="D82" s="17"/>
      <c r="E82" s="31"/>
      <c r="F82" s="31" t="s">
        <v>164</v>
      </c>
      <c r="G82" s="165" t="s">
        <v>168</v>
      </c>
      <c r="H82" s="165"/>
      <c r="I82" s="165"/>
      <c r="J82" s="165"/>
      <c r="K82" s="165"/>
      <c r="L82" s="59" t="s">
        <v>492</v>
      </c>
    </row>
    <row r="83" spans="1:12" x14ac:dyDescent="0.25">
      <c r="B83" s="31"/>
      <c r="C83" s="92" t="s">
        <v>169</v>
      </c>
      <c r="D83" s="92"/>
      <c r="E83" s="92"/>
      <c r="F83" s="92"/>
      <c r="G83" s="92"/>
      <c r="H83" s="92"/>
      <c r="I83" s="92"/>
      <c r="J83" s="92"/>
      <c r="K83" s="92"/>
      <c r="L83" s="92"/>
    </row>
    <row r="84" spans="1:12" ht="47.25" customHeight="1" x14ac:dyDescent="0.25">
      <c r="A84" s="21">
        <v>22</v>
      </c>
      <c r="B84" s="31">
        <v>3</v>
      </c>
      <c r="C84" s="13" t="s">
        <v>496</v>
      </c>
      <c r="D84" s="17" t="s">
        <v>148</v>
      </c>
      <c r="E84" s="161" t="s">
        <v>287</v>
      </c>
      <c r="F84" s="31" t="s">
        <v>164</v>
      </c>
      <c r="G84" s="18">
        <v>4</v>
      </c>
      <c r="H84" s="18">
        <v>5</v>
      </c>
      <c r="I84" s="31">
        <v>15.5</v>
      </c>
      <c r="J84" s="31">
        <v>15.5</v>
      </c>
      <c r="K84" s="1" t="s">
        <v>264</v>
      </c>
      <c r="L84" s="59" t="s">
        <v>149</v>
      </c>
    </row>
    <row r="85" spans="1:12" x14ac:dyDescent="0.25">
      <c r="B85" s="15"/>
      <c r="C85" s="92" t="s">
        <v>158</v>
      </c>
      <c r="D85" s="92"/>
      <c r="E85" s="92"/>
      <c r="F85" s="92"/>
      <c r="G85" s="92"/>
      <c r="H85" s="92"/>
      <c r="I85" s="92"/>
      <c r="J85" s="92"/>
      <c r="K85" s="92"/>
      <c r="L85" s="92"/>
    </row>
    <row r="86" spans="1:12" ht="51.75" customHeight="1" x14ac:dyDescent="0.25">
      <c r="B86" s="31">
        <v>1</v>
      </c>
      <c r="C86" s="56" t="s">
        <v>166</v>
      </c>
      <c r="D86" s="31" t="s">
        <v>11</v>
      </c>
      <c r="E86" s="31" t="s">
        <v>171</v>
      </c>
      <c r="F86" s="31" t="s">
        <v>164</v>
      </c>
      <c r="G86" s="98" t="s">
        <v>172</v>
      </c>
      <c r="H86" s="98"/>
      <c r="I86" s="98"/>
      <c r="J86" s="98"/>
      <c r="K86" s="98"/>
      <c r="L86" s="59" t="s">
        <v>181</v>
      </c>
    </row>
    <row r="87" spans="1:12" ht="45" customHeight="1" x14ac:dyDescent="0.25">
      <c r="B87" s="31">
        <v>2</v>
      </c>
      <c r="C87" s="56" t="s">
        <v>170</v>
      </c>
      <c r="D87" s="31" t="s">
        <v>11</v>
      </c>
      <c r="E87" s="31" t="s">
        <v>171</v>
      </c>
      <c r="F87" s="31" t="s">
        <v>164</v>
      </c>
      <c r="G87" s="98" t="s">
        <v>172</v>
      </c>
      <c r="H87" s="98"/>
      <c r="I87" s="98"/>
      <c r="J87" s="98"/>
      <c r="K87" s="98"/>
      <c r="L87" s="59" t="s">
        <v>182</v>
      </c>
    </row>
    <row r="88" spans="1:12" ht="31.5" x14ac:dyDescent="0.25">
      <c r="B88" s="31">
        <v>3</v>
      </c>
      <c r="C88" s="56" t="s">
        <v>176</v>
      </c>
      <c r="D88" s="31"/>
      <c r="E88" s="31"/>
      <c r="F88" s="31"/>
      <c r="G88" s="31" t="s">
        <v>2</v>
      </c>
      <c r="H88" s="31" t="s">
        <v>2</v>
      </c>
      <c r="I88" s="17">
        <v>5</v>
      </c>
      <c r="J88" s="17">
        <v>5</v>
      </c>
      <c r="K88" s="1" t="s">
        <v>264</v>
      </c>
      <c r="L88" s="59" t="s">
        <v>175</v>
      </c>
    </row>
    <row r="89" spans="1:12" ht="31.5" x14ac:dyDescent="0.25">
      <c r="B89" s="31">
        <v>4</v>
      </c>
      <c r="C89" s="56" t="s">
        <v>174</v>
      </c>
      <c r="D89" s="31"/>
      <c r="E89" s="31"/>
      <c r="F89" s="31"/>
      <c r="G89" s="31" t="s">
        <v>2</v>
      </c>
      <c r="H89" s="31" t="s">
        <v>2</v>
      </c>
      <c r="I89" s="17">
        <v>10</v>
      </c>
      <c r="J89" s="17">
        <v>10</v>
      </c>
      <c r="K89" s="1" t="s">
        <v>264</v>
      </c>
      <c r="L89" s="59" t="s">
        <v>493</v>
      </c>
    </row>
    <row r="90" spans="1:12" ht="64.5" customHeight="1" x14ac:dyDescent="0.25">
      <c r="B90" s="31">
        <v>5</v>
      </c>
      <c r="C90" s="56" t="s">
        <v>177</v>
      </c>
      <c r="D90" s="31" t="s">
        <v>11</v>
      </c>
      <c r="E90" s="31" t="s">
        <v>135</v>
      </c>
      <c r="F90" s="31" t="s">
        <v>164</v>
      </c>
      <c r="G90" s="31" t="s">
        <v>2</v>
      </c>
      <c r="H90" s="31" t="s">
        <v>2</v>
      </c>
      <c r="I90" s="17">
        <v>0.5</v>
      </c>
      <c r="J90" s="17">
        <v>0.5</v>
      </c>
      <c r="K90" s="1" t="s">
        <v>264</v>
      </c>
      <c r="L90" s="59" t="s">
        <v>178</v>
      </c>
    </row>
    <row r="91" spans="1:12" s="26" customFormat="1" x14ac:dyDescent="0.25">
      <c r="B91" s="41"/>
      <c r="C91" s="105" t="s">
        <v>173</v>
      </c>
      <c r="D91" s="105"/>
      <c r="E91" s="105"/>
      <c r="F91" s="43"/>
      <c r="G91" s="44"/>
      <c r="H91" s="44"/>
      <c r="I91" s="14">
        <f>I88+I89+I90</f>
        <v>15.5</v>
      </c>
      <c r="J91" s="14">
        <f>J88+J89+J90</f>
        <v>15.5</v>
      </c>
      <c r="K91" s="44"/>
      <c r="L91" s="1"/>
    </row>
    <row r="92" spans="1:12" s="26" customFormat="1" x14ac:dyDescent="0.25">
      <c r="B92" s="42"/>
      <c r="C92" s="94"/>
      <c r="D92" s="94"/>
      <c r="E92" s="94"/>
      <c r="F92" s="43"/>
      <c r="G92" s="44"/>
      <c r="H92" s="44"/>
      <c r="I92" s="14"/>
      <c r="J92" s="14"/>
      <c r="K92" s="1" t="s">
        <v>4</v>
      </c>
      <c r="L92" s="1"/>
    </row>
    <row r="93" spans="1:12" s="26" customFormat="1" x14ac:dyDescent="0.25">
      <c r="B93" s="42"/>
      <c r="C93" s="94"/>
      <c r="D93" s="94"/>
      <c r="E93" s="94"/>
      <c r="F93" s="43"/>
      <c r="G93" s="44"/>
      <c r="H93" s="44"/>
      <c r="I93" s="14"/>
      <c r="J93" s="14"/>
      <c r="K93" s="1" t="s">
        <v>5</v>
      </c>
      <c r="L93" s="1"/>
    </row>
    <row r="94" spans="1:12" s="26" customFormat="1" x14ac:dyDescent="0.25">
      <c r="B94" s="42"/>
      <c r="C94" s="94"/>
      <c r="D94" s="94"/>
      <c r="E94" s="94"/>
      <c r="F94" s="43"/>
      <c r="G94" s="44"/>
      <c r="H94" s="44"/>
      <c r="I94" s="14"/>
      <c r="J94" s="14"/>
      <c r="K94" s="162" t="s">
        <v>265</v>
      </c>
      <c r="L94" s="1"/>
    </row>
    <row r="95" spans="1:12" s="26" customFormat="1" ht="31.5" x14ac:dyDescent="0.25">
      <c r="B95" s="43"/>
      <c r="C95" s="95"/>
      <c r="D95" s="95"/>
      <c r="E95" s="95"/>
      <c r="F95" s="43"/>
      <c r="G95" s="44"/>
      <c r="H95" s="44"/>
      <c r="I95" s="14">
        <f>I88+I89+I90</f>
        <v>15.5</v>
      </c>
      <c r="J95" s="14">
        <f>J88+J89+J90</f>
        <v>15.5</v>
      </c>
      <c r="K95" s="1" t="s">
        <v>264</v>
      </c>
      <c r="L95" s="1"/>
    </row>
    <row r="96" spans="1:12" s="26" customFormat="1" x14ac:dyDescent="0.25">
      <c r="B96" s="15"/>
      <c r="C96" s="96" t="s">
        <v>378</v>
      </c>
      <c r="D96" s="96"/>
      <c r="E96" s="96"/>
      <c r="F96" s="96"/>
      <c r="G96" s="96"/>
      <c r="H96" s="96"/>
      <c r="I96" s="96"/>
      <c r="J96" s="96"/>
      <c r="K96" s="96"/>
      <c r="L96" s="96"/>
    </row>
    <row r="97" spans="1:12" x14ac:dyDescent="0.25">
      <c r="B97" s="15"/>
      <c r="C97" s="92" t="s">
        <v>179</v>
      </c>
      <c r="D97" s="92"/>
      <c r="E97" s="92"/>
      <c r="F97" s="92"/>
      <c r="G97" s="92"/>
      <c r="H97" s="92"/>
      <c r="I97" s="92"/>
      <c r="J97" s="92"/>
      <c r="K97" s="92"/>
      <c r="L97" s="92"/>
    </row>
    <row r="98" spans="1:12" x14ac:dyDescent="0.25">
      <c r="B98" s="15"/>
      <c r="C98" s="92" t="s">
        <v>127</v>
      </c>
      <c r="D98" s="92"/>
      <c r="E98" s="92"/>
      <c r="F98" s="92"/>
      <c r="G98" s="92"/>
      <c r="H98" s="92"/>
      <c r="I98" s="92"/>
      <c r="J98" s="92"/>
      <c r="K98" s="92"/>
      <c r="L98" s="92"/>
    </row>
    <row r="99" spans="1:12" ht="157.5" x14ac:dyDescent="0.25">
      <c r="A99" s="21">
        <v>23</v>
      </c>
      <c r="B99" s="31">
        <v>1</v>
      </c>
      <c r="C99" s="13" t="s">
        <v>494</v>
      </c>
      <c r="D99" s="31" t="s">
        <v>148</v>
      </c>
      <c r="E99" s="31" t="s">
        <v>135</v>
      </c>
      <c r="F99" s="31" t="s">
        <v>180</v>
      </c>
      <c r="G99" s="31">
        <v>3</v>
      </c>
      <c r="H99" s="31">
        <v>3</v>
      </c>
      <c r="I99" s="31" t="s">
        <v>2</v>
      </c>
      <c r="J99" s="31" t="s">
        <v>2</v>
      </c>
      <c r="K99" s="31" t="s">
        <v>2</v>
      </c>
      <c r="L99" s="59" t="s">
        <v>498</v>
      </c>
    </row>
    <row r="100" spans="1:12" x14ac:dyDescent="0.25">
      <c r="B100" s="15"/>
      <c r="C100" s="92" t="s">
        <v>158</v>
      </c>
      <c r="D100" s="92"/>
      <c r="E100" s="92"/>
      <c r="F100" s="92"/>
      <c r="G100" s="92"/>
      <c r="H100" s="92"/>
      <c r="I100" s="92"/>
      <c r="J100" s="92"/>
      <c r="K100" s="92"/>
      <c r="L100" s="92"/>
    </row>
    <row r="101" spans="1:12" ht="63" x14ac:dyDescent="0.25">
      <c r="B101" s="31">
        <v>1</v>
      </c>
      <c r="C101" s="13" t="s">
        <v>183</v>
      </c>
      <c r="D101" s="31" t="s">
        <v>11</v>
      </c>
      <c r="E101" s="31" t="s">
        <v>186</v>
      </c>
      <c r="F101" s="31" t="s">
        <v>185</v>
      </c>
      <c r="G101" s="31" t="s">
        <v>2</v>
      </c>
      <c r="H101" s="31" t="s">
        <v>2</v>
      </c>
      <c r="I101" s="98" t="s">
        <v>184</v>
      </c>
      <c r="J101" s="98"/>
      <c r="K101" s="98"/>
      <c r="L101" s="58" t="s">
        <v>187</v>
      </c>
    </row>
    <row r="102" spans="1:12" x14ac:dyDescent="0.25">
      <c r="B102" s="15"/>
      <c r="C102" s="92" t="s">
        <v>127</v>
      </c>
      <c r="D102" s="92"/>
      <c r="E102" s="92"/>
      <c r="F102" s="92"/>
      <c r="G102" s="92"/>
      <c r="H102" s="92"/>
      <c r="I102" s="92"/>
      <c r="J102" s="92"/>
      <c r="K102" s="92"/>
      <c r="L102" s="92"/>
    </row>
    <row r="103" spans="1:12" ht="96.75" customHeight="1" x14ac:dyDescent="0.25">
      <c r="A103" s="21">
        <v>24</v>
      </c>
      <c r="B103" s="31">
        <v>2</v>
      </c>
      <c r="C103" s="13" t="s">
        <v>197</v>
      </c>
      <c r="D103" s="31" t="s">
        <v>148</v>
      </c>
      <c r="E103" s="31" t="s">
        <v>135</v>
      </c>
      <c r="F103" s="31" t="s">
        <v>180</v>
      </c>
      <c r="G103" s="39">
        <v>52.7</v>
      </c>
      <c r="H103" s="39">
        <v>52.7</v>
      </c>
      <c r="I103" s="31" t="s">
        <v>2</v>
      </c>
      <c r="J103" s="31" t="s">
        <v>2</v>
      </c>
      <c r="K103" s="31" t="s">
        <v>2</v>
      </c>
      <c r="L103" s="59" t="s">
        <v>188</v>
      </c>
    </row>
    <row r="104" spans="1:12" ht="78.75" x14ac:dyDescent="0.25">
      <c r="A104" s="21">
        <v>25</v>
      </c>
      <c r="B104" s="31">
        <v>3</v>
      </c>
      <c r="C104" s="13" t="s">
        <v>198</v>
      </c>
      <c r="D104" s="31" t="s">
        <v>9</v>
      </c>
      <c r="E104" s="31" t="s">
        <v>135</v>
      </c>
      <c r="F104" s="31" t="s">
        <v>180</v>
      </c>
      <c r="G104" s="39">
        <v>50.1</v>
      </c>
      <c r="H104" s="39">
        <v>52.2</v>
      </c>
      <c r="I104" s="31" t="s">
        <v>2</v>
      </c>
      <c r="J104" s="31" t="s">
        <v>2</v>
      </c>
      <c r="K104" s="31" t="s">
        <v>2</v>
      </c>
      <c r="L104" s="59" t="s">
        <v>189</v>
      </c>
    </row>
    <row r="105" spans="1:12" ht="78.75" x14ac:dyDescent="0.25">
      <c r="A105" s="21">
        <v>26</v>
      </c>
      <c r="B105" s="31">
        <v>4</v>
      </c>
      <c r="C105" s="13" t="s">
        <v>199</v>
      </c>
      <c r="D105" s="31" t="s">
        <v>9</v>
      </c>
      <c r="E105" s="31" t="s">
        <v>135</v>
      </c>
      <c r="F105" s="31" t="s">
        <v>180</v>
      </c>
      <c r="G105" s="39">
        <v>75.2</v>
      </c>
      <c r="H105" s="39">
        <v>82.2</v>
      </c>
      <c r="I105" s="31">
        <v>1478.8</v>
      </c>
      <c r="J105" s="31">
        <v>1478.8</v>
      </c>
      <c r="K105" s="162" t="s">
        <v>368</v>
      </c>
      <c r="L105" s="59" t="s">
        <v>190</v>
      </c>
    </row>
    <row r="106" spans="1:12" ht="78" customHeight="1" x14ac:dyDescent="0.25">
      <c r="A106" s="21">
        <v>27</v>
      </c>
      <c r="B106" s="31"/>
      <c r="C106" s="13" t="s">
        <v>191</v>
      </c>
      <c r="D106" s="31" t="s">
        <v>9</v>
      </c>
      <c r="E106" s="31" t="s">
        <v>135</v>
      </c>
      <c r="F106" s="31" t="s">
        <v>180</v>
      </c>
      <c r="G106" s="39">
        <v>10</v>
      </c>
      <c r="H106" s="39">
        <v>37.5</v>
      </c>
      <c r="I106" s="31">
        <v>72.8</v>
      </c>
      <c r="J106" s="31">
        <v>72.8</v>
      </c>
      <c r="K106" s="162" t="s">
        <v>368</v>
      </c>
      <c r="L106" s="59" t="s">
        <v>192</v>
      </c>
    </row>
    <row r="107" spans="1:12" x14ac:dyDescent="0.25">
      <c r="B107" s="15"/>
      <c r="C107" s="92" t="s">
        <v>158</v>
      </c>
      <c r="D107" s="92"/>
      <c r="E107" s="92"/>
      <c r="F107" s="92"/>
      <c r="G107" s="92"/>
      <c r="H107" s="92"/>
      <c r="I107" s="92"/>
      <c r="J107" s="92"/>
      <c r="K107" s="92"/>
      <c r="L107" s="92"/>
    </row>
    <row r="108" spans="1:12" ht="78.75" customHeight="1" x14ac:dyDescent="0.25">
      <c r="B108" s="31">
        <v>1</v>
      </c>
      <c r="C108" s="13" t="s">
        <v>200</v>
      </c>
      <c r="D108" s="31" t="s">
        <v>11</v>
      </c>
      <c r="E108" s="31" t="s">
        <v>135</v>
      </c>
      <c r="F108" s="31" t="s">
        <v>180</v>
      </c>
      <c r="G108" s="31" t="s">
        <v>2</v>
      </c>
      <c r="H108" s="31" t="s">
        <v>2</v>
      </c>
      <c r="I108" s="31">
        <v>1478.8</v>
      </c>
      <c r="J108" s="31">
        <v>1478.8</v>
      </c>
      <c r="K108" s="162" t="s">
        <v>368</v>
      </c>
      <c r="L108" s="59" t="s">
        <v>193</v>
      </c>
    </row>
    <row r="109" spans="1:12" ht="78.75" x14ac:dyDescent="0.25">
      <c r="B109" s="31">
        <v>2</v>
      </c>
      <c r="C109" s="59" t="s">
        <v>194</v>
      </c>
      <c r="D109" s="31" t="s">
        <v>11</v>
      </c>
      <c r="E109" s="31" t="s">
        <v>135</v>
      </c>
      <c r="F109" s="31" t="s">
        <v>180</v>
      </c>
      <c r="G109" s="31" t="s">
        <v>2</v>
      </c>
      <c r="H109" s="31" t="s">
        <v>2</v>
      </c>
      <c r="I109" s="25">
        <v>72.792000000000002</v>
      </c>
      <c r="J109" s="25">
        <v>72.792000000000002</v>
      </c>
      <c r="K109" s="162" t="s">
        <v>368</v>
      </c>
      <c r="L109" s="59" t="s">
        <v>193</v>
      </c>
    </row>
    <row r="110" spans="1:12" ht="18" customHeight="1" x14ac:dyDescent="0.25">
      <c r="B110" s="31"/>
      <c r="C110" s="96" t="s">
        <v>169</v>
      </c>
      <c r="D110" s="96"/>
      <c r="E110" s="96"/>
      <c r="F110" s="96"/>
      <c r="G110" s="96"/>
      <c r="H110" s="96"/>
      <c r="I110" s="96"/>
      <c r="J110" s="96"/>
      <c r="K110" s="96"/>
      <c r="L110" s="96"/>
    </row>
    <row r="111" spans="1:12" ht="81.75" customHeight="1" x14ac:dyDescent="0.25">
      <c r="A111" s="21">
        <v>28</v>
      </c>
      <c r="B111" s="31">
        <v>5</v>
      </c>
      <c r="C111" s="13" t="s">
        <v>201</v>
      </c>
      <c r="D111" s="31" t="s">
        <v>11</v>
      </c>
      <c r="E111" s="31" t="s">
        <v>135</v>
      </c>
      <c r="F111" s="31" t="s">
        <v>180</v>
      </c>
      <c r="G111" s="31">
        <v>70</v>
      </c>
      <c r="H111" s="31">
        <v>71.2</v>
      </c>
      <c r="I111" s="25" t="s">
        <v>2</v>
      </c>
      <c r="J111" s="25" t="s">
        <v>2</v>
      </c>
      <c r="K111" s="25" t="s">
        <v>2</v>
      </c>
      <c r="L111" s="59" t="s">
        <v>195</v>
      </c>
    </row>
    <row r="112" spans="1:12" ht="78.75" x14ac:dyDescent="0.25">
      <c r="A112" s="21">
        <v>29</v>
      </c>
      <c r="B112" s="31">
        <v>6</v>
      </c>
      <c r="C112" s="13" t="s">
        <v>196</v>
      </c>
      <c r="D112" s="31" t="s">
        <v>11</v>
      </c>
      <c r="E112" s="31" t="s">
        <v>135</v>
      </c>
      <c r="F112" s="31" t="s">
        <v>180</v>
      </c>
      <c r="G112" s="31">
        <v>8.8000000000000007</v>
      </c>
      <c r="H112" s="31">
        <v>9</v>
      </c>
      <c r="I112" s="25" t="s">
        <v>2</v>
      </c>
      <c r="J112" s="25" t="s">
        <v>2</v>
      </c>
      <c r="K112" s="25" t="s">
        <v>2</v>
      </c>
      <c r="L112" s="59" t="s">
        <v>202</v>
      </c>
    </row>
    <row r="113" spans="1:12" x14ac:dyDescent="0.25">
      <c r="B113" s="13"/>
      <c r="C113" s="96" t="s">
        <v>132</v>
      </c>
      <c r="D113" s="96"/>
      <c r="E113" s="96"/>
      <c r="F113" s="96"/>
      <c r="G113" s="96"/>
      <c r="H113" s="96"/>
      <c r="I113" s="96"/>
      <c r="J113" s="96"/>
      <c r="K113" s="96"/>
      <c r="L113" s="96"/>
    </row>
    <row r="114" spans="1:12" ht="78.75" customHeight="1" x14ac:dyDescent="0.25">
      <c r="B114" s="31">
        <v>1</v>
      </c>
      <c r="C114" s="15" t="s">
        <v>203</v>
      </c>
      <c r="D114" s="31" t="s">
        <v>11</v>
      </c>
      <c r="E114" s="31" t="s">
        <v>135</v>
      </c>
      <c r="F114" s="31" t="s">
        <v>180</v>
      </c>
      <c r="G114" s="25" t="s">
        <v>2</v>
      </c>
      <c r="H114" s="25" t="s">
        <v>2</v>
      </c>
      <c r="I114" s="166" t="s">
        <v>205</v>
      </c>
      <c r="J114" s="166"/>
      <c r="K114" s="166"/>
      <c r="L114" s="13" t="s">
        <v>206</v>
      </c>
    </row>
    <row r="115" spans="1:12" ht="94.5" x14ac:dyDescent="0.25">
      <c r="B115" s="31">
        <v>2</v>
      </c>
      <c r="C115" s="15" t="s">
        <v>204</v>
      </c>
      <c r="D115" s="31" t="s">
        <v>11</v>
      </c>
      <c r="E115" s="31" t="s">
        <v>135</v>
      </c>
      <c r="F115" s="31" t="s">
        <v>180</v>
      </c>
      <c r="G115" s="25" t="s">
        <v>2</v>
      </c>
      <c r="H115" s="25" t="s">
        <v>2</v>
      </c>
      <c r="I115" s="166" t="s">
        <v>205</v>
      </c>
      <c r="J115" s="166"/>
      <c r="K115" s="166"/>
      <c r="L115" s="13" t="s">
        <v>206</v>
      </c>
    </row>
    <row r="116" spans="1:12" s="26" customFormat="1" x14ac:dyDescent="0.25">
      <c r="B116" s="41"/>
      <c r="C116" s="105" t="s">
        <v>173</v>
      </c>
      <c r="D116" s="105"/>
      <c r="E116" s="105"/>
      <c r="F116" s="43"/>
      <c r="G116" s="44"/>
      <c r="H116" s="44"/>
      <c r="I116" s="14">
        <f>I119</f>
        <v>1478.8</v>
      </c>
      <c r="J116" s="14">
        <f>J119</f>
        <v>1478.8</v>
      </c>
      <c r="K116" s="44"/>
      <c r="L116" s="59"/>
    </row>
    <row r="117" spans="1:12" s="26" customFormat="1" x14ac:dyDescent="0.25">
      <c r="B117" s="42"/>
      <c r="C117" s="94"/>
      <c r="D117" s="94"/>
      <c r="E117" s="94"/>
      <c r="F117" s="43"/>
      <c r="G117" s="44"/>
      <c r="H117" s="44"/>
      <c r="I117" s="44"/>
      <c r="J117" s="44"/>
      <c r="K117" s="1" t="s">
        <v>4</v>
      </c>
      <c r="L117" s="1"/>
    </row>
    <row r="118" spans="1:12" s="26" customFormat="1" x14ac:dyDescent="0.25">
      <c r="B118" s="42"/>
      <c r="C118" s="94"/>
      <c r="D118" s="94"/>
      <c r="E118" s="94"/>
      <c r="F118" s="43"/>
      <c r="G118" s="44"/>
      <c r="H118" s="44"/>
      <c r="I118" s="16"/>
      <c r="J118" s="16"/>
      <c r="K118" s="1" t="s">
        <v>5</v>
      </c>
      <c r="L118" s="1"/>
    </row>
    <row r="119" spans="1:12" s="26" customFormat="1" x14ac:dyDescent="0.25">
      <c r="B119" s="42"/>
      <c r="C119" s="94"/>
      <c r="D119" s="94"/>
      <c r="E119" s="94"/>
      <c r="F119" s="43"/>
      <c r="G119" s="44"/>
      <c r="H119" s="44"/>
      <c r="I119" s="14">
        <f>I108</f>
        <v>1478.8</v>
      </c>
      <c r="J119" s="14">
        <f>J108</f>
        <v>1478.8</v>
      </c>
      <c r="K119" s="162" t="s">
        <v>368</v>
      </c>
      <c r="L119" s="1"/>
    </row>
    <row r="120" spans="1:12" s="26" customFormat="1" ht="33" customHeight="1" x14ac:dyDescent="0.25">
      <c r="B120" s="43"/>
      <c r="C120" s="95"/>
      <c r="D120" s="95"/>
      <c r="E120" s="95"/>
      <c r="F120" s="43"/>
      <c r="G120" s="14"/>
      <c r="H120" s="14"/>
      <c r="I120" s="14"/>
      <c r="J120" s="14"/>
      <c r="K120" s="1" t="s">
        <v>264</v>
      </c>
      <c r="L120" s="1"/>
    </row>
    <row r="121" spans="1:12" x14ac:dyDescent="0.25">
      <c r="B121" s="15"/>
      <c r="C121" s="92" t="s">
        <v>499</v>
      </c>
      <c r="D121" s="92"/>
      <c r="E121" s="92"/>
      <c r="F121" s="92"/>
      <c r="G121" s="92"/>
      <c r="H121" s="92"/>
      <c r="I121" s="92"/>
      <c r="J121" s="92"/>
      <c r="K121" s="92"/>
      <c r="L121" s="59"/>
    </row>
    <row r="122" spans="1:12" x14ac:dyDescent="0.25">
      <c r="B122" s="15"/>
      <c r="C122" s="92" t="s">
        <v>127</v>
      </c>
      <c r="D122" s="92"/>
      <c r="E122" s="92"/>
      <c r="F122" s="92"/>
      <c r="G122" s="92"/>
      <c r="H122" s="92"/>
      <c r="I122" s="92"/>
      <c r="J122" s="92"/>
      <c r="K122" s="92"/>
      <c r="L122" s="92"/>
    </row>
    <row r="123" spans="1:12" ht="78.75" x14ac:dyDescent="0.25">
      <c r="A123" s="21">
        <v>30</v>
      </c>
      <c r="B123" s="31">
        <v>1</v>
      </c>
      <c r="C123" s="13" t="s">
        <v>268</v>
      </c>
      <c r="D123" s="17" t="s">
        <v>9</v>
      </c>
      <c r="E123" s="13" t="s">
        <v>269</v>
      </c>
      <c r="F123" s="13" t="s">
        <v>273</v>
      </c>
      <c r="G123" s="18">
        <v>63</v>
      </c>
      <c r="H123" s="18">
        <v>63</v>
      </c>
      <c r="I123" s="31">
        <v>2.6</v>
      </c>
      <c r="J123" s="31">
        <f>J125+J126+J127+J129</f>
        <v>2.6000000000000005</v>
      </c>
      <c r="K123" s="162" t="s">
        <v>368</v>
      </c>
      <c r="L123" s="13" t="s">
        <v>270</v>
      </c>
    </row>
    <row r="124" spans="1:12" ht="17.25" customHeight="1" x14ac:dyDescent="0.25">
      <c r="B124" s="31"/>
      <c r="C124" s="92" t="s">
        <v>132</v>
      </c>
      <c r="D124" s="92"/>
      <c r="E124" s="92"/>
      <c r="F124" s="92"/>
      <c r="G124" s="92"/>
      <c r="H124" s="92"/>
      <c r="I124" s="92"/>
      <c r="J124" s="92"/>
      <c r="K124" s="92"/>
      <c r="L124" s="92"/>
    </row>
    <row r="125" spans="1:12" ht="126.75" customHeight="1" x14ac:dyDescent="0.25">
      <c r="B125" s="31">
        <v>1</v>
      </c>
      <c r="C125" s="13" t="s">
        <v>271</v>
      </c>
      <c r="D125" s="17" t="s">
        <v>99</v>
      </c>
      <c r="E125" s="161" t="s">
        <v>287</v>
      </c>
      <c r="F125" s="13" t="s">
        <v>273</v>
      </c>
      <c r="G125" s="31" t="s">
        <v>272</v>
      </c>
      <c r="H125" s="31" t="s">
        <v>272</v>
      </c>
      <c r="I125" s="31">
        <v>1.3</v>
      </c>
      <c r="J125" s="31">
        <v>1.3</v>
      </c>
      <c r="K125" s="162" t="s">
        <v>368</v>
      </c>
      <c r="L125" s="13" t="s">
        <v>462</v>
      </c>
    </row>
    <row r="126" spans="1:12" ht="80.25" customHeight="1" x14ac:dyDescent="0.25">
      <c r="B126" s="31">
        <v>2</v>
      </c>
      <c r="C126" s="13" t="s">
        <v>274</v>
      </c>
      <c r="D126" s="17" t="s">
        <v>99</v>
      </c>
      <c r="E126" s="161" t="s">
        <v>287</v>
      </c>
      <c r="F126" s="13" t="s">
        <v>273</v>
      </c>
      <c r="G126" s="31" t="s">
        <v>275</v>
      </c>
      <c r="H126" s="31" t="s">
        <v>275</v>
      </c>
      <c r="I126" s="31">
        <v>0.1</v>
      </c>
      <c r="J126" s="31">
        <v>0.1</v>
      </c>
      <c r="K126" s="162" t="s">
        <v>368</v>
      </c>
      <c r="L126" s="13" t="s">
        <v>463</v>
      </c>
    </row>
    <row r="127" spans="1:12" ht="66" customHeight="1" x14ac:dyDescent="0.25">
      <c r="B127" s="31">
        <v>3</v>
      </c>
      <c r="C127" s="13" t="s">
        <v>276</v>
      </c>
      <c r="D127" s="17" t="s">
        <v>99</v>
      </c>
      <c r="E127" s="161" t="s">
        <v>287</v>
      </c>
      <c r="F127" s="13" t="s">
        <v>273</v>
      </c>
      <c r="G127" s="31" t="s">
        <v>277</v>
      </c>
      <c r="H127" s="31" t="s">
        <v>277</v>
      </c>
      <c r="I127" s="31">
        <v>0.4</v>
      </c>
      <c r="J127" s="31">
        <v>0.4</v>
      </c>
      <c r="K127" s="162" t="s">
        <v>368</v>
      </c>
      <c r="L127" s="13" t="s">
        <v>464</v>
      </c>
    </row>
    <row r="128" spans="1:12" ht="84" customHeight="1" x14ac:dyDescent="0.25">
      <c r="B128" s="31">
        <v>4</v>
      </c>
      <c r="C128" s="13" t="s">
        <v>278</v>
      </c>
      <c r="D128" s="17" t="s">
        <v>99</v>
      </c>
      <c r="E128" s="161" t="s">
        <v>287</v>
      </c>
      <c r="F128" s="13" t="s">
        <v>273</v>
      </c>
      <c r="G128" s="31" t="s">
        <v>279</v>
      </c>
      <c r="H128" s="31" t="s">
        <v>279</v>
      </c>
      <c r="I128" s="31" t="s">
        <v>2</v>
      </c>
      <c r="J128" s="31" t="s">
        <v>2</v>
      </c>
      <c r="K128" s="31" t="s">
        <v>2</v>
      </c>
      <c r="L128" s="13" t="s">
        <v>465</v>
      </c>
    </row>
    <row r="129" spans="1:12" ht="95.25" customHeight="1" x14ac:dyDescent="0.25">
      <c r="B129" s="31">
        <v>5</v>
      </c>
      <c r="C129" s="13" t="s">
        <v>280</v>
      </c>
      <c r="D129" s="17" t="s">
        <v>99</v>
      </c>
      <c r="E129" s="161" t="s">
        <v>287</v>
      </c>
      <c r="F129" s="13" t="s">
        <v>273</v>
      </c>
      <c r="G129" s="31" t="s">
        <v>281</v>
      </c>
      <c r="H129" s="31" t="s">
        <v>281</v>
      </c>
      <c r="I129" s="31">
        <v>0.8</v>
      </c>
      <c r="J129" s="31">
        <v>0.8</v>
      </c>
      <c r="K129" s="162" t="s">
        <v>368</v>
      </c>
      <c r="L129" s="13" t="s">
        <v>466</v>
      </c>
    </row>
    <row r="130" spans="1:12" s="26" customFormat="1" x14ac:dyDescent="0.25">
      <c r="B130" s="41"/>
      <c r="C130" s="105" t="s">
        <v>173</v>
      </c>
      <c r="D130" s="105"/>
      <c r="E130" s="105"/>
      <c r="F130" s="43"/>
      <c r="G130" s="44"/>
      <c r="H130" s="44"/>
      <c r="I130" s="14">
        <f>SUM(I131:I134)</f>
        <v>2.6000000000000005</v>
      </c>
      <c r="J130" s="14">
        <f>SUM(J131:J134)</f>
        <v>2.6000000000000005</v>
      </c>
      <c r="K130" s="44"/>
      <c r="L130" s="1"/>
    </row>
    <row r="131" spans="1:12" s="26" customFormat="1" x14ac:dyDescent="0.25">
      <c r="B131" s="42"/>
      <c r="C131" s="94"/>
      <c r="D131" s="94"/>
      <c r="E131" s="94"/>
      <c r="F131" s="43"/>
      <c r="G131" s="44"/>
      <c r="H131" s="44"/>
      <c r="I131" s="14"/>
      <c r="J131" s="14"/>
      <c r="K131" s="1" t="s">
        <v>4</v>
      </c>
      <c r="L131" s="1"/>
    </row>
    <row r="132" spans="1:12" s="26" customFormat="1" x14ac:dyDescent="0.25">
      <c r="B132" s="42"/>
      <c r="C132" s="94"/>
      <c r="D132" s="94"/>
      <c r="E132" s="94"/>
      <c r="F132" s="43"/>
      <c r="G132" s="44"/>
      <c r="H132" s="44"/>
      <c r="I132" s="14"/>
      <c r="J132" s="14"/>
      <c r="K132" s="1" t="s">
        <v>5</v>
      </c>
      <c r="L132" s="1"/>
    </row>
    <row r="133" spans="1:12" s="26" customFormat="1" x14ac:dyDescent="0.25">
      <c r="B133" s="42"/>
      <c r="C133" s="94"/>
      <c r="D133" s="94"/>
      <c r="E133" s="94"/>
      <c r="F133" s="43"/>
      <c r="G133" s="44"/>
      <c r="H133" s="44"/>
      <c r="I133" s="14">
        <f>I129+I127+I126+I125</f>
        <v>2.6000000000000005</v>
      </c>
      <c r="J133" s="14">
        <f>J129+J127+J126+J125</f>
        <v>2.6000000000000005</v>
      </c>
      <c r="K133" s="162" t="s">
        <v>368</v>
      </c>
      <c r="L133" s="1"/>
    </row>
    <row r="134" spans="1:12" s="26" customFormat="1" ht="33" customHeight="1" x14ac:dyDescent="0.25">
      <c r="B134" s="43"/>
      <c r="C134" s="41"/>
      <c r="D134" s="41"/>
      <c r="E134" s="41"/>
      <c r="F134" s="43"/>
      <c r="G134" s="14"/>
      <c r="H134" s="14"/>
      <c r="I134" s="14"/>
      <c r="J134" s="14"/>
      <c r="K134" s="1" t="s">
        <v>264</v>
      </c>
      <c r="L134" s="1"/>
    </row>
    <row r="135" spans="1:12" x14ac:dyDescent="0.25">
      <c r="B135" s="15"/>
      <c r="C135" s="92" t="s">
        <v>282</v>
      </c>
      <c r="D135" s="92"/>
      <c r="E135" s="92"/>
      <c r="F135" s="92"/>
      <c r="G135" s="92"/>
      <c r="H135" s="92"/>
      <c r="I135" s="92"/>
      <c r="J135" s="92"/>
      <c r="K135" s="92"/>
      <c r="L135" s="92"/>
    </row>
    <row r="136" spans="1:12" x14ac:dyDescent="0.25">
      <c r="B136" s="15"/>
      <c r="C136" s="92" t="s">
        <v>127</v>
      </c>
      <c r="D136" s="92"/>
      <c r="E136" s="92"/>
      <c r="F136" s="92"/>
      <c r="G136" s="92"/>
      <c r="H136" s="92"/>
      <c r="I136" s="92"/>
      <c r="J136" s="92"/>
      <c r="K136" s="92"/>
      <c r="L136" s="92"/>
    </row>
    <row r="137" spans="1:12" ht="81" customHeight="1" x14ac:dyDescent="0.25">
      <c r="A137" s="21">
        <v>31</v>
      </c>
      <c r="B137" s="31">
        <v>1</v>
      </c>
      <c r="C137" s="13" t="s">
        <v>283</v>
      </c>
      <c r="D137" s="31" t="s">
        <v>9</v>
      </c>
      <c r="E137" s="161" t="s">
        <v>287</v>
      </c>
      <c r="F137" s="161" t="s">
        <v>286</v>
      </c>
      <c r="G137" s="31">
        <v>79.099999999999994</v>
      </c>
      <c r="H137" s="31">
        <v>79.900000000000006</v>
      </c>
      <c r="I137" s="31">
        <f>I139+I140+I141+I142</f>
        <v>537.20000000000005</v>
      </c>
      <c r="J137" s="31">
        <f>J139+J140+J141+J142</f>
        <v>537.20000000000005</v>
      </c>
      <c r="K137" s="31" t="s">
        <v>422</v>
      </c>
      <c r="L137" s="54" t="s">
        <v>149</v>
      </c>
    </row>
    <row r="138" spans="1:12" x14ac:dyDescent="0.25">
      <c r="B138" s="31"/>
      <c r="C138" s="92" t="s">
        <v>132</v>
      </c>
      <c r="D138" s="92"/>
      <c r="E138" s="92"/>
      <c r="F138" s="92"/>
      <c r="G138" s="92"/>
      <c r="H138" s="92"/>
      <c r="I138" s="92"/>
      <c r="J138" s="92"/>
      <c r="K138" s="92"/>
      <c r="L138" s="92"/>
    </row>
    <row r="139" spans="1:12" ht="76.5" x14ac:dyDescent="0.25">
      <c r="B139" s="31">
        <v>1</v>
      </c>
      <c r="C139" s="13" t="s">
        <v>288</v>
      </c>
      <c r="D139" s="17" t="s">
        <v>99</v>
      </c>
      <c r="E139" s="161" t="s">
        <v>287</v>
      </c>
      <c r="F139" s="161" t="s">
        <v>285</v>
      </c>
      <c r="G139" s="17">
        <v>362</v>
      </c>
      <c r="H139" s="17">
        <v>574</v>
      </c>
      <c r="I139" s="17">
        <v>92.2</v>
      </c>
      <c r="J139" s="17">
        <v>92.2</v>
      </c>
      <c r="K139" s="17" t="s">
        <v>4</v>
      </c>
      <c r="L139" s="54" t="s">
        <v>149</v>
      </c>
    </row>
    <row r="140" spans="1:12" ht="76.5" x14ac:dyDescent="0.25">
      <c r="B140" s="31">
        <v>2</v>
      </c>
      <c r="C140" s="13" t="s">
        <v>289</v>
      </c>
      <c r="D140" s="17" t="s">
        <v>99</v>
      </c>
      <c r="E140" s="161" t="s">
        <v>287</v>
      </c>
      <c r="F140" s="161" t="s">
        <v>285</v>
      </c>
      <c r="G140" s="17">
        <v>270</v>
      </c>
      <c r="H140" s="17">
        <v>435</v>
      </c>
      <c r="I140" s="17">
        <v>75.400000000000006</v>
      </c>
      <c r="J140" s="17">
        <v>75.400000000000006</v>
      </c>
      <c r="K140" s="45" t="s">
        <v>368</v>
      </c>
      <c r="L140" s="54" t="s">
        <v>149</v>
      </c>
    </row>
    <row r="141" spans="1:12" ht="76.5" x14ac:dyDescent="0.25">
      <c r="B141" s="31">
        <v>3</v>
      </c>
      <c r="C141" s="13" t="s">
        <v>290</v>
      </c>
      <c r="D141" s="17" t="s">
        <v>99</v>
      </c>
      <c r="E141" s="161" t="s">
        <v>287</v>
      </c>
      <c r="F141" s="161" t="s">
        <v>495</v>
      </c>
      <c r="G141" s="17" t="s">
        <v>291</v>
      </c>
      <c r="H141" s="17" t="s">
        <v>292</v>
      </c>
      <c r="I141" s="17">
        <v>54.1</v>
      </c>
      <c r="J141" s="17">
        <v>54.1</v>
      </c>
      <c r="K141" s="17" t="s">
        <v>423</v>
      </c>
      <c r="L141" s="54" t="s">
        <v>149</v>
      </c>
    </row>
    <row r="142" spans="1:12" ht="76.5" x14ac:dyDescent="0.25">
      <c r="B142" s="31">
        <v>4</v>
      </c>
      <c r="C142" s="13" t="s">
        <v>293</v>
      </c>
      <c r="D142" s="17" t="s">
        <v>99</v>
      </c>
      <c r="E142" s="161" t="s">
        <v>287</v>
      </c>
      <c r="F142" s="161" t="s">
        <v>285</v>
      </c>
      <c r="G142" s="17"/>
      <c r="H142" s="17" t="s">
        <v>100</v>
      </c>
      <c r="I142" s="17">
        <v>315.5</v>
      </c>
      <c r="J142" s="17">
        <v>315.5</v>
      </c>
      <c r="K142" s="17" t="s">
        <v>101</v>
      </c>
      <c r="L142" s="54" t="s">
        <v>149</v>
      </c>
    </row>
    <row r="143" spans="1:12" x14ac:dyDescent="0.25">
      <c r="B143" s="31"/>
      <c r="C143" s="46" t="s">
        <v>169</v>
      </c>
      <c r="D143" s="17"/>
      <c r="E143" s="17"/>
      <c r="F143" s="31"/>
      <c r="G143" s="17"/>
      <c r="H143" s="17"/>
      <c r="I143" s="17"/>
      <c r="J143" s="17"/>
      <c r="K143" s="17"/>
      <c r="L143" s="15"/>
    </row>
    <row r="144" spans="1:12" ht="76.5" x14ac:dyDescent="0.25">
      <c r="A144" s="21">
        <v>32</v>
      </c>
      <c r="B144" s="31">
        <v>2</v>
      </c>
      <c r="C144" s="54" t="s">
        <v>294</v>
      </c>
      <c r="D144" s="31" t="s">
        <v>9</v>
      </c>
      <c r="E144" s="31" t="s">
        <v>135</v>
      </c>
      <c r="F144" s="161" t="s">
        <v>285</v>
      </c>
      <c r="G144" s="31">
        <v>65.400000000000006</v>
      </c>
      <c r="H144" s="31">
        <v>86.2</v>
      </c>
      <c r="I144" s="31" t="s">
        <v>2</v>
      </c>
      <c r="J144" s="31" t="s">
        <v>2</v>
      </c>
      <c r="K144" s="31"/>
      <c r="L144" s="54" t="s">
        <v>149</v>
      </c>
    </row>
    <row r="145" spans="1:12" ht="80.25" customHeight="1" x14ac:dyDescent="0.25">
      <c r="A145" s="21">
        <v>33</v>
      </c>
      <c r="B145" s="31">
        <v>3</v>
      </c>
      <c r="C145" s="167" t="s">
        <v>295</v>
      </c>
      <c r="D145" s="31" t="s">
        <v>296</v>
      </c>
      <c r="E145" s="31" t="s">
        <v>135</v>
      </c>
      <c r="F145" s="161" t="s">
        <v>285</v>
      </c>
      <c r="G145" s="31">
        <v>47</v>
      </c>
      <c r="H145" s="31">
        <v>56</v>
      </c>
      <c r="I145" s="31" t="s">
        <v>2</v>
      </c>
      <c r="J145" s="31" t="s">
        <v>2</v>
      </c>
      <c r="K145" s="31" t="s">
        <v>2</v>
      </c>
      <c r="L145" s="54" t="s">
        <v>149</v>
      </c>
    </row>
    <row r="146" spans="1:12" s="26" customFormat="1" x14ac:dyDescent="0.25">
      <c r="B146" s="41"/>
      <c r="C146" s="105" t="s">
        <v>173</v>
      </c>
      <c r="D146" s="105"/>
      <c r="E146" s="105"/>
      <c r="F146" s="43"/>
      <c r="G146" s="44"/>
      <c r="H146" s="44"/>
      <c r="I146" s="14">
        <f>I147+I149</f>
        <v>537.20000000000005</v>
      </c>
      <c r="J146" s="14">
        <f>J147+J149</f>
        <v>537.20000000000005</v>
      </c>
      <c r="K146" s="1"/>
      <c r="L146" s="1"/>
    </row>
    <row r="147" spans="1:12" s="26" customFormat="1" x14ac:dyDescent="0.25">
      <c r="B147" s="42"/>
      <c r="C147" s="94"/>
      <c r="D147" s="94"/>
      <c r="E147" s="94"/>
      <c r="F147" s="43"/>
      <c r="G147" s="44"/>
      <c r="H147" s="44"/>
      <c r="I147" s="14">
        <f>92.2+31.2+315.5</f>
        <v>438.9</v>
      </c>
      <c r="J147" s="14">
        <f>92.2+31.2+315.5</f>
        <v>438.9</v>
      </c>
      <c r="K147" s="1" t="s">
        <v>4</v>
      </c>
      <c r="L147" s="1"/>
    </row>
    <row r="148" spans="1:12" s="26" customFormat="1" x14ac:dyDescent="0.25">
      <c r="B148" s="42"/>
      <c r="C148" s="94"/>
      <c r="D148" s="94"/>
      <c r="E148" s="94"/>
      <c r="F148" s="43"/>
      <c r="G148" s="44"/>
      <c r="H148" s="44"/>
      <c r="I148" s="14"/>
      <c r="J148" s="14"/>
      <c r="K148" s="1" t="s">
        <v>5</v>
      </c>
      <c r="L148" s="1"/>
    </row>
    <row r="149" spans="1:12" s="26" customFormat="1" x14ac:dyDescent="0.25">
      <c r="B149" s="42"/>
      <c r="C149" s="94"/>
      <c r="D149" s="94"/>
      <c r="E149" s="94"/>
      <c r="F149" s="43"/>
      <c r="G149" s="44"/>
      <c r="H149" s="44"/>
      <c r="I149" s="14">
        <f>22.9+75.4</f>
        <v>98.300000000000011</v>
      </c>
      <c r="J149" s="14">
        <f>22.9+75.4</f>
        <v>98.300000000000011</v>
      </c>
      <c r="K149" s="1" t="s">
        <v>368</v>
      </c>
      <c r="L149" s="1"/>
    </row>
    <row r="150" spans="1:12" s="26" customFormat="1" ht="36.75" customHeight="1" x14ac:dyDescent="0.25">
      <c r="B150" s="43"/>
      <c r="C150" s="41"/>
      <c r="D150" s="41"/>
      <c r="E150" s="41"/>
      <c r="F150" s="43"/>
      <c r="G150" s="14"/>
      <c r="H150" s="14"/>
      <c r="I150" s="14"/>
      <c r="J150" s="14"/>
      <c r="K150" s="1" t="s">
        <v>264</v>
      </c>
      <c r="L150" s="1"/>
    </row>
    <row r="151" spans="1:12" x14ac:dyDescent="0.25">
      <c r="B151" s="15"/>
      <c r="C151" s="92" t="s">
        <v>300</v>
      </c>
      <c r="D151" s="92"/>
      <c r="E151" s="92"/>
      <c r="F151" s="92"/>
      <c r="G151" s="92"/>
      <c r="H151" s="92"/>
      <c r="I151" s="92"/>
      <c r="J151" s="92"/>
      <c r="K151" s="92"/>
      <c r="L151" s="92"/>
    </row>
    <row r="152" spans="1:12" x14ac:dyDescent="0.25">
      <c r="B152" s="15"/>
      <c r="C152" s="92" t="s">
        <v>127</v>
      </c>
      <c r="D152" s="92"/>
      <c r="E152" s="92"/>
      <c r="F152" s="92"/>
      <c r="G152" s="92"/>
      <c r="H152" s="92"/>
      <c r="I152" s="92"/>
      <c r="J152" s="92"/>
      <c r="K152" s="92"/>
      <c r="L152" s="92"/>
    </row>
    <row r="153" spans="1:12" ht="79.5" customHeight="1" x14ac:dyDescent="0.25">
      <c r="A153" s="21">
        <v>34</v>
      </c>
      <c r="B153" s="31">
        <v>1</v>
      </c>
      <c r="C153" s="13" t="s">
        <v>297</v>
      </c>
      <c r="D153" s="31" t="s">
        <v>9</v>
      </c>
      <c r="E153" s="31" t="s">
        <v>135</v>
      </c>
      <c r="F153" s="161" t="s">
        <v>285</v>
      </c>
      <c r="G153" s="2">
        <v>27.35</v>
      </c>
      <c r="H153" s="2">
        <v>25</v>
      </c>
      <c r="I153" s="31">
        <v>154.9</v>
      </c>
      <c r="J153" s="31">
        <v>154.9</v>
      </c>
      <c r="K153" s="1" t="s">
        <v>368</v>
      </c>
      <c r="L153" s="54" t="s">
        <v>149</v>
      </c>
    </row>
    <row r="154" spans="1:12" x14ac:dyDescent="0.25">
      <c r="B154" s="31"/>
      <c r="C154" s="92" t="s">
        <v>132</v>
      </c>
      <c r="D154" s="92"/>
      <c r="E154" s="92"/>
      <c r="F154" s="92"/>
      <c r="G154" s="92"/>
      <c r="H154" s="92"/>
      <c r="I154" s="92"/>
      <c r="J154" s="92"/>
      <c r="K154" s="92"/>
      <c r="L154" s="92"/>
    </row>
    <row r="155" spans="1:12" ht="76.5" x14ac:dyDescent="0.25">
      <c r="B155" s="31">
        <v>1</v>
      </c>
      <c r="C155" s="13" t="s">
        <v>298</v>
      </c>
      <c r="D155" s="31" t="s">
        <v>99</v>
      </c>
      <c r="E155" s="161" t="s">
        <v>287</v>
      </c>
      <c r="F155" s="161" t="s">
        <v>285</v>
      </c>
      <c r="G155" s="31" t="s">
        <v>2</v>
      </c>
      <c r="H155" s="31" t="s">
        <v>2</v>
      </c>
      <c r="I155" s="17">
        <v>1.5</v>
      </c>
      <c r="J155" s="17">
        <v>1.5</v>
      </c>
      <c r="K155" s="1" t="s">
        <v>368</v>
      </c>
      <c r="L155" s="54" t="s">
        <v>149</v>
      </c>
    </row>
    <row r="156" spans="1:12" ht="78.75" x14ac:dyDescent="0.25">
      <c r="B156" s="31">
        <v>2</v>
      </c>
      <c r="C156" s="13" t="s">
        <v>299</v>
      </c>
      <c r="D156" s="31" t="s">
        <v>99</v>
      </c>
      <c r="E156" s="161" t="s">
        <v>287</v>
      </c>
      <c r="F156" s="161" t="s">
        <v>285</v>
      </c>
      <c r="G156" s="31" t="s">
        <v>2</v>
      </c>
      <c r="H156" s="31" t="s">
        <v>2</v>
      </c>
      <c r="I156" s="17">
        <v>31.3</v>
      </c>
      <c r="J156" s="17">
        <v>31.3</v>
      </c>
      <c r="K156" s="1" t="s">
        <v>368</v>
      </c>
      <c r="L156" s="54" t="s">
        <v>149</v>
      </c>
    </row>
    <row r="157" spans="1:12" ht="69" customHeight="1" x14ac:dyDescent="0.25">
      <c r="B157" s="31">
        <v>3</v>
      </c>
      <c r="C157" s="13" t="s">
        <v>379</v>
      </c>
      <c r="D157" s="31" t="s">
        <v>99</v>
      </c>
      <c r="E157" s="161" t="s">
        <v>287</v>
      </c>
      <c r="F157" s="161" t="s">
        <v>285</v>
      </c>
      <c r="G157" s="31" t="s">
        <v>2</v>
      </c>
      <c r="H157" s="31" t="s">
        <v>2</v>
      </c>
      <c r="I157" s="17">
        <v>5.2</v>
      </c>
      <c r="J157" s="17">
        <v>5.2</v>
      </c>
      <c r="K157" s="1" t="s">
        <v>368</v>
      </c>
      <c r="L157" s="54" t="s">
        <v>149</v>
      </c>
    </row>
    <row r="158" spans="1:12" ht="81" customHeight="1" x14ac:dyDescent="0.25">
      <c r="B158" s="31">
        <v>4</v>
      </c>
      <c r="C158" s="13" t="s">
        <v>380</v>
      </c>
      <c r="D158" s="31" t="s">
        <v>99</v>
      </c>
      <c r="E158" s="161" t="s">
        <v>287</v>
      </c>
      <c r="F158" s="161" t="s">
        <v>285</v>
      </c>
      <c r="G158" s="31" t="s">
        <v>2</v>
      </c>
      <c r="H158" s="31" t="s">
        <v>2</v>
      </c>
      <c r="I158" s="17">
        <v>116.9</v>
      </c>
      <c r="J158" s="17">
        <v>116.9</v>
      </c>
      <c r="K158" s="1" t="s">
        <v>368</v>
      </c>
      <c r="L158" s="54" t="s">
        <v>149</v>
      </c>
    </row>
    <row r="159" spans="1:12" x14ac:dyDescent="0.25">
      <c r="B159" s="31"/>
      <c r="C159" s="106" t="s">
        <v>169</v>
      </c>
      <c r="D159" s="106"/>
      <c r="E159" s="106"/>
      <c r="F159" s="106"/>
      <c r="G159" s="106"/>
      <c r="H159" s="106"/>
      <c r="I159" s="106"/>
      <c r="J159" s="106"/>
      <c r="K159" s="106"/>
      <c r="L159" s="106"/>
    </row>
    <row r="160" spans="1:12" ht="78.75" x14ac:dyDescent="0.25">
      <c r="A160" s="21">
        <v>35</v>
      </c>
      <c r="B160" s="31">
        <v>2</v>
      </c>
      <c r="C160" s="13" t="s">
        <v>381</v>
      </c>
      <c r="D160" s="31" t="s">
        <v>9</v>
      </c>
      <c r="E160" s="31" t="s">
        <v>305</v>
      </c>
      <c r="F160" s="161" t="s">
        <v>285</v>
      </c>
      <c r="G160" s="17">
        <v>100</v>
      </c>
      <c r="H160" s="17">
        <v>100</v>
      </c>
      <c r="I160" s="17">
        <v>59.7</v>
      </c>
      <c r="J160" s="17">
        <v>59.7</v>
      </c>
      <c r="K160" s="1" t="s">
        <v>368</v>
      </c>
      <c r="L160" s="54" t="s">
        <v>149</v>
      </c>
    </row>
    <row r="161" spans="1:12" x14ac:dyDescent="0.25">
      <c r="B161" s="31"/>
      <c r="C161" s="92" t="s">
        <v>132</v>
      </c>
      <c r="D161" s="92"/>
      <c r="E161" s="92"/>
      <c r="F161" s="92"/>
      <c r="G161" s="92"/>
      <c r="H161" s="92"/>
      <c r="I161" s="92"/>
      <c r="J161" s="92"/>
      <c r="K161" s="92"/>
      <c r="L161" s="92"/>
    </row>
    <row r="162" spans="1:12" ht="76.5" x14ac:dyDescent="0.25">
      <c r="B162" s="31">
        <v>5</v>
      </c>
      <c r="C162" s="13" t="s">
        <v>382</v>
      </c>
      <c r="D162" s="31" t="s">
        <v>99</v>
      </c>
      <c r="E162" s="161" t="s">
        <v>287</v>
      </c>
      <c r="F162" s="161" t="s">
        <v>285</v>
      </c>
      <c r="G162" s="31" t="s">
        <v>2</v>
      </c>
      <c r="H162" s="31" t="s">
        <v>2</v>
      </c>
      <c r="I162" s="17">
        <v>59.7</v>
      </c>
      <c r="J162" s="17">
        <v>59.7</v>
      </c>
      <c r="K162" s="1" t="s">
        <v>368</v>
      </c>
      <c r="L162" s="54" t="s">
        <v>149</v>
      </c>
    </row>
    <row r="163" spans="1:12" x14ac:dyDescent="0.25">
      <c r="B163" s="31"/>
      <c r="C163" s="92" t="s">
        <v>169</v>
      </c>
      <c r="D163" s="92"/>
      <c r="E163" s="92"/>
      <c r="F163" s="92"/>
      <c r="G163" s="92"/>
      <c r="H163" s="92"/>
      <c r="I163" s="92"/>
      <c r="J163" s="92"/>
      <c r="K163" s="92"/>
      <c r="L163" s="92"/>
    </row>
    <row r="164" spans="1:12" ht="81" customHeight="1" x14ac:dyDescent="0.25">
      <c r="A164" s="21">
        <v>36</v>
      </c>
      <c r="B164" s="31">
        <v>3</v>
      </c>
      <c r="C164" s="161" t="s">
        <v>383</v>
      </c>
      <c r="D164" s="31" t="s">
        <v>9</v>
      </c>
      <c r="E164" s="161" t="s">
        <v>287</v>
      </c>
      <c r="F164" s="161" t="s">
        <v>285</v>
      </c>
      <c r="G164" s="17">
        <v>32.9</v>
      </c>
      <c r="H164" s="17">
        <v>34.200000000000003</v>
      </c>
      <c r="I164" s="17">
        <v>13.6</v>
      </c>
      <c r="J164" s="17">
        <v>13.6</v>
      </c>
      <c r="K164" s="1" t="s">
        <v>368</v>
      </c>
      <c r="L164" s="54" t="s">
        <v>284</v>
      </c>
    </row>
    <row r="165" spans="1:12" x14ac:dyDescent="0.25">
      <c r="B165" s="15"/>
      <c r="C165" s="92" t="s">
        <v>132</v>
      </c>
      <c r="D165" s="92"/>
      <c r="E165" s="92"/>
      <c r="F165" s="92"/>
      <c r="G165" s="92"/>
      <c r="H165" s="92"/>
      <c r="I165" s="92"/>
      <c r="J165" s="92"/>
      <c r="K165" s="92"/>
      <c r="L165" s="92"/>
    </row>
    <row r="166" spans="1:12" ht="72" customHeight="1" x14ac:dyDescent="0.25">
      <c r="B166" s="31">
        <v>6</v>
      </c>
      <c r="C166" s="13" t="s">
        <v>384</v>
      </c>
      <c r="D166" s="31" t="s">
        <v>11</v>
      </c>
      <c r="E166" s="161" t="s">
        <v>287</v>
      </c>
      <c r="F166" s="161" t="s">
        <v>285</v>
      </c>
      <c r="G166" s="31" t="s">
        <v>2</v>
      </c>
      <c r="H166" s="31" t="s">
        <v>2</v>
      </c>
      <c r="I166" s="17">
        <v>13.6</v>
      </c>
      <c r="J166" s="17">
        <v>13.6</v>
      </c>
      <c r="K166" s="1" t="s">
        <v>368</v>
      </c>
      <c r="L166" s="54" t="s">
        <v>149</v>
      </c>
    </row>
    <row r="167" spans="1:12" ht="18.75" customHeight="1" x14ac:dyDescent="0.25">
      <c r="B167" s="31"/>
      <c r="C167" s="92" t="s">
        <v>169</v>
      </c>
      <c r="D167" s="92"/>
      <c r="E167" s="92"/>
      <c r="F167" s="92"/>
      <c r="G167" s="92"/>
      <c r="H167" s="92"/>
      <c r="I167" s="92"/>
      <c r="J167" s="92"/>
      <c r="K167" s="92"/>
      <c r="L167" s="92"/>
    </row>
    <row r="168" spans="1:12" ht="126" x14ac:dyDescent="0.25">
      <c r="A168" s="21">
        <v>37</v>
      </c>
      <c r="B168" s="31">
        <v>4</v>
      </c>
      <c r="C168" s="13" t="s">
        <v>385</v>
      </c>
      <c r="D168" s="31" t="s">
        <v>11</v>
      </c>
      <c r="E168" s="161" t="s">
        <v>287</v>
      </c>
      <c r="F168" s="161" t="s">
        <v>285</v>
      </c>
      <c r="G168" s="31">
        <v>70</v>
      </c>
      <c r="H168" s="31">
        <v>71.5</v>
      </c>
      <c r="I168" s="31" t="s">
        <v>2</v>
      </c>
      <c r="J168" s="31" t="s">
        <v>2</v>
      </c>
      <c r="K168" s="1"/>
      <c r="L168" s="54" t="s">
        <v>149</v>
      </c>
    </row>
    <row r="169" spans="1:12" s="26" customFormat="1" x14ac:dyDescent="0.25">
      <c r="B169" s="41"/>
      <c r="C169" s="105" t="s">
        <v>173</v>
      </c>
      <c r="D169" s="105"/>
      <c r="E169" s="105"/>
      <c r="F169" s="43"/>
      <c r="G169" s="44"/>
      <c r="H169" s="44"/>
      <c r="I169" s="14">
        <f>I164+I160+I153</f>
        <v>228.2</v>
      </c>
      <c r="J169" s="14">
        <f>J164+J160+J153</f>
        <v>228.2</v>
      </c>
      <c r="K169" s="1"/>
      <c r="L169" s="1"/>
    </row>
    <row r="170" spans="1:12" s="26" customFormat="1" x14ac:dyDescent="0.25">
      <c r="B170" s="42"/>
      <c r="C170" s="94"/>
      <c r="D170" s="94"/>
      <c r="E170" s="94"/>
      <c r="F170" s="43"/>
      <c r="G170" s="44"/>
      <c r="H170" s="44"/>
      <c r="I170" s="14"/>
      <c r="J170" s="14"/>
      <c r="K170" s="1" t="s">
        <v>4</v>
      </c>
      <c r="L170" s="1"/>
    </row>
    <row r="171" spans="1:12" s="26" customFormat="1" x14ac:dyDescent="0.25">
      <c r="B171" s="42"/>
      <c r="C171" s="94"/>
      <c r="D171" s="94"/>
      <c r="E171" s="94"/>
      <c r="F171" s="43"/>
      <c r="G171" s="44"/>
      <c r="H171" s="44"/>
      <c r="I171" s="14"/>
      <c r="J171" s="14"/>
      <c r="K171" s="1" t="s">
        <v>5</v>
      </c>
      <c r="L171" s="1"/>
    </row>
    <row r="172" spans="1:12" s="26" customFormat="1" x14ac:dyDescent="0.25">
      <c r="B172" s="42"/>
      <c r="C172" s="94"/>
      <c r="D172" s="94"/>
      <c r="E172" s="94"/>
      <c r="F172" s="43"/>
      <c r="G172" s="44"/>
      <c r="H172" s="44"/>
      <c r="I172" s="14">
        <f>I166+I162+I153</f>
        <v>228.2</v>
      </c>
      <c r="J172" s="14">
        <f>J166+J162+J153</f>
        <v>228.2</v>
      </c>
      <c r="K172" s="1" t="s">
        <v>368</v>
      </c>
      <c r="L172" s="1"/>
    </row>
    <row r="173" spans="1:12" s="26" customFormat="1" x14ac:dyDescent="0.25">
      <c r="B173" s="41"/>
      <c r="C173" s="105" t="s">
        <v>223</v>
      </c>
      <c r="D173" s="105"/>
      <c r="E173" s="105"/>
      <c r="F173" s="43"/>
      <c r="G173" s="44"/>
      <c r="H173" s="44"/>
      <c r="I173" s="14">
        <f>I174+I176</f>
        <v>765.4</v>
      </c>
      <c r="J173" s="14">
        <f>J174+J176</f>
        <v>765.4</v>
      </c>
      <c r="K173" s="1"/>
      <c r="L173" s="1"/>
    </row>
    <row r="174" spans="1:12" s="26" customFormat="1" x14ac:dyDescent="0.25">
      <c r="B174" s="42"/>
      <c r="C174" s="94"/>
      <c r="D174" s="94"/>
      <c r="E174" s="94"/>
      <c r="F174" s="43"/>
      <c r="G174" s="44"/>
      <c r="H174" s="44"/>
      <c r="I174" s="14">
        <f>I147</f>
        <v>438.9</v>
      </c>
      <c r="J174" s="14">
        <f>J147</f>
        <v>438.9</v>
      </c>
      <c r="K174" s="1" t="s">
        <v>4</v>
      </c>
      <c r="L174" s="1"/>
    </row>
    <row r="175" spans="1:12" s="26" customFormat="1" x14ac:dyDescent="0.25">
      <c r="B175" s="42"/>
      <c r="C175" s="94"/>
      <c r="D175" s="94"/>
      <c r="E175" s="94"/>
      <c r="F175" s="43"/>
      <c r="G175" s="44"/>
      <c r="H175" s="44"/>
      <c r="I175" s="14"/>
      <c r="J175" s="14"/>
      <c r="K175" s="1" t="s">
        <v>5</v>
      </c>
      <c r="L175" s="1"/>
    </row>
    <row r="176" spans="1:12" s="26" customFormat="1" x14ac:dyDescent="0.25">
      <c r="B176" s="42"/>
      <c r="C176" s="94"/>
      <c r="D176" s="94"/>
      <c r="E176" s="94"/>
      <c r="F176" s="43"/>
      <c r="G176" s="44"/>
      <c r="H176" s="44"/>
      <c r="I176" s="14">
        <f>I172+I149</f>
        <v>326.5</v>
      </c>
      <c r="J176" s="14">
        <f>J172+J149</f>
        <v>326.5</v>
      </c>
      <c r="K176" s="1" t="s">
        <v>368</v>
      </c>
      <c r="L176" s="1"/>
    </row>
    <row r="177" spans="1:12" s="26" customFormat="1" x14ac:dyDescent="0.25">
      <c r="B177" s="92" t="s">
        <v>386</v>
      </c>
      <c r="C177" s="92"/>
      <c r="D177" s="92"/>
      <c r="E177" s="92"/>
      <c r="F177" s="92"/>
      <c r="G177" s="92"/>
      <c r="H177" s="92"/>
      <c r="I177" s="92"/>
      <c r="J177" s="92"/>
      <c r="K177" s="92"/>
      <c r="L177" s="92"/>
    </row>
    <row r="178" spans="1:12" ht="24" customHeight="1" x14ac:dyDescent="0.25">
      <c r="B178" s="50"/>
      <c r="C178" s="92" t="s">
        <v>387</v>
      </c>
      <c r="D178" s="92"/>
      <c r="E178" s="92"/>
      <c r="F178" s="92"/>
      <c r="G178" s="92"/>
      <c r="H178" s="92"/>
      <c r="I178" s="92"/>
      <c r="J178" s="92"/>
      <c r="K178" s="92"/>
      <c r="L178" s="92"/>
    </row>
    <row r="179" spans="1:12" x14ac:dyDescent="0.25">
      <c r="B179" s="15"/>
      <c r="C179" s="92" t="s">
        <v>127</v>
      </c>
      <c r="D179" s="92"/>
      <c r="E179" s="92"/>
      <c r="F179" s="92"/>
      <c r="G179" s="92"/>
      <c r="H179" s="92"/>
      <c r="I179" s="92"/>
      <c r="J179" s="92"/>
      <c r="K179" s="92"/>
      <c r="L179" s="92"/>
    </row>
    <row r="180" spans="1:12" ht="48" customHeight="1" x14ac:dyDescent="0.3">
      <c r="A180" s="21">
        <v>38</v>
      </c>
      <c r="B180" s="98">
        <v>1</v>
      </c>
      <c r="C180" s="98" t="s">
        <v>390</v>
      </c>
      <c r="D180" s="98"/>
      <c r="E180" s="98" t="s">
        <v>135</v>
      </c>
      <c r="F180" s="98" t="s">
        <v>388</v>
      </c>
      <c r="G180" s="112">
        <v>192.7</v>
      </c>
      <c r="H180" s="112">
        <v>192.7</v>
      </c>
      <c r="I180" s="112">
        <v>7.1</v>
      </c>
      <c r="J180" s="112">
        <v>7.1</v>
      </c>
      <c r="K180" s="98"/>
      <c r="L180" s="57" t="s">
        <v>500</v>
      </c>
    </row>
    <row r="181" spans="1:12" ht="63" x14ac:dyDescent="0.25">
      <c r="B181" s="98"/>
      <c r="C181" s="98"/>
      <c r="D181" s="98"/>
      <c r="E181" s="98"/>
      <c r="F181" s="98"/>
      <c r="G181" s="112"/>
      <c r="H181" s="112"/>
      <c r="I181" s="112"/>
      <c r="J181" s="112"/>
      <c r="K181" s="98"/>
      <c r="L181" s="24" t="s">
        <v>389</v>
      </c>
    </row>
    <row r="182" spans="1:12" ht="70.5" customHeight="1" x14ac:dyDescent="0.25">
      <c r="B182" s="31">
        <v>1</v>
      </c>
      <c r="C182" s="13" t="s">
        <v>391</v>
      </c>
      <c r="D182" s="31" t="s">
        <v>11</v>
      </c>
      <c r="E182" s="31" t="s">
        <v>135</v>
      </c>
      <c r="F182" s="98" t="s">
        <v>388</v>
      </c>
      <c r="G182" s="31" t="s">
        <v>2</v>
      </c>
      <c r="H182" s="31" t="s">
        <v>2</v>
      </c>
      <c r="I182" s="19">
        <v>1</v>
      </c>
      <c r="J182" s="20">
        <v>1</v>
      </c>
      <c r="K182" s="1" t="s">
        <v>368</v>
      </c>
      <c r="L182" s="31" t="s">
        <v>467</v>
      </c>
    </row>
    <row r="183" spans="1:12" ht="48" customHeight="1" x14ac:dyDescent="0.25">
      <c r="B183" s="31">
        <v>2</v>
      </c>
      <c r="C183" s="13" t="s">
        <v>392</v>
      </c>
      <c r="D183" s="31" t="s">
        <v>11</v>
      </c>
      <c r="E183" s="31" t="s">
        <v>135</v>
      </c>
      <c r="F183" s="98"/>
      <c r="G183" s="31" t="s">
        <v>2</v>
      </c>
      <c r="H183" s="31" t="s">
        <v>2</v>
      </c>
      <c r="I183" s="19">
        <v>1.3</v>
      </c>
      <c r="J183" s="20">
        <v>1.3</v>
      </c>
      <c r="K183" s="1" t="s">
        <v>368</v>
      </c>
      <c r="L183" s="13" t="s">
        <v>468</v>
      </c>
    </row>
    <row r="184" spans="1:12" ht="31.5" x14ac:dyDescent="0.25">
      <c r="B184" s="31">
        <v>3</v>
      </c>
      <c r="C184" s="13" t="s">
        <v>104</v>
      </c>
      <c r="D184" s="31" t="s">
        <v>11</v>
      </c>
      <c r="E184" s="31" t="s">
        <v>135</v>
      </c>
      <c r="F184" s="98" t="s">
        <v>396</v>
      </c>
      <c r="G184" s="31" t="s">
        <v>2</v>
      </c>
      <c r="H184" s="31" t="s">
        <v>2</v>
      </c>
      <c r="I184" s="19">
        <v>1.6</v>
      </c>
      <c r="J184" s="19">
        <v>1.6</v>
      </c>
      <c r="K184" s="1" t="s">
        <v>368</v>
      </c>
      <c r="L184" s="13" t="s">
        <v>469</v>
      </c>
    </row>
    <row r="185" spans="1:12" s="26" customFormat="1" ht="31.5" x14ac:dyDescent="0.25">
      <c r="B185" s="31">
        <v>4</v>
      </c>
      <c r="C185" s="59" t="s">
        <v>105</v>
      </c>
      <c r="D185" s="31" t="s">
        <v>11</v>
      </c>
      <c r="E185" s="31" t="s">
        <v>135</v>
      </c>
      <c r="F185" s="98"/>
      <c r="G185" s="31" t="s">
        <v>2</v>
      </c>
      <c r="H185" s="31" t="s">
        <v>2</v>
      </c>
      <c r="I185" s="19">
        <v>3.2</v>
      </c>
      <c r="J185" s="19">
        <v>3.2</v>
      </c>
      <c r="K185" s="1" t="s">
        <v>368</v>
      </c>
      <c r="L185" s="168" t="s">
        <v>393</v>
      </c>
    </row>
    <row r="186" spans="1:12" s="26" customFormat="1" x14ac:dyDescent="0.25">
      <c r="B186" s="31"/>
      <c r="C186" s="92" t="s">
        <v>169</v>
      </c>
      <c r="D186" s="92"/>
      <c r="E186" s="92"/>
      <c r="F186" s="92"/>
      <c r="G186" s="92"/>
      <c r="H186" s="92"/>
      <c r="I186" s="92"/>
      <c r="J186" s="92"/>
      <c r="K186" s="92"/>
      <c r="L186" s="92"/>
    </row>
    <row r="187" spans="1:12" s="26" customFormat="1" ht="126.75" customHeight="1" x14ac:dyDescent="0.25">
      <c r="A187" s="26">
        <v>39</v>
      </c>
      <c r="B187" s="31">
        <v>2</v>
      </c>
      <c r="C187" s="59" t="s">
        <v>394</v>
      </c>
      <c r="D187" s="31" t="s">
        <v>395</v>
      </c>
      <c r="E187" s="31" t="s">
        <v>135</v>
      </c>
      <c r="F187" s="31" t="s">
        <v>396</v>
      </c>
      <c r="G187" s="31">
        <v>44.2</v>
      </c>
      <c r="H187" s="31">
        <v>49.4</v>
      </c>
      <c r="I187" s="19">
        <v>3.2</v>
      </c>
      <c r="J187" s="19">
        <v>3.2</v>
      </c>
      <c r="K187" s="1" t="s">
        <v>368</v>
      </c>
      <c r="L187" s="54" t="s">
        <v>470</v>
      </c>
    </row>
    <row r="188" spans="1:12" s="26" customFormat="1" ht="20.25" customHeight="1" x14ac:dyDescent="0.25">
      <c r="B188" s="31"/>
      <c r="C188" s="92" t="s">
        <v>397</v>
      </c>
      <c r="D188" s="92"/>
      <c r="E188" s="92"/>
      <c r="F188" s="92"/>
      <c r="G188" s="92"/>
      <c r="H188" s="92"/>
      <c r="I188" s="92"/>
      <c r="J188" s="92"/>
      <c r="K188" s="92"/>
      <c r="L188" s="92"/>
    </row>
    <row r="189" spans="1:12" s="26" customFormat="1" ht="87" customHeight="1" x14ac:dyDescent="0.25">
      <c r="B189" s="31">
        <v>1</v>
      </c>
      <c r="C189" s="59" t="s">
        <v>398</v>
      </c>
      <c r="D189" s="31" t="s">
        <v>395</v>
      </c>
      <c r="E189" s="31" t="s">
        <v>135</v>
      </c>
      <c r="F189" s="98" t="s">
        <v>388</v>
      </c>
      <c r="G189" s="31"/>
      <c r="H189" s="31"/>
      <c r="I189" s="19">
        <v>0.2</v>
      </c>
      <c r="J189" s="19">
        <v>0.2</v>
      </c>
      <c r="K189" s="1" t="s">
        <v>368</v>
      </c>
      <c r="L189" s="169" t="s">
        <v>399</v>
      </c>
    </row>
    <row r="190" spans="1:12" s="26" customFormat="1" ht="78.75" x14ac:dyDescent="0.25">
      <c r="B190" s="31">
        <v>2</v>
      </c>
      <c r="C190" s="59" t="s">
        <v>105</v>
      </c>
      <c r="D190" s="31" t="s">
        <v>106</v>
      </c>
      <c r="E190" s="31" t="s">
        <v>135</v>
      </c>
      <c r="F190" s="98"/>
      <c r="G190" s="31"/>
      <c r="H190" s="31"/>
      <c r="I190" s="19">
        <v>1.6</v>
      </c>
      <c r="J190" s="19">
        <v>1.6</v>
      </c>
      <c r="K190" s="1" t="s">
        <v>368</v>
      </c>
      <c r="L190" s="15" t="s">
        <v>471</v>
      </c>
    </row>
    <row r="191" spans="1:12" s="26" customFormat="1" ht="31.5" x14ac:dyDescent="0.25">
      <c r="B191" s="13">
        <v>3</v>
      </c>
      <c r="C191" s="59" t="s">
        <v>400</v>
      </c>
      <c r="D191" s="31" t="s">
        <v>106</v>
      </c>
      <c r="E191" s="31" t="s">
        <v>135</v>
      </c>
      <c r="F191" s="98" t="s">
        <v>388</v>
      </c>
      <c r="G191" s="1"/>
      <c r="H191" s="1"/>
      <c r="I191" s="20">
        <v>1.4</v>
      </c>
      <c r="J191" s="20">
        <v>1.4</v>
      </c>
      <c r="K191" s="1" t="s">
        <v>368</v>
      </c>
      <c r="L191" s="15" t="s">
        <v>401</v>
      </c>
    </row>
    <row r="192" spans="1:12" x14ac:dyDescent="0.25">
      <c r="B192" s="42"/>
      <c r="C192" s="41" t="s">
        <v>173</v>
      </c>
      <c r="D192" s="42"/>
      <c r="E192" s="42"/>
      <c r="F192" s="98"/>
      <c r="G192" s="44"/>
      <c r="H192" s="44"/>
      <c r="I192" s="47">
        <f>I193</f>
        <v>10.3</v>
      </c>
      <c r="J192" s="47">
        <f>J193</f>
        <v>10.3</v>
      </c>
      <c r="K192" s="44"/>
      <c r="L192" s="1"/>
    </row>
    <row r="193" spans="1:12" x14ac:dyDescent="0.25">
      <c r="B193" s="42"/>
      <c r="C193" s="15"/>
      <c r="D193" s="15"/>
      <c r="E193" s="15"/>
      <c r="F193" s="15"/>
      <c r="G193" s="15"/>
      <c r="H193" s="15"/>
      <c r="I193" s="47">
        <f>I187+I180</f>
        <v>10.3</v>
      </c>
      <c r="J193" s="47">
        <f>J187+J180</f>
        <v>10.3</v>
      </c>
      <c r="K193" s="1" t="s">
        <v>265</v>
      </c>
      <c r="L193" s="15"/>
    </row>
    <row r="194" spans="1:12" ht="34.5" customHeight="1" x14ac:dyDescent="0.25">
      <c r="B194" s="42"/>
      <c r="C194" s="15"/>
      <c r="D194" s="15"/>
      <c r="E194" s="15"/>
      <c r="F194" s="15"/>
      <c r="G194" s="15"/>
      <c r="H194" s="15"/>
      <c r="I194" s="16"/>
      <c r="J194" s="47"/>
      <c r="K194" s="1" t="s">
        <v>264</v>
      </c>
      <c r="L194" s="15"/>
    </row>
    <row r="195" spans="1:12" x14ac:dyDescent="0.25">
      <c r="B195" s="42"/>
      <c r="C195" s="92" t="s">
        <v>402</v>
      </c>
      <c r="D195" s="92"/>
      <c r="E195" s="92"/>
      <c r="F195" s="92"/>
      <c r="G195" s="92"/>
      <c r="H195" s="92"/>
      <c r="I195" s="92"/>
      <c r="J195" s="92"/>
      <c r="K195" s="92"/>
      <c r="L195" s="92"/>
    </row>
    <row r="196" spans="1:12" x14ac:dyDescent="0.25">
      <c r="B196" s="42"/>
      <c r="C196" s="92" t="s">
        <v>403</v>
      </c>
      <c r="D196" s="92"/>
      <c r="E196" s="92"/>
      <c r="F196" s="92"/>
      <c r="G196" s="92"/>
      <c r="H196" s="92"/>
      <c r="I196" s="92"/>
      <c r="J196" s="92"/>
      <c r="K196" s="92"/>
      <c r="L196" s="92"/>
    </row>
    <row r="197" spans="1:12" x14ac:dyDescent="0.25">
      <c r="B197" s="42"/>
      <c r="C197" s="92" t="s">
        <v>127</v>
      </c>
      <c r="D197" s="92"/>
      <c r="E197" s="92"/>
      <c r="F197" s="92"/>
      <c r="G197" s="92"/>
      <c r="H197" s="92"/>
      <c r="I197" s="92"/>
      <c r="J197" s="92"/>
      <c r="K197" s="92"/>
      <c r="L197" s="92"/>
    </row>
    <row r="198" spans="1:12" ht="112.5" customHeight="1" x14ac:dyDescent="0.25">
      <c r="A198" s="21">
        <v>40</v>
      </c>
      <c r="B198" s="42">
        <v>1</v>
      </c>
      <c r="C198" s="13" t="s">
        <v>404</v>
      </c>
      <c r="D198" s="43"/>
      <c r="E198" s="13" t="s">
        <v>305</v>
      </c>
      <c r="F198" s="13" t="s">
        <v>405</v>
      </c>
      <c r="G198" s="31">
        <v>27</v>
      </c>
      <c r="H198" s="31">
        <v>28.6</v>
      </c>
      <c r="I198" s="20">
        <v>217.6</v>
      </c>
      <c r="J198" s="20">
        <v>217.6</v>
      </c>
      <c r="K198" s="1" t="s">
        <v>368</v>
      </c>
      <c r="L198" s="59" t="s">
        <v>406</v>
      </c>
    </row>
    <row r="199" spans="1:12" ht="144.75" customHeight="1" x14ac:dyDescent="0.25">
      <c r="A199" s="21">
        <v>41</v>
      </c>
      <c r="B199" s="43">
        <v>2</v>
      </c>
      <c r="C199" s="13" t="s">
        <v>407</v>
      </c>
      <c r="D199" s="43"/>
      <c r="E199" s="13" t="s">
        <v>305</v>
      </c>
      <c r="F199" s="13" t="s">
        <v>405</v>
      </c>
      <c r="G199" s="39">
        <v>12</v>
      </c>
      <c r="H199" s="39">
        <v>12.2</v>
      </c>
      <c r="I199" s="39" t="s">
        <v>115</v>
      </c>
      <c r="J199" s="39" t="s">
        <v>115</v>
      </c>
      <c r="K199" s="1" t="s">
        <v>368</v>
      </c>
      <c r="L199" s="13" t="s">
        <v>472</v>
      </c>
    </row>
    <row r="200" spans="1:12" x14ac:dyDescent="0.25">
      <c r="B200" s="15"/>
      <c r="C200" s="96" t="s">
        <v>397</v>
      </c>
      <c r="D200" s="96"/>
      <c r="E200" s="96"/>
      <c r="F200" s="96"/>
      <c r="G200" s="96"/>
      <c r="H200" s="96"/>
      <c r="I200" s="96"/>
      <c r="J200" s="96"/>
      <c r="K200" s="96"/>
      <c r="L200" s="96"/>
    </row>
    <row r="201" spans="1:12" s="26" customFormat="1" ht="110.25" x14ac:dyDescent="0.25">
      <c r="B201" s="31">
        <v>1</v>
      </c>
      <c r="C201" s="170" t="s">
        <v>408</v>
      </c>
      <c r="D201" s="31" t="s">
        <v>9</v>
      </c>
      <c r="E201" s="161" t="s">
        <v>287</v>
      </c>
      <c r="F201" s="13" t="s">
        <v>405</v>
      </c>
      <c r="G201" s="31" t="s">
        <v>115</v>
      </c>
      <c r="H201" s="31" t="s">
        <v>115</v>
      </c>
      <c r="I201" s="39">
        <v>200</v>
      </c>
      <c r="J201" s="39">
        <v>200</v>
      </c>
      <c r="K201" s="1" t="s">
        <v>5</v>
      </c>
      <c r="L201" s="54" t="s">
        <v>501</v>
      </c>
    </row>
    <row r="202" spans="1:12" s="26" customFormat="1" ht="110.25" x14ac:dyDescent="0.25">
      <c r="B202" s="31">
        <v>2</v>
      </c>
      <c r="C202" s="13" t="s">
        <v>409</v>
      </c>
      <c r="D202" s="31" t="s">
        <v>9</v>
      </c>
      <c r="E202" s="161" t="s">
        <v>287</v>
      </c>
      <c r="F202" s="13" t="s">
        <v>405</v>
      </c>
      <c r="G202" s="31" t="s">
        <v>115</v>
      </c>
      <c r="H202" s="31" t="s">
        <v>115</v>
      </c>
      <c r="I202" s="31">
        <v>17.600000000000001</v>
      </c>
      <c r="J202" s="31">
        <v>17.600000000000001</v>
      </c>
      <c r="K202" s="1" t="s">
        <v>368</v>
      </c>
      <c r="L202" s="59" t="s">
        <v>410</v>
      </c>
    </row>
    <row r="203" spans="1:12" s="26" customFormat="1" x14ac:dyDescent="0.25">
      <c r="B203" s="41"/>
      <c r="C203" s="41" t="s">
        <v>173</v>
      </c>
      <c r="D203" s="41"/>
      <c r="E203" s="41"/>
      <c r="F203" s="43"/>
      <c r="G203" s="44"/>
      <c r="H203" s="44"/>
      <c r="I203" s="14">
        <f>I202+I201</f>
        <v>217.6</v>
      </c>
      <c r="J203" s="14">
        <f>J202+J201</f>
        <v>217.6</v>
      </c>
      <c r="K203" s="1"/>
      <c r="L203" s="1"/>
    </row>
    <row r="204" spans="1:12" s="26" customFormat="1" x14ac:dyDescent="0.25">
      <c r="B204" s="41"/>
      <c r="C204" s="41"/>
      <c r="D204" s="41"/>
      <c r="E204" s="41"/>
      <c r="F204" s="43"/>
      <c r="G204" s="44"/>
      <c r="H204" s="44"/>
      <c r="I204" s="14">
        <v>200</v>
      </c>
      <c r="J204" s="14">
        <v>200</v>
      </c>
      <c r="K204" s="1" t="s">
        <v>5</v>
      </c>
      <c r="L204" s="1"/>
    </row>
    <row r="205" spans="1:12" s="26" customFormat="1" x14ac:dyDescent="0.25">
      <c r="B205" s="41"/>
      <c r="C205" s="41"/>
      <c r="D205" s="41"/>
      <c r="E205" s="41"/>
      <c r="F205" s="43"/>
      <c r="G205" s="44"/>
      <c r="H205" s="44"/>
      <c r="I205" s="14">
        <v>17.600000000000001</v>
      </c>
      <c r="J205" s="14">
        <v>17.600000000000001</v>
      </c>
      <c r="K205" s="1" t="s">
        <v>368</v>
      </c>
      <c r="L205" s="1"/>
    </row>
    <row r="206" spans="1:12" ht="15" customHeight="1" x14ac:dyDescent="0.25">
      <c r="B206" s="42"/>
      <c r="C206" s="92" t="s">
        <v>411</v>
      </c>
      <c r="D206" s="92"/>
      <c r="E206" s="92"/>
      <c r="F206" s="92"/>
      <c r="G206" s="92"/>
      <c r="H206" s="92"/>
      <c r="I206" s="92"/>
      <c r="J206" s="92"/>
      <c r="K206" s="92"/>
      <c r="L206" s="92"/>
    </row>
    <row r="207" spans="1:12" ht="15" customHeight="1" x14ac:dyDescent="0.25">
      <c r="B207" s="42"/>
      <c r="C207" s="92" t="s">
        <v>412</v>
      </c>
      <c r="D207" s="92"/>
      <c r="E207" s="92"/>
      <c r="F207" s="92"/>
      <c r="G207" s="92"/>
      <c r="H207" s="92"/>
      <c r="I207" s="92"/>
      <c r="J207" s="92"/>
      <c r="K207" s="92"/>
      <c r="L207" s="92"/>
    </row>
    <row r="208" spans="1:12" x14ac:dyDescent="0.25">
      <c r="B208" s="31"/>
      <c r="C208" s="92" t="s">
        <v>127</v>
      </c>
      <c r="D208" s="92"/>
      <c r="E208" s="92"/>
      <c r="F208" s="92"/>
      <c r="G208" s="92"/>
      <c r="H208" s="92"/>
      <c r="I208" s="92"/>
      <c r="J208" s="92"/>
      <c r="K208" s="92"/>
      <c r="L208" s="92"/>
    </row>
    <row r="209" spans="1:12" ht="80.25" customHeight="1" x14ac:dyDescent="0.25">
      <c r="A209" s="21">
        <v>42</v>
      </c>
      <c r="B209" s="31">
        <v>1</v>
      </c>
      <c r="C209" s="13" t="s">
        <v>413</v>
      </c>
      <c r="D209" s="31" t="s">
        <v>9</v>
      </c>
      <c r="E209" s="31"/>
      <c r="F209" s="31"/>
      <c r="G209" s="39">
        <v>100</v>
      </c>
      <c r="H209" s="39" t="s">
        <v>2</v>
      </c>
      <c r="I209" s="31" t="s">
        <v>2</v>
      </c>
      <c r="J209" s="31" t="s">
        <v>2</v>
      </c>
      <c r="K209" s="31" t="s">
        <v>2</v>
      </c>
      <c r="L209" s="59" t="s">
        <v>414</v>
      </c>
    </row>
    <row r="210" spans="1:12" s="26" customFormat="1" ht="66.75" customHeight="1" x14ac:dyDescent="0.25">
      <c r="A210" s="26">
        <v>43</v>
      </c>
      <c r="B210" s="31">
        <v>2</v>
      </c>
      <c r="C210" s="13" t="s">
        <v>415</v>
      </c>
      <c r="D210" s="31" t="s">
        <v>9</v>
      </c>
      <c r="E210" s="31"/>
      <c r="F210" s="31"/>
      <c r="G210" s="39">
        <v>100</v>
      </c>
      <c r="H210" s="39" t="s">
        <v>2</v>
      </c>
      <c r="I210" s="31" t="s">
        <v>2</v>
      </c>
      <c r="J210" s="31" t="s">
        <v>2</v>
      </c>
      <c r="K210" s="31" t="s">
        <v>2</v>
      </c>
      <c r="L210" s="59" t="s">
        <v>414</v>
      </c>
    </row>
    <row r="211" spans="1:12" s="26" customFormat="1" ht="50.25" customHeight="1" x14ac:dyDescent="0.25">
      <c r="A211" s="26">
        <v>44</v>
      </c>
      <c r="B211" s="31">
        <v>3</v>
      </c>
      <c r="C211" s="13" t="s">
        <v>416</v>
      </c>
      <c r="D211" s="31" t="s">
        <v>9</v>
      </c>
      <c r="E211" s="32"/>
      <c r="F211" s="32"/>
      <c r="G211" s="31">
        <v>100</v>
      </c>
      <c r="H211" s="39" t="s">
        <v>2</v>
      </c>
      <c r="I211" s="31" t="s">
        <v>2</v>
      </c>
      <c r="J211" s="31" t="s">
        <v>2</v>
      </c>
      <c r="K211" s="31" t="s">
        <v>2</v>
      </c>
      <c r="L211" s="59" t="s">
        <v>414</v>
      </c>
    </row>
    <row r="212" spans="1:12" x14ac:dyDescent="0.25">
      <c r="B212" s="42"/>
      <c r="C212" s="41" t="s">
        <v>173</v>
      </c>
      <c r="D212" s="42"/>
      <c r="E212" s="42"/>
      <c r="F212" s="43"/>
      <c r="G212" s="44"/>
      <c r="H212" s="44"/>
      <c r="I212" s="44"/>
      <c r="J212" s="44"/>
      <c r="K212" s="1" t="s">
        <v>4</v>
      </c>
      <c r="L212" s="1"/>
    </row>
    <row r="213" spans="1:12" x14ac:dyDescent="0.25">
      <c r="B213" s="42"/>
      <c r="C213" s="42"/>
      <c r="D213" s="42"/>
      <c r="E213" s="42"/>
      <c r="F213" s="43"/>
      <c r="G213" s="44"/>
      <c r="H213" s="44"/>
      <c r="I213" s="44"/>
      <c r="J213" s="44"/>
      <c r="K213" s="1" t="s">
        <v>5</v>
      </c>
      <c r="L213" s="32"/>
    </row>
    <row r="214" spans="1:12" x14ac:dyDescent="0.25">
      <c r="B214" s="42"/>
      <c r="C214" s="42"/>
      <c r="D214" s="42"/>
      <c r="E214" s="42"/>
      <c r="F214" s="43"/>
      <c r="G214" s="44"/>
      <c r="H214" s="44"/>
      <c r="I214" s="44"/>
      <c r="J214" s="44"/>
      <c r="K214" s="1" t="s">
        <v>368</v>
      </c>
      <c r="L214" s="59"/>
    </row>
    <row r="215" spans="1:12" x14ac:dyDescent="0.25">
      <c r="B215" s="42"/>
      <c r="C215" s="42"/>
      <c r="D215" s="42"/>
      <c r="E215" s="42"/>
      <c r="F215" s="43"/>
      <c r="G215" s="44"/>
      <c r="H215" s="44"/>
      <c r="I215" s="44"/>
      <c r="J215" s="44"/>
      <c r="K215" s="1"/>
      <c r="L215" s="59"/>
    </row>
    <row r="216" spans="1:12" x14ac:dyDescent="0.25">
      <c r="B216" s="42"/>
      <c r="C216" s="106" t="s">
        <v>417</v>
      </c>
      <c r="D216" s="106"/>
      <c r="E216" s="106"/>
      <c r="F216" s="106"/>
      <c r="G216" s="106"/>
      <c r="H216" s="106"/>
      <c r="I216" s="106"/>
      <c r="J216" s="106"/>
      <c r="K216" s="106"/>
      <c r="L216" s="106"/>
    </row>
    <row r="217" spans="1:12" x14ac:dyDescent="0.25">
      <c r="B217" s="42"/>
      <c r="C217" s="106" t="s">
        <v>418</v>
      </c>
      <c r="D217" s="106"/>
      <c r="E217" s="106"/>
      <c r="F217" s="106"/>
      <c r="G217" s="106"/>
      <c r="H217" s="106"/>
      <c r="I217" s="106"/>
      <c r="J217" s="106"/>
      <c r="K217" s="106"/>
      <c r="L217" s="106"/>
    </row>
    <row r="218" spans="1:12" x14ac:dyDescent="0.25">
      <c r="B218" s="42"/>
      <c r="C218" s="106" t="s">
        <v>102</v>
      </c>
      <c r="D218" s="106"/>
      <c r="E218" s="106"/>
      <c r="F218" s="106"/>
      <c r="G218" s="106"/>
      <c r="H218" s="106"/>
      <c r="I218" s="106"/>
      <c r="J218" s="106"/>
      <c r="K218" s="106"/>
      <c r="L218" s="106"/>
    </row>
    <row r="219" spans="1:12" ht="409.6" customHeight="1" x14ac:dyDescent="0.25">
      <c r="A219" s="21">
        <v>45</v>
      </c>
      <c r="B219" s="43">
        <v>1</v>
      </c>
      <c r="C219" s="31" t="s">
        <v>365</v>
      </c>
      <c r="D219" s="41"/>
      <c r="E219" s="31" t="s">
        <v>366</v>
      </c>
      <c r="F219" s="31" t="s">
        <v>367</v>
      </c>
      <c r="G219" s="39">
        <v>96.8</v>
      </c>
      <c r="H219" s="39">
        <v>96.8</v>
      </c>
      <c r="I219" s="2">
        <v>0.54</v>
      </c>
      <c r="J219" s="2">
        <v>0.54</v>
      </c>
      <c r="K219" s="45" t="s">
        <v>368</v>
      </c>
      <c r="L219" s="15" t="s">
        <v>369</v>
      </c>
    </row>
    <row r="220" spans="1:12" ht="17.25" customHeight="1" x14ac:dyDescent="0.25">
      <c r="B220" s="43"/>
      <c r="C220" s="93" t="s">
        <v>132</v>
      </c>
      <c r="D220" s="93"/>
      <c r="E220" s="93"/>
      <c r="F220" s="93"/>
      <c r="G220" s="93"/>
      <c r="H220" s="93"/>
      <c r="I220" s="93"/>
      <c r="J220" s="93"/>
      <c r="K220" s="93"/>
      <c r="L220" s="93"/>
    </row>
    <row r="221" spans="1:12" ht="63" x14ac:dyDescent="0.25">
      <c r="B221" s="31">
        <v>1</v>
      </c>
      <c r="C221" s="48" t="s">
        <v>107</v>
      </c>
      <c r="D221" s="59" t="s">
        <v>109</v>
      </c>
      <c r="E221" s="31" t="s">
        <v>366</v>
      </c>
      <c r="F221" s="17" t="s">
        <v>367</v>
      </c>
      <c r="G221" s="31" t="s">
        <v>115</v>
      </c>
      <c r="H221" s="31" t="s">
        <v>115</v>
      </c>
      <c r="I221" s="31">
        <v>0.18</v>
      </c>
      <c r="J221" s="31">
        <v>0.18</v>
      </c>
      <c r="K221" s="45" t="s">
        <v>368</v>
      </c>
      <c r="L221" s="13" t="s">
        <v>370</v>
      </c>
    </row>
    <row r="222" spans="1:12" ht="63" x14ac:dyDescent="0.25">
      <c r="B222" s="31">
        <v>2</v>
      </c>
      <c r="C222" s="48" t="s">
        <v>108</v>
      </c>
      <c r="D222" s="59" t="s">
        <v>109</v>
      </c>
      <c r="E222" s="31" t="s">
        <v>366</v>
      </c>
      <c r="F222" s="17" t="s">
        <v>367</v>
      </c>
      <c r="G222" s="31" t="s">
        <v>115</v>
      </c>
      <c r="H222" s="31" t="s">
        <v>115</v>
      </c>
      <c r="I222" s="31">
        <v>0.18</v>
      </c>
      <c r="J222" s="31">
        <v>0.18</v>
      </c>
      <c r="K222" s="45" t="s">
        <v>368</v>
      </c>
      <c r="L222" s="13" t="s">
        <v>370</v>
      </c>
    </row>
    <row r="223" spans="1:12" ht="63" x14ac:dyDescent="0.25">
      <c r="B223" s="31">
        <v>3</v>
      </c>
      <c r="C223" s="48" t="s">
        <v>110</v>
      </c>
      <c r="D223" s="59" t="s">
        <v>109</v>
      </c>
      <c r="E223" s="31" t="s">
        <v>366</v>
      </c>
      <c r="F223" s="17" t="s">
        <v>367</v>
      </c>
      <c r="G223" s="31" t="s">
        <v>115</v>
      </c>
      <c r="H223" s="31" t="s">
        <v>115</v>
      </c>
      <c r="I223" s="31">
        <v>0.1</v>
      </c>
      <c r="J223" s="31">
        <v>0.1</v>
      </c>
      <c r="K223" s="45" t="s">
        <v>368</v>
      </c>
      <c r="L223" s="13" t="s">
        <v>370</v>
      </c>
    </row>
    <row r="224" spans="1:12" ht="63" x14ac:dyDescent="0.25">
      <c r="B224" s="31">
        <v>4</v>
      </c>
      <c r="C224" s="48" t="s">
        <v>111</v>
      </c>
      <c r="D224" s="59" t="s">
        <v>109</v>
      </c>
      <c r="E224" s="31" t="s">
        <v>366</v>
      </c>
      <c r="F224" s="17" t="s">
        <v>367</v>
      </c>
      <c r="G224" s="31" t="s">
        <v>115</v>
      </c>
      <c r="H224" s="31" t="s">
        <v>115</v>
      </c>
      <c r="I224" s="31">
        <v>0.08</v>
      </c>
      <c r="J224" s="31">
        <v>0.08</v>
      </c>
      <c r="K224" s="45" t="s">
        <v>368</v>
      </c>
      <c r="L224" s="13" t="s">
        <v>370</v>
      </c>
    </row>
    <row r="225" spans="1:12" x14ac:dyDescent="0.25">
      <c r="B225" s="59"/>
      <c r="C225" s="93" t="s">
        <v>132</v>
      </c>
      <c r="D225" s="93"/>
      <c r="E225" s="93"/>
      <c r="F225" s="93"/>
      <c r="G225" s="93"/>
      <c r="H225" s="93"/>
      <c r="I225" s="93"/>
      <c r="J225" s="93"/>
      <c r="K225" s="93"/>
      <c r="L225" s="93"/>
    </row>
    <row r="226" spans="1:12" ht="252" customHeight="1" x14ac:dyDescent="0.25">
      <c r="A226" s="21">
        <v>46</v>
      </c>
      <c r="B226" s="31">
        <v>2</v>
      </c>
      <c r="C226" s="13" t="s">
        <v>371</v>
      </c>
      <c r="D226" s="43" t="s">
        <v>9</v>
      </c>
      <c r="E226" s="31" t="s">
        <v>366</v>
      </c>
      <c r="F226" s="31" t="s">
        <v>367</v>
      </c>
      <c r="G226" s="31">
        <v>12.9</v>
      </c>
      <c r="H226" s="31">
        <v>12.9</v>
      </c>
      <c r="I226" s="39">
        <f>I228+I229+I2201</f>
        <v>0.4</v>
      </c>
      <c r="J226" s="31">
        <v>0.4</v>
      </c>
      <c r="K226" s="45" t="s">
        <v>368</v>
      </c>
      <c r="L226" s="15" t="s">
        <v>372</v>
      </c>
    </row>
    <row r="227" spans="1:12" ht="17.25" customHeight="1" x14ac:dyDescent="0.25">
      <c r="B227" s="15"/>
      <c r="C227" s="93" t="s">
        <v>132</v>
      </c>
      <c r="D227" s="93"/>
      <c r="E227" s="93"/>
      <c r="F227" s="93"/>
      <c r="G227" s="93"/>
      <c r="H227" s="93"/>
      <c r="I227" s="93"/>
      <c r="J227" s="93"/>
      <c r="K227" s="93"/>
      <c r="L227" s="93"/>
    </row>
    <row r="228" spans="1:12" s="26" customFormat="1" ht="63" x14ac:dyDescent="0.25">
      <c r="B228" s="31">
        <v>1</v>
      </c>
      <c r="C228" s="13" t="s">
        <v>112</v>
      </c>
      <c r="D228" s="31" t="s">
        <v>109</v>
      </c>
      <c r="E228" s="31" t="s">
        <v>366</v>
      </c>
      <c r="F228" s="31" t="s">
        <v>367</v>
      </c>
      <c r="G228" s="31"/>
      <c r="H228" s="31"/>
      <c r="I228" s="39">
        <v>0.2</v>
      </c>
      <c r="J228" s="39">
        <v>0.2</v>
      </c>
      <c r="K228" s="45" t="s">
        <v>368</v>
      </c>
      <c r="L228" s="59" t="s">
        <v>373</v>
      </c>
    </row>
    <row r="229" spans="1:12" s="26" customFormat="1" x14ac:dyDescent="0.25">
      <c r="B229" s="31">
        <v>2</v>
      </c>
      <c r="C229" s="13" t="s">
        <v>113</v>
      </c>
      <c r="D229" s="31"/>
      <c r="E229" s="31"/>
      <c r="F229" s="31"/>
      <c r="G229" s="31"/>
      <c r="H229" s="31"/>
      <c r="I229" s="31">
        <v>0.2</v>
      </c>
      <c r="J229" s="31">
        <v>0.2</v>
      </c>
      <c r="K229" s="45" t="s">
        <v>368</v>
      </c>
      <c r="L229" s="59" t="s">
        <v>373</v>
      </c>
    </row>
    <row r="230" spans="1:12" s="26" customFormat="1" x14ac:dyDescent="0.25">
      <c r="B230" s="31"/>
      <c r="C230" s="96" t="s">
        <v>102</v>
      </c>
      <c r="D230" s="96"/>
      <c r="E230" s="96"/>
      <c r="F230" s="96"/>
      <c r="G230" s="96"/>
      <c r="H230" s="96"/>
      <c r="I230" s="96"/>
      <c r="J230" s="96"/>
      <c r="K230" s="96"/>
      <c r="L230" s="96"/>
    </row>
    <row r="231" spans="1:12" s="26" customFormat="1" ht="192" customHeight="1" x14ac:dyDescent="0.25">
      <c r="A231" s="26">
        <v>47</v>
      </c>
      <c r="B231" s="31">
        <v>3</v>
      </c>
      <c r="C231" s="59" t="s">
        <v>374</v>
      </c>
      <c r="D231" s="31" t="s">
        <v>9</v>
      </c>
      <c r="E231" s="31" t="s">
        <v>366</v>
      </c>
      <c r="F231" s="31" t="s">
        <v>367</v>
      </c>
      <c r="G231" s="31">
        <v>13.5</v>
      </c>
      <c r="H231" s="31">
        <v>13.5</v>
      </c>
      <c r="I231" s="39">
        <v>0.2</v>
      </c>
      <c r="J231" s="39">
        <v>0.2</v>
      </c>
      <c r="K231" s="45" t="s">
        <v>368</v>
      </c>
      <c r="L231" s="15" t="s">
        <v>375</v>
      </c>
    </row>
    <row r="232" spans="1:12" s="26" customFormat="1" x14ac:dyDescent="0.25">
      <c r="B232" s="31"/>
      <c r="C232" s="49" t="s">
        <v>132</v>
      </c>
      <c r="D232" s="59"/>
      <c r="E232" s="59"/>
      <c r="F232" s="59"/>
      <c r="G232" s="31"/>
      <c r="H232" s="31"/>
      <c r="I232" s="39"/>
      <c r="J232" s="39"/>
      <c r="K232" s="1"/>
      <c r="L232" s="15"/>
    </row>
    <row r="233" spans="1:12" s="26" customFormat="1" ht="63" x14ac:dyDescent="0.25">
      <c r="B233" s="43">
        <v>1</v>
      </c>
      <c r="C233" s="59" t="s">
        <v>114</v>
      </c>
      <c r="D233" s="59" t="s">
        <v>376</v>
      </c>
      <c r="E233" s="31" t="s">
        <v>366</v>
      </c>
      <c r="F233" s="31" t="s">
        <v>367</v>
      </c>
      <c r="G233" s="44"/>
      <c r="H233" s="44"/>
      <c r="I233" s="20">
        <v>0.2</v>
      </c>
      <c r="J233" s="20">
        <v>0.2</v>
      </c>
      <c r="K233" s="1"/>
      <c r="L233" s="59" t="s">
        <v>377</v>
      </c>
    </row>
    <row r="234" spans="1:12" x14ac:dyDescent="0.25">
      <c r="B234" s="42"/>
      <c r="C234" s="41" t="s">
        <v>173</v>
      </c>
      <c r="D234" s="42"/>
      <c r="E234" s="42"/>
      <c r="F234" s="43"/>
      <c r="G234" s="44"/>
      <c r="H234" s="44"/>
      <c r="I234" s="14">
        <v>1.1000000000000001</v>
      </c>
      <c r="J234" s="14">
        <v>1.1000000000000001</v>
      </c>
      <c r="K234" s="1"/>
      <c r="L234" s="1"/>
    </row>
    <row r="235" spans="1:12" x14ac:dyDescent="0.25">
      <c r="B235" s="42"/>
      <c r="C235" s="41"/>
      <c r="D235" s="42"/>
      <c r="E235" s="42"/>
      <c r="F235" s="43"/>
      <c r="G235" s="44"/>
      <c r="H235" s="44"/>
      <c r="I235" s="14">
        <f>I231+I226+I219</f>
        <v>1.1400000000000001</v>
      </c>
      <c r="J235" s="14">
        <f>J231+J226+J219</f>
        <v>1.1400000000000001</v>
      </c>
      <c r="K235" s="1" t="s">
        <v>368</v>
      </c>
      <c r="L235" s="1"/>
    </row>
    <row r="236" spans="1:12" x14ac:dyDescent="0.25">
      <c r="B236" s="99" t="s">
        <v>239</v>
      </c>
      <c r="C236" s="99"/>
      <c r="D236" s="99"/>
      <c r="E236" s="99"/>
      <c r="F236" s="99"/>
      <c r="G236" s="99"/>
      <c r="H236" s="99"/>
      <c r="I236" s="99"/>
      <c r="J236" s="99"/>
      <c r="K236" s="99"/>
      <c r="L236" s="99"/>
    </row>
    <row r="237" spans="1:12" x14ac:dyDescent="0.25">
      <c r="B237" s="99" t="s">
        <v>240</v>
      </c>
      <c r="C237" s="99"/>
      <c r="D237" s="99"/>
      <c r="E237" s="99"/>
      <c r="F237" s="99"/>
      <c r="G237" s="99"/>
      <c r="H237" s="99"/>
      <c r="I237" s="99"/>
      <c r="J237" s="99"/>
      <c r="K237" s="99"/>
      <c r="L237" s="99"/>
    </row>
    <row r="238" spans="1:12" x14ac:dyDescent="0.25">
      <c r="B238" s="31"/>
      <c r="C238" s="32" t="s">
        <v>127</v>
      </c>
      <c r="D238" s="31"/>
      <c r="E238" s="31"/>
      <c r="F238" s="31"/>
      <c r="G238" s="31"/>
      <c r="H238" s="31"/>
      <c r="I238" s="31"/>
      <c r="J238" s="31"/>
      <c r="K238" s="31"/>
      <c r="L238" s="51"/>
    </row>
    <row r="239" spans="1:12" s="26" customFormat="1" ht="126" customHeight="1" x14ac:dyDescent="0.25">
      <c r="A239" s="26">
        <v>48</v>
      </c>
      <c r="B239" s="31">
        <v>1</v>
      </c>
      <c r="C239" s="52" t="s">
        <v>241</v>
      </c>
      <c r="D239" s="31" t="s">
        <v>257</v>
      </c>
      <c r="E239" s="31" t="s">
        <v>366</v>
      </c>
      <c r="F239" s="17" t="s">
        <v>243</v>
      </c>
      <c r="G239" s="31">
        <v>11.2</v>
      </c>
      <c r="H239" s="31">
        <v>8</v>
      </c>
      <c r="I239" s="31" t="s">
        <v>2</v>
      </c>
      <c r="J239" s="31" t="s">
        <v>2</v>
      </c>
      <c r="K239" s="31" t="s">
        <v>2</v>
      </c>
      <c r="L239" s="56" t="s">
        <v>502</v>
      </c>
    </row>
    <row r="240" spans="1:12" s="26" customFormat="1" ht="71.25" customHeight="1" x14ac:dyDescent="0.25">
      <c r="A240" s="26">
        <v>49</v>
      </c>
      <c r="B240" s="31">
        <v>2</v>
      </c>
      <c r="C240" s="52" t="s">
        <v>244</v>
      </c>
      <c r="D240" s="31" t="s">
        <v>9</v>
      </c>
      <c r="E240" s="31" t="s">
        <v>366</v>
      </c>
      <c r="F240" s="17" t="s">
        <v>242</v>
      </c>
      <c r="G240" s="31">
        <v>10.3</v>
      </c>
      <c r="H240" s="31">
        <v>17.600000000000001</v>
      </c>
      <c r="I240" s="31" t="s">
        <v>2</v>
      </c>
      <c r="J240" s="31" t="s">
        <v>2</v>
      </c>
      <c r="K240" s="31" t="s">
        <v>2</v>
      </c>
      <c r="L240" s="52" t="s">
        <v>256</v>
      </c>
    </row>
    <row r="241" spans="1:12" s="26" customFormat="1" ht="47.25" x14ac:dyDescent="0.25">
      <c r="A241" s="26">
        <v>50</v>
      </c>
      <c r="B241" s="31">
        <v>3</v>
      </c>
      <c r="C241" s="52" t="s">
        <v>249</v>
      </c>
      <c r="D241" s="31" t="s">
        <v>9</v>
      </c>
      <c r="E241" s="31" t="s">
        <v>366</v>
      </c>
      <c r="F241" s="17" t="s">
        <v>242</v>
      </c>
      <c r="G241" s="31">
        <v>4.3</v>
      </c>
      <c r="H241" s="31">
        <v>2.8</v>
      </c>
      <c r="I241" s="31" t="s">
        <v>115</v>
      </c>
      <c r="J241" s="31" t="s">
        <v>115</v>
      </c>
      <c r="K241" s="31" t="s">
        <v>115</v>
      </c>
      <c r="L241" s="52" t="s">
        <v>216</v>
      </c>
    </row>
    <row r="242" spans="1:12" s="26" customFormat="1" ht="45.75" customHeight="1" x14ac:dyDescent="0.25">
      <c r="A242" s="26">
        <v>51</v>
      </c>
      <c r="B242" s="31">
        <v>4</v>
      </c>
      <c r="C242" s="52" t="s">
        <v>250</v>
      </c>
      <c r="D242" s="31" t="s">
        <v>9</v>
      </c>
      <c r="E242" s="31" t="s">
        <v>366</v>
      </c>
      <c r="F242" s="17" t="s">
        <v>242</v>
      </c>
      <c r="G242" s="31">
        <v>4.9000000000000004</v>
      </c>
      <c r="H242" s="31">
        <v>6.4</v>
      </c>
      <c r="I242" s="31" t="s">
        <v>115</v>
      </c>
      <c r="J242" s="31" t="s">
        <v>115</v>
      </c>
      <c r="K242" s="31" t="s">
        <v>115</v>
      </c>
      <c r="L242" s="52" t="s">
        <v>256</v>
      </c>
    </row>
    <row r="243" spans="1:12" s="26" customFormat="1" ht="66.75" customHeight="1" x14ac:dyDescent="0.25">
      <c r="A243" s="26">
        <v>52</v>
      </c>
      <c r="B243" s="31">
        <v>5</v>
      </c>
      <c r="C243" s="52" t="s">
        <v>251</v>
      </c>
      <c r="D243" s="31" t="s">
        <v>9</v>
      </c>
      <c r="E243" s="31" t="s">
        <v>366</v>
      </c>
      <c r="F243" s="17" t="s">
        <v>242</v>
      </c>
      <c r="G243" s="31">
        <v>19</v>
      </c>
      <c r="H243" s="31">
        <v>21.8</v>
      </c>
      <c r="I243" s="31" t="s">
        <v>115</v>
      </c>
      <c r="J243" s="31" t="s">
        <v>115</v>
      </c>
      <c r="K243" s="31" t="s">
        <v>115</v>
      </c>
      <c r="L243" s="52" t="s">
        <v>216</v>
      </c>
    </row>
    <row r="244" spans="1:12" s="26" customFormat="1" ht="47.25" x14ac:dyDescent="0.25">
      <c r="A244" s="26">
        <v>53</v>
      </c>
      <c r="B244" s="31">
        <v>6</v>
      </c>
      <c r="C244" s="52" t="s">
        <v>252</v>
      </c>
      <c r="D244" s="31" t="s">
        <v>103</v>
      </c>
      <c r="E244" s="31" t="s">
        <v>366</v>
      </c>
      <c r="F244" s="17" t="s">
        <v>242</v>
      </c>
      <c r="G244" s="31">
        <v>9384.2530000000006</v>
      </c>
      <c r="H244" s="31">
        <v>568335.15</v>
      </c>
      <c r="I244" s="31" t="s">
        <v>115</v>
      </c>
      <c r="J244" s="31" t="s">
        <v>115</v>
      </c>
      <c r="K244" s="31" t="s">
        <v>115</v>
      </c>
      <c r="L244" s="52" t="s">
        <v>216</v>
      </c>
    </row>
    <row r="245" spans="1:12" s="26" customFormat="1" ht="46.5" customHeight="1" x14ac:dyDescent="0.25">
      <c r="A245" s="26">
        <v>54</v>
      </c>
      <c r="B245" s="31">
        <v>7</v>
      </c>
      <c r="C245" s="52" t="s">
        <v>253</v>
      </c>
      <c r="D245" s="31" t="s">
        <v>103</v>
      </c>
      <c r="E245" s="31" t="s">
        <v>366</v>
      </c>
      <c r="F245" s="17" t="s">
        <v>242</v>
      </c>
      <c r="G245" s="31">
        <v>7353.7</v>
      </c>
      <c r="H245" s="31">
        <v>9318</v>
      </c>
      <c r="I245" s="31" t="s">
        <v>115</v>
      </c>
      <c r="J245" s="31" t="s">
        <v>115</v>
      </c>
      <c r="K245" s="31" t="s">
        <v>115</v>
      </c>
      <c r="L245" s="52" t="s">
        <v>216</v>
      </c>
    </row>
    <row r="246" spans="1:12" s="26" customFormat="1" ht="63" x14ac:dyDescent="0.25">
      <c r="A246" s="26">
        <v>55</v>
      </c>
      <c r="B246" s="31">
        <v>8</v>
      </c>
      <c r="C246" s="52" t="s">
        <v>254</v>
      </c>
      <c r="D246" s="31" t="s">
        <v>258</v>
      </c>
      <c r="E246" s="31" t="s">
        <v>366</v>
      </c>
      <c r="F246" s="17" t="s">
        <v>242</v>
      </c>
      <c r="G246" s="31">
        <v>4</v>
      </c>
      <c r="H246" s="31">
        <v>5</v>
      </c>
      <c r="I246" s="31" t="s">
        <v>115</v>
      </c>
      <c r="J246" s="31" t="s">
        <v>115</v>
      </c>
      <c r="K246" s="31" t="s">
        <v>115</v>
      </c>
      <c r="L246" s="52" t="s">
        <v>216</v>
      </c>
    </row>
    <row r="247" spans="1:12" s="26" customFormat="1" ht="63" x14ac:dyDescent="0.25">
      <c r="A247" s="26">
        <v>56</v>
      </c>
      <c r="B247" s="31">
        <v>9</v>
      </c>
      <c r="C247" s="52" t="s">
        <v>255</v>
      </c>
      <c r="D247" s="31" t="s">
        <v>258</v>
      </c>
      <c r="E247" s="31" t="s">
        <v>366</v>
      </c>
      <c r="F247" s="17" t="s">
        <v>242</v>
      </c>
      <c r="G247" s="31">
        <v>17</v>
      </c>
      <c r="H247" s="31">
        <v>87</v>
      </c>
      <c r="I247" s="31" t="s">
        <v>115</v>
      </c>
      <c r="J247" s="31" t="s">
        <v>115</v>
      </c>
      <c r="K247" s="31" t="s">
        <v>115</v>
      </c>
      <c r="L247" s="52" t="s">
        <v>216</v>
      </c>
    </row>
    <row r="248" spans="1:12" x14ac:dyDescent="0.25">
      <c r="B248" s="97" t="s">
        <v>132</v>
      </c>
      <c r="C248" s="97"/>
      <c r="D248" s="97"/>
      <c r="E248" s="97"/>
      <c r="F248" s="97"/>
      <c r="G248" s="97"/>
      <c r="H248" s="97"/>
      <c r="I248" s="97"/>
      <c r="J248" s="97"/>
      <c r="K248" s="97"/>
      <c r="L248" s="97"/>
    </row>
    <row r="249" spans="1:12" ht="63" x14ac:dyDescent="0.25">
      <c r="B249" s="31">
        <v>1</v>
      </c>
      <c r="C249" s="52" t="s">
        <v>259</v>
      </c>
      <c r="D249" s="31" t="s">
        <v>99</v>
      </c>
      <c r="E249" s="31" t="s">
        <v>366</v>
      </c>
      <c r="F249" s="17" t="s">
        <v>242</v>
      </c>
      <c r="G249" s="31" t="s">
        <v>115</v>
      </c>
      <c r="H249" s="31" t="s">
        <v>115</v>
      </c>
      <c r="I249" s="98" t="s">
        <v>172</v>
      </c>
      <c r="J249" s="98"/>
      <c r="K249" s="98"/>
      <c r="L249" s="56" t="s">
        <v>216</v>
      </c>
    </row>
    <row r="250" spans="1:12" ht="127.5" customHeight="1" x14ac:dyDescent="0.25">
      <c r="B250" s="31">
        <v>2</v>
      </c>
      <c r="C250" s="52" t="s">
        <v>260</v>
      </c>
      <c r="D250" s="31" t="s">
        <v>99</v>
      </c>
      <c r="E250" s="31" t="s">
        <v>366</v>
      </c>
      <c r="F250" s="17" t="s">
        <v>242</v>
      </c>
      <c r="G250" s="13" t="s">
        <v>116</v>
      </c>
      <c r="H250" s="31" t="s">
        <v>115</v>
      </c>
      <c r="I250" s="98" t="s">
        <v>172</v>
      </c>
      <c r="J250" s="98"/>
      <c r="K250" s="98"/>
      <c r="L250" s="56" t="s">
        <v>216</v>
      </c>
    </row>
    <row r="251" spans="1:12" ht="81.75" customHeight="1" x14ac:dyDescent="0.25">
      <c r="B251" s="31">
        <v>3</v>
      </c>
      <c r="C251" s="52" t="s">
        <v>261</v>
      </c>
      <c r="D251" s="31" t="s">
        <v>99</v>
      </c>
      <c r="E251" s="31" t="s">
        <v>366</v>
      </c>
      <c r="F251" s="17" t="s">
        <v>242</v>
      </c>
      <c r="G251" s="31" t="s">
        <v>115</v>
      </c>
      <c r="H251" s="31" t="s">
        <v>115</v>
      </c>
      <c r="I251" s="98" t="s">
        <v>172</v>
      </c>
      <c r="J251" s="98"/>
      <c r="K251" s="98"/>
      <c r="L251" s="56" t="s">
        <v>216</v>
      </c>
    </row>
    <row r="252" spans="1:12" ht="141.75" x14ac:dyDescent="0.25">
      <c r="B252" s="31">
        <v>4</v>
      </c>
      <c r="C252" s="52" t="s">
        <v>261</v>
      </c>
      <c r="D252" s="31" t="s">
        <v>99</v>
      </c>
      <c r="E252" s="31" t="s">
        <v>366</v>
      </c>
      <c r="F252" s="17" t="s">
        <v>242</v>
      </c>
      <c r="G252" s="31" t="s">
        <v>115</v>
      </c>
      <c r="H252" s="31" t="s">
        <v>115</v>
      </c>
      <c r="I252" s="98" t="s">
        <v>172</v>
      </c>
      <c r="J252" s="98"/>
      <c r="K252" s="98"/>
      <c r="L252" s="56" t="s">
        <v>216</v>
      </c>
    </row>
    <row r="253" spans="1:12" ht="94.5" x14ac:dyDescent="0.25">
      <c r="B253" s="31">
        <v>5</v>
      </c>
      <c r="C253" s="52" t="s">
        <v>262</v>
      </c>
      <c r="D253" s="31" t="s">
        <v>99</v>
      </c>
      <c r="E253" s="31" t="s">
        <v>366</v>
      </c>
      <c r="F253" s="17" t="s">
        <v>242</v>
      </c>
      <c r="G253" s="31" t="s">
        <v>115</v>
      </c>
      <c r="H253" s="31" t="s">
        <v>115</v>
      </c>
      <c r="I253" s="98" t="s">
        <v>172</v>
      </c>
      <c r="J253" s="98"/>
      <c r="K253" s="98"/>
      <c r="L253" s="56" t="s">
        <v>216</v>
      </c>
    </row>
    <row r="254" spans="1:12" s="26" customFormat="1" x14ac:dyDescent="0.25">
      <c r="B254" s="31"/>
      <c r="C254" s="41" t="s">
        <v>263</v>
      </c>
      <c r="D254" s="42"/>
      <c r="E254" s="42"/>
      <c r="F254" s="43"/>
      <c r="G254" s="44"/>
      <c r="H254" s="44"/>
      <c r="I254" s="44"/>
      <c r="J254" s="44"/>
      <c r="K254" s="31" t="s">
        <v>4</v>
      </c>
      <c r="L254" s="53"/>
    </row>
    <row r="255" spans="1:12" s="26" customFormat="1" x14ac:dyDescent="0.25">
      <c r="B255" s="31"/>
      <c r="C255" s="41"/>
      <c r="D255" s="42"/>
      <c r="E255" s="42"/>
      <c r="F255" s="43"/>
      <c r="G255" s="44"/>
      <c r="H255" s="44"/>
      <c r="I255" s="44"/>
      <c r="J255" s="44"/>
      <c r="K255" s="31" t="s">
        <v>265</v>
      </c>
      <c r="L255" s="53"/>
    </row>
    <row r="256" spans="1:12" s="26" customFormat="1" x14ac:dyDescent="0.25">
      <c r="B256" s="92" t="s">
        <v>419</v>
      </c>
      <c r="C256" s="92"/>
      <c r="D256" s="92"/>
      <c r="E256" s="92"/>
      <c r="F256" s="92"/>
      <c r="G256" s="92"/>
      <c r="H256" s="92"/>
      <c r="I256" s="92"/>
      <c r="J256" s="92"/>
      <c r="K256" s="92"/>
      <c r="L256" s="92"/>
    </row>
    <row r="257" spans="1:12" s="26" customFormat="1" ht="15.75" customHeight="1" x14ac:dyDescent="0.25">
      <c r="B257" s="31"/>
      <c r="C257" s="92" t="s">
        <v>127</v>
      </c>
      <c r="D257" s="92"/>
      <c r="E257" s="92"/>
      <c r="F257" s="92"/>
      <c r="G257" s="92"/>
      <c r="H257" s="92"/>
      <c r="I257" s="92"/>
      <c r="J257" s="92"/>
      <c r="K257" s="92"/>
      <c r="L257" s="92"/>
    </row>
    <row r="258" spans="1:12" s="26" customFormat="1" ht="54" customHeight="1" x14ac:dyDescent="0.25">
      <c r="A258" s="26">
        <v>57</v>
      </c>
      <c r="B258" s="31">
        <v>1</v>
      </c>
      <c r="C258" s="59" t="s">
        <v>420</v>
      </c>
      <c r="D258" s="54" t="s">
        <v>99</v>
      </c>
      <c r="E258" s="31" t="s">
        <v>366</v>
      </c>
      <c r="F258" s="31" t="s">
        <v>421</v>
      </c>
      <c r="G258" s="39">
        <v>35.6</v>
      </c>
      <c r="H258" s="39">
        <v>35.6</v>
      </c>
      <c r="I258" s="45" t="s">
        <v>115</v>
      </c>
      <c r="J258" s="45" t="s">
        <v>115</v>
      </c>
      <c r="K258" s="1"/>
      <c r="L258" s="1"/>
    </row>
    <row r="259" spans="1:12" x14ac:dyDescent="0.25">
      <c r="B259" s="42"/>
      <c r="C259" s="41" t="s">
        <v>173</v>
      </c>
      <c r="D259" s="42"/>
      <c r="E259" s="42"/>
      <c r="F259" s="43"/>
      <c r="G259" s="44"/>
      <c r="H259" s="44"/>
      <c r="I259" s="44"/>
      <c r="J259" s="44"/>
      <c r="K259" s="1" t="s">
        <v>4</v>
      </c>
      <c r="L259" s="1"/>
    </row>
    <row r="260" spans="1:12" x14ac:dyDescent="0.25">
      <c r="B260" s="42"/>
      <c r="C260" s="42"/>
      <c r="D260" s="42"/>
      <c r="E260" s="42"/>
      <c r="F260" s="43"/>
      <c r="G260" s="44"/>
      <c r="H260" s="44"/>
      <c r="I260" s="44"/>
      <c r="J260" s="44"/>
      <c r="K260" s="1" t="s">
        <v>5</v>
      </c>
      <c r="L260" s="32"/>
    </row>
    <row r="261" spans="1:12" x14ac:dyDescent="0.25">
      <c r="B261" s="42"/>
      <c r="C261" s="42"/>
      <c r="D261" s="42"/>
      <c r="E261" s="42"/>
      <c r="F261" s="43"/>
      <c r="G261" s="44"/>
      <c r="H261" s="44"/>
      <c r="I261" s="44"/>
      <c r="J261" s="44"/>
      <c r="K261" s="1" t="s">
        <v>368</v>
      </c>
      <c r="L261" s="55"/>
    </row>
    <row r="262" spans="1:12" ht="31.5" x14ac:dyDescent="0.25">
      <c r="B262" s="43"/>
      <c r="C262" s="42"/>
      <c r="D262" s="41"/>
      <c r="E262" s="41"/>
      <c r="F262" s="43"/>
      <c r="G262" s="14"/>
      <c r="H262" s="14"/>
      <c r="I262" s="14"/>
      <c r="J262" s="14"/>
      <c r="K262" s="1" t="s">
        <v>264</v>
      </c>
      <c r="L262" s="32"/>
    </row>
    <row r="263" spans="1:12" x14ac:dyDescent="0.25">
      <c r="B263" s="96" t="s">
        <v>207</v>
      </c>
      <c r="C263" s="96"/>
      <c r="D263" s="96"/>
      <c r="E263" s="96"/>
      <c r="F263" s="96"/>
      <c r="G263" s="96"/>
      <c r="H263" s="96"/>
      <c r="I263" s="96"/>
      <c r="J263" s="96"/>
      <c r="K263" s="96"/>
      <c r="L263" s="96"/>
    </row>
    <row r="264" spans="1:12" ht="15.75" customHeight="1" x14ac:dyDescent="0.25">
      <c r="B264" s="96" t="s">
        <v>208</v>
      </c>
      <c r="C264" s="96"/>
      <c r="D264" s="96"/>
      <c r="E264" s="96"/>
      <c r="F264" s="96"/>
      <c r="G264" s="96"/>
      <c r="H264" s="96"/>
      <c r="I264" s="96"/>
      <c r="J264" s="96"/>
      <c r="K264" s="96"/>
      <c r="L264" s="96"/>
    </row>
    <row r="265" spans="1:12" x14ac:dyDescent="0.25">
      <c r="B265" s="96" t="s">
        <v>209</v>
      </c>
      <c r="C265" s="96"/>
      <c r="D265" s="96"/>
      <c r="E265" s="96"/>
      <c r="F265" s="96"/>
      <c r="G265" s="96"/>
      <c r="H265" s="96"/>
      <c r="I265" s="96"/>
      <c r="J265" s="96"/>
      <c r="K265" s="96"/>
      <c r="L265" s="96"/>
    </row>
    <row r="266" spans="1:12" x14ac:dyDescent="0.25">
      <c r="B266" s="31"/>
      <c r="C266" s="92" t="s">
        <v>127</v>
      </c>
      <c r="D266" s="92"/>
      <c r="E266" s="92"/>
      <c r="F266" s="92"/>
      <c r="G266" s="92"/>
      <c r="H266" s="92"/>
      <c r="I266" s="92"/>
      <c r="J266" s="92"/>
      <c r="K266" s="92"/>
      <c r="L266" s="92"/>
    </row>
    <row r="267" spans="1:12" ht="47.25" x14ac:dyDescent="0.25">
      <c r="A267" s="21">
        <v>58</v>
      </c>
      <c r="B267" s="31">
        <v>1</v>
      </c>
      <c r="C267" s="56" t="s">
        <v>210</v>
      </c>
      <c r="D267" s="31" t="s">
        <v>9</v>
      </c>
      <c r="E267" s="31" t="s">
        <v>366</v>
      </c>
      <c r="F267" s="17" t="s">
        <v>215</v>
      </c>
      <c r="G267" s="39">
        <v>9.6</v>
      </c>
      <c r="H267" s="2">
        <v>9.98</v>
      </c>
      <c r="I267" s="31" t="s">
        <v>2</v>
      </c>
      <c r="J267" s="31" t="s">
        <v>2</v>
      </c>
      <c r="K267" s="31" t="s">
        <v>2</v>
      </c>
      <c r="L267" s="52" t="s">
        <v>266</v>
      </c>
    </row>
    <row r="268" spans="1:12" s="26" customFormat="1" ht="47.25" x14ac:dyDescent="0.25">
      <c r="A268" s="26">
        <v>59</v>
      </c>
      <c r="B268" s="31">
        <v>2</v>
      </c>
      <c r="C268" s="13" t="s">
        <v>211</v>
      </c>
      <c r="D268" s="31" t="s">
        <v>9</v>
      </c>
      <c r="E268" s="31" t="s">
        <v>366</v>
      </c>
      <c r="F268" s="17" t="s">
        <v>215</v>
      </c>
      <c r="G268" s="31">
        <v>4.5</v>
      </c>
      <c r="H268" s="31">
        <v>5.3</v>
      </c>
      <c r="I268" s="31" t="s">
        <v>2</v>
      </c>
      <c r="J268" s="31" t="s">
        <v>2</v>
      </c>
      <c r="K268" s="31" t="s">
        <v>2</v>
      </c>
      <c r="L268" s="52" t="s">
        <v>267</v>
      </c>
    </row>
    <row r="269" spans="1:12" s="26" customFormat="1" ht="31.5" x14ac:dyDescent="0.25">
      <c r="A269" s="26">
        <v>60</v>
      </c>
      <c r="B269" s="31">
        <v>3</v>
      </c>
      <c r="C269" s="13" t="s">
        <v>212</v>
      </c>
      <c r="D269" s="31" t="s">
        <v>9</v>
      </c>
      <c r="E269" s="31" t="s">
        <v>366</v>
      </c>
      <c r="F269" s="17" t="s">
        <v>215</v>
      </c>
      <c r="G269" s="31">
        <v>58</v>
      </c>
      <c r="H269" s="39">
        <v>58</v>
      </c>
      <c r="I269" s="31" t="s">
        <v>2</v>
      </c>
      <c r="J269" s="31" t="s">
        <v>2</v>
      </c>
      <c r="K269" s="31" t="s">
        <v>2</v>
      </c>
      <c r="L269" s="52" t="s">
        <v>216</v>
      </c>
    </row>
    <row r="270" spans="1:12" s="26" customFormat="1" ht="63" x14ac:dyDescent="0.25">
      <c r="A270" s="26">
        <v>61</v>
      </c>
      <c r="B270" s="31">
        <v>4</v>
      </c>
      <c r="C270" s="57" t="s">
        <v>213</v>
      </c>
      <c r="D270" s="31" t="s">
        <v>9</v>
      </c>
      <c r="E270" s="31" t="s">
        <v>366</v>
      </c>
      <c r="F270" s="17" t="s">
        <v>215</v>
      </c>
      <c r="G270" s="31">
        <v>100</v>
      </c>
      <c r="H270" s="31">
        <v>100</v>
      </c>
      <c r="I270" s="31" t="s">
        <v>2</v>
      </c>
      <c r="J270" s="31" t="s">
        <v>2</v>
      </c>
      <c r="K270" s="31" t="s">
        <v>2</v>
      </c>
      <c r="L270" s="52" t="s">
        <v>216</v>
      </c>
    </row>
    <row r="271" spans="1:12" x14ac:dyDescent="0.25">
      <c r="B271" s="42"/>
      <c r="C271" s="41" t="s">
        <v>223</v>
      </c>
      <c r="D271" s="42"/>
      <c r="E271" s="42"/>
      <c r="F271" s="43"/>
      <c r="G271" s="44"/>
      <c r="H271" s="44"/>
      <c r="I271" s="44"/>
      <c r="J271" s="44"/>
      <c r="K271" s="1" t="s">
        <v>4</v>
      </c>
      <c r="L271" s="15"/>
    </row>
    <row r="272" spans="1:12" x14ac:dyDescent="0.25">
      <c r="B272" s="42"/>
      <c r="C272" s="42"/>
      <c r="D272" s="42"/>
      <c r="E272" s="42"/>
      <c r="F272" s="43"/>
      <c r="G272" s="44"/>
      <c r="H272" s="44"/>
      <c r="I272" s="44"/>
      <c r="J272" s="44"/>
      <c r="K272" s="1" t="s">
        <v>5</v>
      </c>
      <c r="L272" s="15"/>
    </row>
    <row r="273" spans="1:12" x14ac:dyDescent="0.25">
      <c r="B273" s="42"/>
      <c r="C273" s="42"/>
      <c r="D273" s="42"/>
      <c r="E273" s="42"/>
      <c r="F273" s="43"/>
      <c r="G273" s="44"/>
      <c r="H273" s="44"/>
      <c r="I273" s="44"/>
      <c r="J273" s="44"/>
      <c r="K273" s="1" t="s">
        <v>4</v>
      </c>
      <c r="L273" s="32"/>
    </row>
    <row r="274" spans="1:12" ht="31.5" x14ac:dyDescent="0.25">
      <c r="B274" s="43"/>
      <c r="C274" s="42"/>
      <c r="D274" s="41"/>
      <c r="E274" s="41"/>
      <c r="F274" s="43"/>
      <c r="G274" s="14"/>
      <c r="H274" s="14"/>
      <c r="I274" s="14"/>
      <c r="J274" s="14"/>
      <c r="K274" s="1" t="s">
        <v>264</v>
      </c>
      <c r="L274" s="59"/>
    </row>
    <row r="275" spans="1:12" ht="15.75" customHeight="1" x14ac:dyDescent="0.25">
      <c r="B275" s="92" t="s">
        <v>356</v>
      </c>
      <c r="C275" s="92"/>
      <c r="D275" s="92"/>
      <c r="E275" s="92"/>
      <c r="F275" s="92"/>
      <c r="G275" s="92"/>
      <c r="H275" s="92"/>
      <c r="I275" s="92"/>
      <c r="J275" s="92"/>
      <c r="K275" s="92"/>
      <c r="L275" s="92"/>
    </row>
    <row r="276" spans="1:12" ht="16.5" customHeight="1" x14ac:dyDescent="0.25">
      <c r="B276" s="96" t="s">
        <v>167</v>
      </c>
      <c r="C276" s="96"/>
      <c r="D276" s="96"/>
      <c r="E276" s="96"/>
      <c r="F276" s="96"/>
      <c r="G276" s="96"/>
      <c r="H276" s="96"/>
      <c r="I276" s="96"/>
      <c r="J276" s="96"/>
      <c r="K276" s="96"/>
      <c r="L276" s="96"/>
    </row>
    <row r="277" spans="1:12" ht="23.25" customHeight="1" x14ac:dyDescent="0.25">
      <c r="B277" s="31"/>
      <c r="C277" s="92" t="s">
        <v>302</v>
      </c>
      <c r="D277" s="92"/>
      <c r="E277" s="92"/>
      <c r="F277" s="92"/>
      <c r="G277" s="92"/>
      <c r="H277" s="92"/>
      <c r="I277" s="92"/>
      <c r="J277" s="92"/>
      <c r="K277" s="92"/>
      <c r="L277" s="92"/>
    </row>
    <row r="278" spans="1:12" ht="109.5" customHeight="1" x14ac:dyDescent="0.25">
      <c r="A278" s="21">
        <v>62</v>
      </c>
      <c r="B278" s="31">
        <v>1</v>
      </c>
      <c r="C278" s="13" t="s">
        <v>357</v>
      </c>
      <c r="D278" s="31" t="s">
        <v>9</v>
      </c>
      <c r="E278" s="31" t="s">
        <v>358</v>
      </c>
      <c r="F278" s="98" t="s">
        <v>359</v>
      </c>
      <c r="G278" s="31">
        <v>100</v>
      </c>
      <c r="H278" s="31">
        <v>155.4</v>
      </c>
      <c r="I278" s="31">
        <v>1735.3</v>
      </c>
      <c r="J278" s="31">
        <v>1735.3</v>
      </c>
      <c r="K278" s="31" t="s">
        <v>2</v>
      </c>
      <c r="L278" s="58" t="s">
        <v>284</v>
      </c>
    </row>
    <row r="279" spans="1:12" ht="36" customHeight="1" x14ac:dyDescent="0.25">
      <c r="A279" s="21">
        <v>63</v>
      </c>
      <c r="B279" s="31">
        <v>2</v>
      </c>
      <c r="C279" s="59" t="s">
        <v>360</v>
      </c>
      <c r="D279" s="31"/>
      <c r="E279" s="31" t="s">
        <v>358</v>
      </c>
      <c r="F279" s="98"/>
      <c r="G279" s="39">
        <v>24</v>
      </c>
      <c r="H279" s="39">
        <v>55.5</v>
      </c>
      <c r="I279" s="31" t="s">
        <v>2</v>
      </c>
      <c r="J279" s="31" t="s">
        <v>2</v>
      </c>
      <c r="K279" s="31" t="s">
        <v>2</v>
      </c>
      <c r="L279" s="58" t="s">
        <v>284</v>
      </c>
    </row>
    <row r="280" spans="1:12" ht="20.25" customHeight="1" x14ac:dyDescent="0.25">
      <c r="B280" s="92" t="s">
        <v>132</v>
      </c>
      <c r="C280" s="92"/>
      <c r="D280" s="92"/>
      <c r="E280" s="92"/>
      <c r="F280" s="92"/>
      <c r="G280" s="92"/>
      <c r="H280" s="92"/>
      <c r="I280" s="92"/>
      <c r="J280" s="92"/>
      <c r="K280" s="92"/>
      <c r="L280" s="92"/>
    </row>
    <row r="281" spans="1:12" ht="128.25" customHeight="1" x14ac:dyDescent="0.25">
      <c r="B281" s="31">
        <v>1</v>
      </c>
      <c r="C281" s="13" t="s">
        <v>425</v>
      </c>
      <c r="D281" s="31" t="s">
        <v>11</v>
      </c>
      <c r="E281" s="31" t="s">
        <v>366</v>
      </c>
      <c r="F281" s="31" t="s">
        <v>361</v>
      </c>
      <c r="G281" s="31" t="s">
        <v>115</v>
      </c>
      <c r="H281" s="31" t="s">
        <v>115</v>
      </c>
      <c r="I281" s="31">
        <v>632.6</v>
      </c>
      <c r="J281" s="31">
        <v>632.6</v>
      </c>
      <c r="K281" s="31" t="s">
        <v>4</v>
      </c>
      <c r="L281" s="59" t="s">
        <v>284</v>
      </c>
    </row>
    <row r="282" spans="1:12" ht="114" customHeight="1" x14ac:dyDescent="0.25">
      <c r="B282" s="31">
        <v>2</v>
      </c>
      <c r="C282" s="13" t="s">
        <v>426</v>
      </c>
      <c r="D282" s="31" t="s">
        <v>11</v>
      </c>
      <c r="E282" s="31" t="s">
        <v>366</v>
      </c>
      <c r="F282" s="31" t="s">
        <v>361</v>
      </c>
      <c r="G282" s="31" t="s">
        <v>115</v>
      </c>
      <c r="H282" s="31" t="s">
        <v>115</v>
      </c>
      <c r="I282" s="31">
        <v>68.900000000000006</v>
      </c>
      <c r="J282" s="31">
        <v>68.900000000000006</v>
      </c>
      <c r="K282" s="31" t="s">
        <v>117</v>
      </c>
      <c r="L282" s="59" t="s">
        <v>284</v>
      </c>
    </row>
    <row r="283" spans="1:12" ht="93.75" customHeight="1" x14ac:dyDescent="0.25">
      <c r="B283" s="31">
        <v>3</v>
      </c>
      <c r="C283" s="13" t="s">
        <v>427</v>
      </c>
      <c r="D283" s="31" t="s">
        <v>11</v>
      </c>
      <c r="E283" s="31" t="s">
        <v>366</v>
      </c>
      <c r="F283" s="31" t="s">
        <v>361</v>
      </c>
      <c r="G283" s="31" t="s">
        <v>115</v>
      </c>
      <c r="H283" s="31" t="s">
        <v>115</v>
      </c>
      <c r="I283" s="31">
        <v>150</v>
      </c>
      <c r="J283" s="31">
        <v>150</v>
      </c>
      <c r="K283" s="45" t="s">
        <v>5</v>
      </c>
      <c r="L283" s="31" t="s">
        <v>362</v>
      </c>
    </row>
    <row r="284" spans="1:12" ht="110.25" x14ac:dyDescent="0.25">
      <c r="B284" s="31">
        <v>4</v>
      </c>
      <c r="C284" s="13" t="s">
        <v>428</v>
      </c>
      <c r="D284" s="31" t="s">
        <v>11</v>
      </c>
      <c r="E284" s="31" t="s">
        <v>366</v>
      </c>
      <c r="F284" s="31" t="s">
        <v>361</v>
      </c>
      <c r="G284" s="31" t="s">
        <v>115</v>
      </c>
      <c r="H284" s="31" t="s">
        <v>115</v>
      </c>
      <c r="I284" s="31">
        <v>200</v>
      </c>
      <c r="J284" s="13">
        <v>200</v>
      </c>
      <c r="K284" s="31" t="s">
        <v>5</v>
      </c>
      <c r="L284" s="59" t="s">
        <v>363</v>
      </c>
    </row>
    <row r="285" spans="1:12" ht="110.25" x14ac:dyDescent="0.25">
      <c r="B285" s="31">
        <v>5</v>
      </c>
      <c r="C285" s="13" t="s">
        <v>424</v>
      </c>
      <c r="D285" s="31" t="s">
        <v>11</v>
      </c>
      <c r="E285" s="31" t="s">
        <v>366</v>
      </c>
      <c r="F285" s="31" t="s">
        <v>361</v>
      </c>
      <c r="G285" s="31" t="s">
        <v>115</v>
      </c>
      <c r="H285" s="31" t="s">
        <v>115</v>
      </c>
      <c r="I285" s="31">
        <v>324.60000000000002</v>
      </c>
      <c r="J285" s="13">
        <v>324.60000000000002</v>
      </c>
      <c r="K285" s="31" t="s">
        <v>118</v>
      </c>
      <c r="L285" s="59" t="s">
        <v>363</v>
      </c>
    </row>
    <row r="286" spans="1:12" ht="110.25" x14ac:dyDescent="0.25">
      <c r="B286" s="31">
        <v>6</v>
      </c>
      <c r="C286" s="13" t="s">
        <v>429</v>
      </c>
      <c r="D286" s="31" t="s">
        <v>11</v>
      </c>
      <c r="E286" s="31" t="s">
        <v>366</v>
      </c>
      <c r="F286" s="31" t="s">
        <v>361</v>
      </c>
      <c r="G286" s="31" t="s">
        <v>115</v>
      </c>
      <c r="H286" s="31" t="s">
        <v>115</v>
      </c>
      <c r="I286" s="31">
        <v>61.7</v>
      </c>
      <c r="J286" s="31">
        <v>61.7</v>
      </c>
      <c r="K286" s="31" t="s">
        <v>5</v>
      </c>
      <c r="L286" s="59" t="s">
        <v>364</v>
      </c>
    </row>
    <row r="287" spans="1:12" ht="110.25" x14ac:dyDescent="0.25">
      <c r="B287" s="31">
        <v>7</v>
      </c>
      <c r="C287" s="13" t="s">
        <v>430</v>
      </c>
      <c r="D287" s="31" t="s">
        <v>11</v>
      </c>
      <c r="E287" s="31" t="s">
        <v>366</v>
      </c>
      <c r="F287" s="31" t="s">
        <v>361</v>
      </c>
      <c r="G287" s="31" t="s">
        <v>115</v>
      </c>
      <c r="H287" s="31" t="s">
        <v>115</v>
      </c>
      <c r="I287" s="31">
        <v>260</v>
      </c>
      <c r="J287" s="31">
        <v>260</v>
      </c>
      <c r="K287" s="31" t="s">
        <v>119</v>
      </c>
      <c r="L287" s="59" t="s">
        <v>363</v>
      </c>
    </row>
    <row r="288" spans="1:12" ht="110.25" x14ac:dyDescent="0.25">
      <c r="B288" s="31">
        <v>8</v>
      </c>
      <c r="C288" s="171" t="s">
        <v>431</v>
      </c>
      <c r="D288" s="31" t="s">
        <v>11</v>
      </c>
      <c r="E288" s="31" t="s">
        <v>366</v>
      </c>
      <c r="F288" s="31" t="s">
        <v>361</v>
      </c>
      <c r="G288" s="31" t="s">
        <v>115</v>
      </c>
      <c r="H288" s="31" t="s">
        <v>115</v>
      </c>
      <c r="I288" s="31">
        <v>3.7</v>
      </c>
      <c r="J288" s="31">
        <v>3.7</v>
      </c>
      <c r="K288" s="31" t="s">
        <v>5</v>
      </c>
      <c r="L288" s="13" t="s">
        <v>149</v>
      </c>
    </row>
    <row r="289" spans="2:12" ht="110.25" x14ac:dyDescent="0.25">
      <c r="B289" s="31">
        <v>9</v>
      </c>
      <c r="C289" s="171" t="s">
        <v>432</v>
      </c>
      <c r="D289" s="31" t="s">
        <v>11</v>
      </c>
      <c r="E289" s="31" t="s">
        <v>366</v>
      </c>
      <c r="F289" s="31" t="s">
        <v>361</v>
      </c>
      <c r="G289" s="31" t="s">
        <v>115</v>
      </c>
      <c r="H289" s="31" t="s">
        <v>115</v>
      </c>
      <c r="I289" s="31">
        <v>3.7</v>
      </c>
      <c r="J289" s="31">
        <v>3.7</v>
      </c>
      <c r="K289" s="31" t="s">
        <v>5</v>
      </c>
      <c r="L289" s="13" t="s">
        <v>149</v>
      </c>
    </row>
    <row r="290" spans="2:12" ht="110.25" x14ac:dyDescent="0.25">
      <c r="B290" s="31">
        <v>10</v>
      </c>
      <c r="C290" s="171" t="s">
        <v>433</v>
      </c>
      <c r="D290" s="31" t="s">
        <v>11</v>
      </c>
      <c r="E290" s="31" t="s">
        <v>366</v>
      </c>
      <c r="F290" s="31" t="s">
        <v>361</v>
      </c>
      <c r="G290" s="31" t="s">
        <v>115</v>
      </c>
      <c r="H290" s="31" t="s">
        <v>115</v>
      </c>
      <c r="I290" s="31">
        <v>3.7</v>
      </c>
      <c r="J290" s="31">
        <v>3.7</v>
      </c>
      <c r="K290" s="31" t="s">
        <v>5</v>
      </c>
      <c r="L290" s="13" t="s">
        <v>149</v>
      </c>
    </row>
    <row r="291" spans="2:12" ht="110.25" x14ac:dyDescent="0.25">
      <c r="B291" s="31">
        <v>11</v>
      </c>
      <c r="C291" s="13" t="s">
        <v>440</v>
      </c>
      <c r="D291" s="31" t="s">
        <v>11</v>
      </c>
      <c r="E291" s="31" t="s">
        <v>366</v>
      </c>
      <c r="F291" s="31" t="s">
        <v>361</v>
      </c>
      <c r="G291" s="31" t="s">
        <v>115</v>
      </c>
      <c r="H291" s="31" t="s">
        <v>115</v>
      </c>
      <c r="I291" s="31">
        <v>1</v>
      </c>
      <c r="J291" s="31">
        <v>1</v>
      </c>
      <c r="K291" s="31" t="s">
        <v>5</v>
      </c>
      <c r="L291" s="13" t="s">
        <v>149</v>
      </c>
    </row>
    <row r="292" spans="2:12" ht="110.25" x14ac:dyDescent="0.25">
      <c r="B292" s="31">
        <v>12</v>
      </c>
      <c r="C292" s="13" t="s">
        <v>439</v>
      </c>
      <c r="D292" s="31" t="s">
        <v>11</v>
      </c>
      <c r="E292" s="31" t="s">
        <v>366</v>
      </c>
      <c r="F292" s="31" t="s">
        <v>361</v>
      </c>
      <c r="G292" s="31" t="s">
        <v>115</v>
      </c>
      <c r="H292" s="31" t="s">
        <v>115</v>
      </c>
      <c r="I292" s="31">
        <v>0.5</v>
      </c>
      <c r="J292" s="31">
        <v>0.5</v>
      </c>
      <c r="K292" s="31" t="s">
        <v>5</v>
      </c>
      <c r="L292" s="13" t="s">
        <v>149</v>
      </c>
    </row>
    <row r="293" spans="2:12" ht="110.25" x14ac:dyDescent="0.25">
      <c r="B293" s="31">
        <v>13</v>
      </c>
      <c r="C293" s="13" t="s">
        <v>438</v>
      </c>
      <c r="D293" s="31" t="s">
        <v>11</v>
      </c>
      <c r="E293" s="31" t="s">
        <v>366</v>
      </c>
      <c r="F293" s="31" t="s">
        <v>361</v>
      </c>
      <c r="G293" s="31" t="s">
        <v>115</v>
      </c>
      <c r="H293" s="31" t="s">
        <v>115</v>
      </c>
      <c r="I293" s="31">
        <v>0.5</v>
      </c>
      <c r="J293" s="31">
        <v>0.5</v>
      </c>
      <c r="K293" s="31" t="s">
        <v>5</v>
      </c>
      <c r="L293" s="13" t="s">
        <v>149</v>
      </c>
    </row>
    <row r="294" spans="2:12" ht="110.25" x14ac:dyDescent="0.25">
      <c r="B294" s="31">
        <v>14</v>
      </c>
      <c r="C294" s="13" t="s">
        <v>434</v>
      </c>
      <c r="D294" s="31" t="s">
        <v>11</v>
      </c>
      <c r="E294" s="31" t="s">
        <v>366</v>
      </c>
      <c r="F294" s="31" t="s">
        <v>361</v>
      </c>
      <c r="G294" s="31" t="s">
        <v>115</v>
      </c>
      <c r="H294" s="31" t="s">
        <v>115</v>
      </c>
      <c r="I294" s="31">
        <v>0.5</v>
      </c>
      <c r="J294" s="31">
        <v>0.5</v>
      </c>
      <c r="K294" s="31" t="s">
        <v>5</v>
      </c>
      <c r="L294" s="13" t="s">
        <v>149</v>
      </c>
    </row>
    <row r="295" spans="2:12" ht="110.25" x14ac:dyDescent="0.25">
      <c r="B295" s="31">
        <v>15</v>
      </c>
      <c r="C295" s="13" t="s">
        <v>435</v>
      </c>
      <c r="D295" s="31" t="s">
        <v>11</v>
      </c>
      <c r="E295" s="31" t="s">
        <v>366</v>
      </c>
      <c r="F295" s="31" t="s">
        <v>361</v>
      </c>
      <c r="G295" s="31" t="s">
        <v>115</v>
      </c>
      <c r="H295" s="31" t="s">
        <v>115</v>
      </c>
      <c r="I295" s="31">
        <v>1.9</v>
      </c>
      <c r="J295" s="31">
        <v>1.9</v>
      </c>
      <c r="K295" s="31" t="s">
        <v>6</v>
      </c>
      <c r="L295" s="13" t="s">
        <v>149</v>
      </c>
    </row>
    <row r="296" spans="2:12" ht="110.25" x14ac:dyDescent="0.25">
      <c r="B296" s="31">
        <v>16</v>
      </c>
      <c r="C296" s="13" t="s">
        <v>436</v>
      </c>
      <c r="D296" s="31" t="s">
        <v>11</v>
      </c>
      <c r="E296" s="31" t="s">
        <v>366</v>
      </c>
      <c r="F296" s="31" t="s">
        <v>361</v>
      </c>
      <c r="G296" s="31" t="s">
        <v>115</v>
      </c>
      <c r="H296" s="31" t="s">
        <v>115</v>
      </c>
      <c r="I296" s="31">
        <v>13.4</v>
      </c>
      <c r="J296" s="31">
        <v>13.4</v>
      </c>
      <c r="K296" s="31" t="s">
        <v>5</v>
      </c>
      <c r="L296" s="13" t="s">
        <v>149</v>
      </c>
    </row>
    <row r="297" spans="2:12" ht="110.25" x14ac:dyDescent="0.25">
      <c r="B297" s="31">
        <v>17</v>
      </c>
      <c r="C297" s="13" t="s">
        <v>437</v>
      </c>
      <c r="D297" s="31" t="s">
        <v>11</v>
      </c>
      <c r="E297" s="31" t="s">
        <v>366</v>
      </c>
      <c r="F297" s="31" t="s">
        <v>361</v>
      </c>
      <c r="G297" s="31" t="s">
        <v>115</v>
      </c>
      <c r="H297" s="31" t="s">
        <v>115</v>
      </c>
      <c r="I297" s="31">
        <v>8.6</v>
      </c>
      <c r="J297" s="31">
        <v>8.6</v>
      </c>
      <c r="K297" s="31" t="s">
        <v>5</v>
      </c>
      <c r="L297" s="13" t="s">
        <v>149</v>
      </c>
    </row>
    <row r="298" spans="2:12" x14ac:dyDescent="0.25">
      <c r="B298" s="42"/>
      <c r="C298" s="41" t="s">
        <v>173</v>
      </c>
      <c r="D298" s="42"/>
      <c r="E298" s="42"/>
      <c r="F298" s="43"/>
      <c r="G298" s="44"/>
      <c r="H298" s="44"/>
      <c r="I298" s="14">
        <f>SUM(I281:I297)</f>
        <v>1735.3000000000002</v>
      </c>
      <c r="J298" s="14">
        <f>SUM(J281:J297)</f>
        <v>1735.3000000000002</v>
      </c>
      <c r="K298" s="1"/>
      <c r="L298" s="1"/>
    </row>
    <row r="299" spans="2:12" x14ac:dyDescent="0.25">
      <c r="B299" s="42"/>
      <c r="C299" s="41"/>
      <c r="D299" s="42"/>
      <c r="E299" s="42"/>
      <c r="F299" s="43"/>
      <c r="G299" s="44"/>
      <c r="H299" s="44"/>
      <c r="I299" s="14">
        <f>I281+66.5+229.1</f>
        <v>928.2</v>
      </c>
      <c r="J299" s="14">
        <f>J281+66.5+229.1</f>
        <v>928.2</v>
      </c>
      <c r="K299" s="1" t="s">
        <v>4</v>
      </c>
      <c r="L299" s="1"/>
    </row>
    <row r="300" spans="2:12" x14ac:dyDescent="0.25">
      <c r="B300" s="42"/>
      <c r="C300" s="42"/>
      <c r="D300" s="42"/>
      <c r="E300" s="42"/>
      <c r="F300" s="43"/>
      <c r="G300" s="44"/>
      <c r="H300" s="44"/>
      <c r="I300" s="14">
        <f>I297+I296+I294+I293+I292+I291+I290+I289+I288+I287+I286+I284+I283+2.4+95.5</f>
        <v>805.19999999999993</v>
      </c>
      <c r="J300" s="14">
        <f>J297+J296+J294+J293+J292+J291+J290+J289+J288+J287+J286+J284+J283+2.4+95.5</f>
        <v>805.19999999999993</v>
      </c>
      <c r="K300" s="1" t="s">
        <v>5</v>
      </c>
      <c r="L300" s="50"/>
    </row>
    <row r="301" spans="2:12" ht="37.5" customHeight="1" x14ac:dyDescent="0.25">
      <c r="B301" s="42"/>
      <c r="C301" s="42"/>
      <c r="D301" s="42"/>
      <c r="E301" s="42"/>
      <c r="F301" s="43"/>
      <c r="G301" s="44"/>
      <c r="H301" s="44"/>
      <c r="I301" s="14">
        <v>1.9</v>
      </c>
      <c r="J301" s="14">
        <v>1.9</v>
      </c>
      <c r="K301" s="1" t="s">
        <v>368</v>
      </c>
      <c r="L301" s="32"/>
    </row>
    <row r="302" spans="2:12" ht="31.5" customHeight="1" x14ac:dyDescent="0.25">
      <c r="B302" s="43"/>
      <c r="C302" s="42"/>
      <c r="D302" s="41"/>
      <c r="E302" s="41"/>
      <c r="F302" s="43"/>
      <c r="G302" s="14"/>
      <c r="H302" s="14"/>
      <c r="I302" s="14"/>
      <c r="J302" s="14"/>
      <c r="K302" s="1" t="s">
        <v>264</v>
      </c>
      <c r="L302" s="59"/>
    </row>
    <row r="303" spans="2:12" ht="21" customHeight="1" x14ac:dyDescent="0.25">
      <c r="B303" s="15"/>
      <c r="C303" s="96" t="s">
        <v>230</v>
      </c>
      <c r="D303" s="96"/>
      <c r="E303" s="96"/>
      <c r="F303" s="96"/>
      <c r="G303" s="96"/>
      <c r="H303" s="96"/>
      <c r="I303" s="96"/>
      <c r="J303" s="96"/>
      <c r="K303" s="96"/>
      <c r="L303" s="96"/>
    </row>
    <row r="304" spans="2:12" ht="21" customHeight="1" x14ac:dyDescent="0.25">
      <c r="B304" s="31"/>
      <c r="C304" s="32" t="s">
        <v>127</v>
      </c>
      <c r="D304" s="98"/>
      <c r="E304" s="98"/>
      <c r="F304" s="98"/>
      <c r="G304" s="98"/>
      <c r="H304" s="98"/>
      <c r="I304" s="98"/>
      <c r="J304" s="98"/>
      <c r="K304" s="98"/>
      <c r="L304" s="98"/>
    </row>
    <row r="305" spans="1:12" ht="99.75" customHeight="1" x14ac:dyDescent="0.25">
      <c r="A305" s="21">
        <v>64</v>
      </c>
      <c r="B305" s="31">
        <v>1</v>
      </c>
      <c r="C305" s="52" t="s">
        <v>229</v>
      </c>
      <c r="D305" s="31" t="s">
        <v>9</v>
      </c>
      <c r="E305" s="31" t="s">
        <v>234</v>
      </c>
      <c r="F305" s="17" t="s">
        <v>215</v>
      </c>
      <c r="G305" s="39">
        <v>82</v>
      </c>
      <c r="H305" s="39">
        <v>86.3</v>
      </c>
      <c r="I305" s="31">
        <v>79.5</v>
      </c>
      <c r="J305" s="31">
        <v>79.5</v>
      </c>
      <c r="K305" s="31" t="s">
        <v>2</v>
      </c>
      <c r="L305" s="59" t="s">
        <v>237</v>
      </c>
    </row>
    <row r="306" spans="1:12" ht="19.5" customHeight="1" x14ac:dyDescent="0.25">
      <c r="B306" s="31"/>
      <c r="C306" s="111" t="s">
        <v>132</v>
      </c>
      <c r="D306" s="111"/>
      <c r="E306" s="111"/>
      <c r="F306" s="111"/>
      <c r="G306" s="111"/>
      <c r="H306" s="111"/>
      <c r="I306" s="111"/>
      <c r="J306" s="111"/>
      <c r="K306" s="111"/>
      <c r="L306" s="111"/>
    </row>
    <row r="307" spans="1:12" s="26" customFormat="1" ht="57.75" customHeight="1" x14ac:dyDescent="0.25">
      <c r="B307" s="31">
        <v>1</v>
      </c>
      <c r="C307" s="52" t="s">
        <v>231</v>
      </c>
      <c r="D307" s="31" t="s">
        <v>3</v>
      </c>
      <c r="E307" s="31" t="s">
        <v>235</v>
      </c>
      <c r="F307" s="17" t="s">
        <v>215</v>
      </c>
      <c r="G307" s="31" t="s">
        <v>2</v>
      </c>
      <c r="H307" s="31" t="s">
        <v>2</v>
      </c>
      <c r="I307" s="39">
        <v>37.4</v>
      </c>
      <c r="J307" s="39">
        <v>37.4</v>
      </c>
      <c r="K307" s="45" t="s">
        <v>98</v>
      </c>
      <c r="L307" s="17" t="s">
        <v>149</v>
      </c>
    </row>
    <row r="308" spans="1:12" s="26" customFormat="1" ht="45" customHeight="1" x14ac:dyDescent="0.25">
      <c r="B308" s="31">
        <v>2</v>
      </c>
      <c r="C308" s="56" t="s">
        <v>232</v>
      </c>
      <c r="D308" s="31" t="s">
        <v>3</v>
      </c>
      <c r="E308" s="31" t="s">
        <v>236</v>
      </c>
      <c r="F308" s="17" t="s">
        <v>215</v>
      </c>
      <c r="G308" s="31" t="s">
        <v>2</v>
      </c>
      <c r="H308" s="31" t="s">
        <v>2</v>
      </c>
      <c r="I308" s="39">
        <v>42.1</v>
      </c>
      <c r="J308" s="39">
        <v>42.1</v>
      </c>
      <c r="K308" s="45" t="s">
        <v>98</v>
      </c>
      <c r="L308" s="17" t="s">
        <v>149</v>
      </c>
    </row>
    <row r="309" spans="1:12" s="26" customFormat="1" x14ac:dyDescent="0.25">
      <c r="B309" s="31"/>
      <c r="C309" s="92" t="s">
        <v>102</v>
      </c>
      <c r="D309" s="92"/>
      <c r="E309" s="92"/>
      <c r="F309" s="92"/>
      <c r="G309" s="92"/>
      <c r="H309" s="92"/>
      <c r="I309" s="92"/>
      <c r="J309" s="92"/>
      <c r="K309" s="92"/>
      <c r="L309" s="92"/>
    </row>
    <row r="310" spans="1:12" ht="78.75" x14ac:dyDescent="0.25">
      <c r="A310" s="21">
        <v>65</v>
      </c>
      <c r="B310" s="17">
        <v>2</v>
      </c>
      <c r="C310" s="52" t="s">
        <v>233</v>
      </c>
      <c r="D310" s="32"/>
      <c r="E310" s="32"/>
      <c r="F310" s="32"/>
      <c r="G310" s="31">
        <v>19.5</v>
      </c>
      <c r="H310" s="31">
        <v>19.5</v>
      </c>
      <c r="I310" s="43" t="s">
        <v>2</v>
      </c>
      <c r="J310" s="43" t="s">
        <v>2</v>
      </c>
      <c r="K310" s="32"/>
      <c r="L310" s="56" t="s">
        <v>238</v>
      </c>
    </row>
    <row r="311" spans="1:12" s="26" customFormat="1" x14ac:dyDescent="0.25">
      <c r="B311" s="41"/>
      <c r="C311" s="59"/>
      <c r="D311" s="41"/>
      <c r="E311" s="41"/>
      <c r="F311" s="43"/>
      <c r="G311" s="60"/>
      <c r="H311" s="60"/>
      <c r="I311" s="61">
        <f>I314</f>
        <v>79.5</v>
      </c>
      <c r="J311" s="61">
        <f>J314</f>
        <v>79.5</v>
      </c>
      <c r="K311" s="1"/>
      <c r="L311" s="1"/>
    </row>
    <row r="312" spans="1:12" x14ac:dyDescent="0.25">
      <c r="B312" s="42"/>
      <c r="C312" s="41" t="s">
        <v>223</v>
      </c>
      <c r="D312" s="42"/>
      <c r="E312" s="42"/>
      <c r="F312" s="43"/>
      <c r="G312" s="60"/>
      <c r="H312" s="60"/>
      <c r="I312" s="61"/>
      <c r="J312" s="61"/>
      <c r="K312" s="1" t="s">
        <v>4</v>
      </c>
      <c r="L312" s="1"/>
    </row>
    <row r="313" spans="1:12" x14ac:dyDescent="0.25">
      <c r="B313" s="42"/>
      <c r="C313" s="42"/>
      <c r="D313" s="42"/>
      <c r="E313" s="42"/>
      <c r="F313" s="43"/>
      <c r="G313" s="60"/>
      <c r="H313" s="60"/>
      <c r="I313" s="61"/>
      <c r="J313" s="61"/>
      <c r="K313" s="1" t="s">
        <v>5</v>
      </c>
      <c r="L313" s="50"/>
    </row>
    <row r="314" spans="1:12" x14ac:dyDescent="0.25">
      <c r="B314" s="42"/>
      <c r="C314" s="42"/>
      <c r="D314" s="42"/>
      <c r="E314" s="42"/>
      <c r="F314" s="43"/>
      <c r="G314" s="60"/>
      <c r="H314" s="60"/>
      <c r="I314" s="61">
        <f>I308+I307</f>
        <v>79.5</v>
      </c>
      <c r="J314" s="61">
        <f>J308+J307</f>
        <v>79.5</v>
      </c>
      <c r="K314" s="1" t="s">
        <v>4</v>
      </c>
      <c r="L314" s="32"/>
    </row>
    <row r="315" spans="1:12" ht="31.5" x14ac:dyDescent="0.25">
      <c r="B315" s="43"/>
      <c r="C315" s="42"/>
      <c r="D315" s="41"/>
      <c r="E315" s="41"/>
      <c r="F315" s="43"/>
      <c r="G315" s="14"/>
      <c r="H315" s="14"/>
      <c r="I315" s="14"/>
      <c r="J315" s="14"/>
      <c r="K315" s="1" t="s">
        <v>264</v>
      </c>
      <c r="L315" s="59"/>
    </row>
    <row r="316" spans="1:12" x14ac:dyDescent="0.25">
      <c r="B316" s="15"/>
      <c r="C316" s="92" t="s">
        <v>217</v>
      </c>
      <c r="D316" s="92"/>
      <c r="E316" s="92"/>
      <c r="F316" s="92"/>
      <c r="G316" s="92"/>
      <c r="H316" s="92"/>
      <c r="I316" s="92"/>
      <c r="J316" s="92"/>
      <c r="K316" s="92"/>
      <c r="L316" s="92"/>
    </row>
    <row r="317" spans="1:12" ht="31.5" x14ac:dyDescent="0.25">
      <c r="B317" s="15"/>
      <c r="C317" s="16" t="s">
        <v>218</v>
      </c>
      <c r="D317" s="32"/>
      <c r="E317" s="32"/>
      <c r="F317" s="32"/>
      <c r="G317" s="32"/>
      <c r="H317" s="32"/>
      <c r="I317" s="32"/>
      <c r="J317" s="32"/>
      <c r="K317" s="32"/>
      <c r="L317" s="32"/>
    </row>
    <row r="318" spans="1:12" x14ac:dyDescent="0.25">
      <c r="B318" s="31"/>
      <c r="C318" s="92" t="s">
        <v>127</v>
      </c>
      <c r="D318" s="92"/>
      <c r="E318" s="92"/>
      <c r="F318" s="92"/>
      <c r="G318" s="92"/>
      <c r="H318" s="92"/>
      <c r="I318" s="92"/>
      <c r="J318" s="92"/>
      <c r="K318" s="92"/>
      <c r="L318" s="92"/>
    </row>
    <row r="319" spans="1:12" ht="47.25" x14ac:dyDescent="0.25">
      <c r="A319" s="21">
        <v>66</v>
      </c>
      <c r="B319" s="31">
        <v>1</v>
      </c>
      <c r="C319" s="59" t="s">
        <v>219</v>
      </c>
      <c r="D319" s="31" t="s">
        <v>9</v>
      </c>
      <c r="E319" s="17" t="s">
        <v>214</v>
      </c>
      <c r="F319" s="17" t="s">
        <v>215</v>
      </c>
      <c r="G319" s="39">
        <v>68.3</v>
      </c>
      <c r="H319" s="39">
        <v>68.3</v>
      </c>
      <c r="I319" s="31" t="s">
        <v>2</v>
      </c>
      <c r="J319" s="31" t="s">
        <v>2</v>
      </c>
      <c r="K319" s="31" t="s">
        <v>2</v>
      </c>
      <c r="L319" s="15" t="s">
        <v>224</v>
      </c>
    </row>
    <row r="320" spans="1:12" ht="20.25" customHeight="1" x14ac:dyDescent="0.25">
      <c r="B320" s="31"/>
      <c r="C320" s="92" t="s">
        <v>127</v>
      </c>
      <c r="D320" s="92"/>
      <c r="E320" s="92"/>
      <c r="F320" s="92"/>
      <c r="G320" s="92"/>
      <c r="H320" s="92"/>
      <c r="I320" s="92"/>
      <c r="J320" s="92"/>
      <c r="K320" s="92"/>
      <c r="L320" s="92"/>
    </row>
    <row r="321" spans="1:12" ht="47.25" x14ac:dyDescent="0.25">
      <c r="B321" s="31"/>
      <c r="C321" s="52" t="s">
        <v>220</v>
      </c>
      <c r="D321" s="31"/>
      <c r="E321" s="31"/>
      <c r="F321" s="31"/>
      <c r="G321" s="31"/>
      <c r="H321" s="31"/>
      <c r="I321" s="31"/>
      <c r="J321" s="31"/>
      <c r="K321" s="31"/>
      <c r="L321" s="58"/>
    </row>
    <row r="322" spans="1:12" ht="78" customHeight="1" x14ac:dyDescent="0.25">
      <c r="A322" s="21">
        <v>67</v>
      </c>
      <c r="B322" s="31">
        <v>2</v>
      </c>
      <c r="C322" s="56" t="s">
        <v>221</v>
      </c>
      <c r="D322" s="31" t="s">
        <v>9</v>
      </c>
      <c r="E322" s="17" t="s">
        <v>214</v>
      </c>
      <c r="F322" s="17" t="s">
        <v>215</v>
      </c>
      <c r="G322" s="31">
        <v>24.4</v>
      </c>
      <c r="H322" s="31">
        <v>29.3</v>
      </c>
      <c r="I322" s="31" t="s">
        <v>2</v>
      </c>
      <c r="J322" s="31" t="s">
        <v>2</v>
      </c>
      <c r="K322" s="31" t="s">
        <v>2</v>
      </c>
      <c r="L322" s="59" t="s">
        <v>225</v>
      </c>
    </row>
    <row r="323" spans="1:12" s="26" customFormat="1" ht="47.25" x14ac:dyDescent="0.25">
      <c r="A323" s="26">
        <v>68</v>
      </c>
      <c r="B323" s="31">
        <v>3</v>
      </c>
      <c r="C323" s="56" t="s">
        <v>222</v>
      </c>
      <c r="D323" s="32"/>
      <c r="E323" s="17" t="s">
        <v>214</v>
      </c>
      <c r="F323" s="17" t="s">
        <v>215</v>
      </c>
      <c r="G323" s="31">
        <v>14</v>
      </c>
      <c r="H323" s="31">
        <v>19.3</v>
      </c>
      <c r="I323" s="31" t="s">
        <v>2</v>
      </c>
      <c r="J323" s="31" t="s">
        <v>2</v>
      </c>
      <c r="K323" s="31" t="s">
        <v>2</v>
      </c>
      <c r="L323" s="59" t="s">
        <v>226</v>
      </c>
    </row>
    <row r="324" spans="1:12" x14ac:dyDescent="0.25">
      <c r="B324" s="42"/>
      <c r="C324" s="41" t="s">
        <v>223</v>
      </c>
      <c r="D324" s="42"/>
      <c r="E324" s="42"/>
      <c r="F324" s="43"/>
      <c r="G324" s="44"/>
      <c r="H324" s="44"/>
      <c r="I324" s="44"/>
      <c r="J324" s="44"/>
      <c r="K324" s="1" t="s">
        <v>4</v>
      </c>
      <c r="L324" s="1"/>
    </row>
    <row r="325" spans="1:12" x14ac:dyDescent="0.25">
      <c r="B325" s="42"/>
      <c r="C325" s="42"/>
      <c r="D325" s="42"/>
      <c r="E325" s="42"/>
      <c r="F325" s="43"/>
      <c r="G325" s="44"/>
      <c r="H325" s="44"/>
      <c r="I325" s="44"/>
      <c r="J325" s="44"/>
      <c r="K325" s="1" t="s">
        <v>5</v>
      </c>
      <c r="L325" s="32"/>
    </row>
    <row r="326" spans="1:12" x14ac:dyDescent="0.25">
      <c r="B326" s="42"/>
      <c r="C326" s="42"/>
      <c r="D326" s="42"/>
      <c r="E326" s="42"/>
      <c r="F326" s="43"/>
      <c r="G326" s="44"/>
      <c r="H326" s="44"/>
      <c r="I326" s="44"/>
      <c r="J326" s="44"/>
      <c r="K326" s="1" t="s">
        <v>4</v>
      </c>
      <c r="L326" s="55"/>
    </row>
    <row r="327" spans="1:12" ht="30" customHeight="1" x14ac:dyDescent="0.25">
      <c r="B327" s="43"/>
      <c r="C327" s="42"/>
      <c r="D327" s="41"/>
      <c r="E327" s="41"/>
      <c r="F327" s="43"/>
      <c r="G327" s="44"/>
      <c r="H327" s="44"/>
      <c r="I327" s="44"/>
      <c r="J327" s="44"/>
      <c r="K327" s="1" t="s">
        <v>264</v>
      </c>
      <c r="L327" s="32"/>
    </row>
    <row r="328" spans="1:12" x14ac:dyDescent="0.25">
      <c r="B328" s="15"/>
      <c r="C328" s="41"/>
      <c r="D328" s="32"/>
      <c r="E328" s="32"/>
      <c r="F328" s="32"/>
      <c r="G328" s="32"/>
      <c r="H328" s="32"/>
      <c r="I328" s="32"/>
      <c r="J328" s="32"/>
      <c r="K328" s="32"/>
      <c r="L328" s="59"/>
    </row>
    <row r="329" spans="1:12" ht="17.25" customHeight="1" x14ac:dyDescent="0.25">
      <c r="B329" s="15"/>
      <c r="C329" s="92" t="s">
        <v>245</v>
      </c>
      <c r="D329" s="92"/>
      <c r="E329" s="92"/>
      <c r="F329" s="92"/>
      <c r="G329" s="92"/>
      <c r="H329" s="92"/>
      <c r="I329" s="92"/>
      <c r="J329" s="92"/>
      <c r="K329" s="92"/>
      <c r="L329" s="92"/>
    </row>
    <row r="330" spans="1:12" ht="18" customHeight="1" x14ac:dyDescent="0.25">
      <c r="B330" s="15"/>
      <c r="C330" s="96" t="s">
        <v>246</v>
      </c>
      <c r="D330" s="96"/>
      <c r="E330" s="96"/>
      <c r="F330" s="96"/>
      <c r="G330" s="96"/>
      <c r="H330" s="96"/>
      <c r="I330" s="96"/>
      <c r="J330" s="96"/>
      <c r="K330" s="96"/>
      <c r="L330" s="96"/>
    </row>
    <row r="331" spans="1:12" x14ac:dyDescent="0.25">
      <c r="B331" s="31"/>
      <c r="C331" s="92" t="s">
        <v>127</v>
      </c>
      <c r="D331" s="92"/>
      <c r="E331" s="92"/>
      <c r="F331" s="92"/>
      <c r="G331" s="92"/>
      <c r="H331" s="92"/>
      <c r="I331" s="92"/>
      <c r="J331" s="92"/>
      <c r="K331" s="92"/>
      <c r="L331" s="92"/>
    </row>
    <row r="332" spans="1:12" ht="74.25" customHeight="1" x14ac:dyDescent="0.25">
      <c r="A332" s="21">
        <v>69</v>
      </c>
      <c r="B332" s="31">
        <v>1</v>
      </c>
      <c r="C332" s="52" t="s">
        <v>247</v>
      </c>
      <c r="D332" s="31" t="s">
        <v>9</v>
      </c>
      <c r="E332" s="17" t="s">
        <v>214</v>
      </c>
      <c r="F332" s="17" t="s">
        <v>215</v>
      </c>
      <c r="G332" s="39">
        <v>2.4</v>
      </c>
      <c r="H332" s="39">
        <v>2.4</v>
      </c>
      <c r="I332" s="31" t="s">
        <v>2</v>
      </c>
      <c r="J332" s="31" t="s">
        <v>2</v>
      </c>
      <c r="K332" s="31" t="s">
        <v>2</v>
      </c>
      <c r="L332" s="52" t="s">
        <v>227</v>
      </c>
    </row>
    <row r="333" spans="1:12" s="26" customFormat="1" ht="110.25" x14ac:dyDescent="0.25">
      <c r="A333" s="26">
        <v>70</v>
      </c>
      <c r="B333" s="31">
        <v>2</v>
      </c>
      <c r="C333" s="52" t="s">
        <v>248</v>
      </c>
      <c r="D333" s="31" t="s">
        <v>9</v>
      </c>
      <c r="E333" s="17" t="s">
        <v>214</v>
      </c>
      <c r="F333" s="17" t="s">
        <v>215</v>
      </c>
      <c r="G333" s="31">
        <v>96.4</v>
      </c>
      <c r="H333" s="31">
        <v>96.7</v>
      </c>
      <c r="I333" s="31" t="s">
        <v>2</v>
      </c>
      <c r="J333" s="31" t="s">
        <v>2</v>
      </c>
      <c r="K333" s="31" t="s">
        <v>2</v>
      </c>
      <c r="L333" s="56" t="s">
        <v>228</v>
      </c>
    </row>
    <row r="334" spans="1:12" x14ac:dyDescent="0.25">
      <c r="B334" s="42"/>
      <c r="C334" s="41" t="s">
        <v>223</v>
      </c>
      <c r="D334" s="42"/>
      <c r="E334" s="42"/>
      <c r="F334" s="43"/>
      <c r="G334" s="44"/>
      <c r="H334" s="44"/>
      <c r="I334" s="44"/>
      <c r="J334" s="44"/>
      <c r="K334" s="1" t="s">
        <v>4</v>
      </c>
      <c r="L334" s="1"/>
    </row>
    <row r="335" spans="1:12" x14ac:dyDescent="0.25">
      <c r="B335" s="42"/>
      <c r="C335" s="42"/>
      <c r="D335" s="42"/>
      <c r="E335" s="42"/>
      <c r="F335" s="43"/>
      <c r="G335" s="44"/>
      <c r="H335" s="44"/>
      <c r="I335" s="44"/>
      <c r="J335" s="44"/>
      <c r="K335" s="1" t="s">
        <v>5</v>
      </c>
      <c r="L335" s="55"/>
    </row>
    <row r="336" spans="1:12" x14ac:dyDescent="0.25">
      <c r="B336" s="42"/>
      <c r="C336" s="42"/>
      <c r="D336" s="42"/>
      <c r="E336" s="42"/>
      <c r="F336" s="43"/>
      <c r="G336" s="44"/>
      <c r="H336" s="44"/>
      <c r="I336" s="44"/>
      <c r="J336" s="44"/>
      <c r="K336" s="1" t="s">
        <v>4</v>
      </c>
      <c r="L336" s="32"/>
    </row>
    <row r="337" spans="1:12" ht="18" customHeight="1" x14ac:dyDescent="0.25">
      <c r="B337" s="15"/>
      <c r="C337" s="92" t="s">
        <v>120</v>
      </c>
      <c r="D337" s="92"/>
      <c r="E337" s="92"/>
      <c r="F337" s="92"/>
      <c r="G337" s="92"/>
      <c r="H337" s="92"/>
      <c r="I337" s="92"/>
      <c r="J337" s="92"/>
      <c r="K337" s="92"/>
      <c r="L337" s="92"/>
    </row>
    <row r="338" spans="1:12" ht="18" customHeight="1" x14ac:dyDescent="0.25">
      <c r="B338" s="15"/>
      <c r="C338" s="96" t="s">
        <v>301</v>
      </c>
      <c r="D338" s="96"/>
      <c r="E338" s="96"/>
      <c r="F338" s="96"/>
      <c r="G338" s="96"/>
      <c r="H338" s="96"/>
      <c r="I338" s="96"/>
      <c r="J338" s="96"/>
      <c r="K338" s="96"/>
      <c r="L338" s="96"/>
    </row>
    <row r="339" spans="1:12" x14ac:dyDescent="0.25">
      <c r="B339" s="31"/>
      <c r="C339" s="92" t="s">
        <v>302</v>
      </c>
      <c r="D339" s="92"/>
      <c r="E339" s="92"/>
      <c r="F339" s="92"/>
      <c r="G339" s="92"/>
      <c r="H339" s="92"/>
      <c r="I339" s="92"/>
      <c r="J339" s="92"/>
      <c r="K339" s="92"/>
      <c r="L339" s="92"/>
    </row>
    <row r="340" spans="1:12" s="26" customFormat="1" ht="79.5" customHeight="1" x14ac:dyDescent="0.25">
      <c r="A340" s="26">
        <v>71</v>
      </c>
      <c r="B340" s="31">
        <v>1</v>
      </c>
      <c r="C340" s="59" t="s">
        <v>303</v>
      </c>
      <c r="D340" s="31" t="s">
        <v>304</v>
      </c>
      <c r="E340" s="31" t="s">
        <v>305</v>
      </c>
      <c r="F340" s="31" t="s">
        <v>306</v>
      </c>
      <c r="G340" s="31">
        <v>5.8760000000000003</v>
      </c>
      <c r="H340" s="31">
        <v>6.0880000000000001</v>
      </c>
      <c r="I340" s="31" t="s">
        <v>2</v>
      </c>
      <c r="J340" s="31" t="s">
        <v>2</v>
      </c>
      <c r="K340" s="31" t="s">
        <v>2</v>
      </c>
      <c r="L340" s="51" t="s">
        <v>307</v>
      </c>
    </row>
    <row r="341" spans="1:12" s="26" customFormat="1" ht="78.75" x14ac:dyDescent="0.25">
      <c r="A341" s="26">
        <v>72</v>
      </c>
      <c r="B341" s="31">
        <v>2</v>
      </c>
      <c r="C341" s="59" t="s">
        <v>308</v>
      </c>
      <c r="D341" s="31" t="s">
        <v>9</v>
      </c>
      <c r="E341" s="31" t="s">
        <v>305</v>
      </c>
      <c r="F341" s="31" t="s">
        <v>309</v>
      </c>
      <c r="G341" s="31">
        <v>32</v>
      </c>
      <c r="H341" s="31">
        <v>32</v>
      </c>
      <c r="I341" s="31" t="s">
        <v>2</v>
      </c>
      <c r="J341" s="31" t="s">
        <v>2</v>
      </c>
      <c r="K341" s="31" t="s">
        <v>2</v>
      </c>
      <c r="L341" s="58" t="s">
        <v>149</v>
      </c>
    </row>
    <row r="342" spans="1:12" x14ac:dyDescent="0.25">
      <c r="B342" s="42"/>
      <c r="C342" s="41" t="s">
        <v>173</v>
      </c>
      <c r="D342" s="42"/>
      <c r="E342" s="42"/>
      <c r="F342" s="43"/>
      <c r="G342" s="44"/>
      <c r="H342" s="44"/>
      <c r="I342" s="44"/>
      <c r="J342" s="44"/>
      <c r="K342" s="44" t="s">
        <v>4</v>
      </c>
      <c r="L342" s="1"/>
    </row>
    <row r="343" spans="1:12" x14ac:dyDescent="0.25">
      <c r="B343" s="42"/>
      <c r="C343" s="42"/>
      <c r="D343" s="42"/>
      <c r="E343" s="42"/>
      <c r="F343" s="43"/>
      <c r="G343" s="44"/>
      <c r="H343" s="44"/>
      <c r="I343" s="44"/>
      <c r="J343" s="44"/>
      <c r="K343" s="44" t="s">
        <v>5</v>
      </c>
      <c r="L343" s="32"/>
    </row>
    <row r="344" spans="1:12" x14ac:dyDescent="0.25">
      <c r="B344" s="42"/>
      <c r="C344" s="42"/>
      <c r="D344" s="42"/>
      <c r="E344" s="42"/>
      <c r="F344" s="43"/>
      <c r="G344" s="44"/>
      <c r="H344" s="44"/>
      <c r="I344" s="44"/>
      <c r="J344" s="44"/>
      <c r="K344" s="44" t="s">
        <v>4</v>
      </c>
      <c r="L344" s="55"/>
    </row>
    <row r="345" spans="1:12" ht="31.5" x14ac:dyDescent="0.25">
      <c r="B345" s="43"/>
      <c r="C345" s="42"/>
      <c r="D345" s="41"/>
      <c r="E345" s="41"/>
      <c r="F345" s="43"/>
      <c r="G345" s="14"/>
      <c r="H345" s="14"/>
      <c r="I345" s="14"/>
      <c r="J345" s="14"/>
      <c r="K345" s="44" t="s">
        <v>310</v>
      </c>
      <c r="L345" s="55"/>
    </row>
    <row r="346" spans="1:12" ht="18.75" customHeight="1" x14ac:dyDescent="0.25">
      <c r="B346" s="15"/>
      <c r="C346" s="92" t="s">
        <v>311</v>
      </c>
      <c r="D346" s="92"/>
      <c r="E346" s="92"/>
      <c r="F346" s="92"/>
      <c r="G346" s="92"/>
      <c r="H346" s="92"/>
      <c r="I346" s="92"/>
      <c r="J346" s="92"/>
      <c r="K346" s="92"/>
      <c r="L346" s="92"/>
    </row>
    <row r="347" spans="1:12" ht="15.75" customHeight="1" x14ac:dyDescent="0.25">
      <c r="B347" s="15"/>
      <c r="C347" s="96" t="s">
        <v>312</v>
      </c>
      <c r="D347" s="96"/>
      <c r="E347" s="96"/>
      <c r="F347" s="96"/>
      <c r="G347" s="96"/>
      <c r="H347" s="96"/>
      <c r="I347" s="96"/>
      <c r="J347" s="96"/>
      <c r="K347" s="96"/>
      <c r="L347" s="96"/>
    </row>
    <row r="348" spans="1:12" s="26" customFormat="1" x14ac:dyDescent="0.25">
      <c r="B348" s="31"/>
      <c r="C348" s="96" t="s">
        <v>302</v>
      </c>
      <c r="D348" s="96"/>
      <c r="E348" s="96"/>
      <c r="F348" s="96"/>
      <c r="G348" s="96"/>
      <c r="H348" s="96"/>
      <c r="I348" s="96"/>
      <c r="J348" s="96"/>
      <c r="K348" s="96"/>
      <c r="L348" s="96"/>
    </row>
    <row r="349" spans="1:12" s="26" customFormat="1" ht="78.75" x14ac:dyDescent="0.25">
      <c r="A349" s="26">
        <v>73</v>
      </c>
      <c r="B349" s="15"/>
      <c r="C349" s="59" t="s">
        <v>313</v>
      </c>
      <c r="D349" s="31" t="s">
        <v>9</v>
      </c>
      <c r="E349" s="31" t="s">
        <v>305</v>
      </c>
      <c r="F349" s="31" t="s">
        <v>314</v>
      </c>
      <c r="G349" s="31">
        <v>75</v>
      </c>
      <c r="H349" s="31">
        <v>75</v>
      </c>
      <c r="I349" s="31" t="s">
        <v>2</v>
      </c>
      <c r="J349" s="31" t="s">
        <v>2</v>
      </c>
      <c r="K349" s="31" t="s">
        <v>2</v>
      </c>
      <c r="L349" s="59" t="s">
        <v>315</v>
      </c>
    </row>
    <row r="350" spans="1:12" s="26" customFormat="1" x14ac:dyDescent="0.25">
      <c r="B350" s="42"/>
      <c r="C350" s="41" t="s">
        <v>173</v>
      </c>
      <c r="D350" s="42"/>
      <c r="E350" s="42"/>
      <c r="F350" s="43"/>
      <c r="G350" s="44"/>
      <c r="H350" s="44"/>
      <c r="I350" s="44"/>
      <c r="J350" s="44"/>
      <c r="K350" s="1" t="s">
        <v>4</v>
      </c>
      <c r="L350" s="1"/>
    </row>
    <row r="351" spans="1:12" s="26" customFormat="1" x14ac:dyDescent="0.25">
      <c r="B351" s="42"/>
      <c r="C351" s="42"/>
      <c r="D351" s="42"/>
      <c r="E351" s="42"/>
      <c r="F351" s="43"/>
      <c r="G351" s="44"/>
      <c r="H351" s="44"/>
      <c r="I351" s="44"/>
      <c r="J351" s="44"/>
      <c r="K351" s="1" t="s">
        <v>5</v>
      </c>
      <c r="L351" s="1"/>
    </row>
    <row r="352" spans="1:12" s="26" customFormat="1" x14ac:dyDescent="0.25">
      <c r="B352" s="42"/>
      <c r="C352" s="42"/>
      <c r="D352" s="42"/>
      <c r="E352" s="42"/>
      <c r="F352" s="43"/>
      <c r="G352" s="44"/>
      <c r="H352" s="44"/>
      <c r="I352" s="44"/>
      <c r="J352" s="44"/>
      <c r="K352" s="1" t="s">
        <v>4</v>
      </c>
      <c r="L352" s="1"/>
    </row>
    <row r="353" spans="2:12" s="26" customFormat="1" x14ac:dyDescent="0.25">
      <c r="B353" s="43"/>
      <c r="C353" s="42"/>
      <c r="D353" s="41"/>
      <c r="E353" s="41"/>
      <c r="F353" s="43"/>
      <c r="G353" s="14"/>
      <c r="H353" s="14"/>
      <c r="I353" s="14">
        <f>I354+I355+I356+I357</f>
        <v>5379.8399999999992</v>
      </c>
      <c r="J353" s="14">
        <f>J354+J355+J356+J357</f>
        <v>5379.8399999999992</v>
      </c>
      <c r="K353" s="1"/>
      <c r="L353" s="1"/>
    </row>
    <row r="354" spans="2:12" s="26" customFormat="1" x14ac:dyDescent="0.25">
      <c r="B354" s="42"/>
      <c r="C354" s="41" t="s">
        <v>316</v>
      </c>
      <c r="D354" s="42"/>
      <c r="E354" s="42"/>
      <c r="F354" s="43"/>
      <c r="G354" s="42"/>
      <c r="H354" s="42"/>
      <c r="I354" s="14">
        <f>I51+I174+I299</f>
        <v>1367.1</v>
      </c>
      <c r="J354" s="14">
        <f>J51+J174+J299</f>
        <v>1367.1</v>
      </c>
      <c r="K354" s="44" t="s">
        <v>4</v>
      </c>
      <c r="L354" s="44"/>
    </row>
    <row r="355" spans="2:12" s="26" customFormat="1" x14ac:dyDescent="0.25">
      <c r="B355" s="42"/>
      <c r="C355" s="42"/>
      <c r="D355" s="42"/>
      <c r="E355" s="42"/>
      <c r="F355" s="43"/>
      <c r="G355" s="42"/>
      <c r="H355" s="42"/>
      <c r="I355" s="14">
        <f>I52+I205+I300+I201</f>
        <v>1727.6</v>
      </c>
      <c r="J355" s="14">
        <f>J52+J205+J300+J201</f>
        <v>1727.6</v>
      </c>
      <c r="K355" s="44" t="s">
        <v>5</v>
      </c>
      <c r="L355" s="16"/>
    </row>
    <row r="356" spans="2:12" s="26" customFormat="1" x14ac:dyDescent="0.25">
      <c r="B356" s="42"/>
      <c r="C356" s="42"/>
      <c r="D356" s="42"/>
      <c r="E356" s="42"/>
      <c r="F356" s="43"/>
      <c r="G356" s="44"/>
      <c r="H356" s="44"/>
      <c r="I356" s="44">
        <f>I133+I176+I193+I235+I301+I314+I119</f>
        <v>1900.74</v>
      </c>
      <c r="J356" s="44">
        <f>J133+J176+J193+J235+J301+J314+J119</f>
        <v>1900.74</v>
      </c>
      <c r="K356" s="44" t="s">
        <v>4</v>
      </c>
      <c r="L356" s="16"/>
    </row>
    <row r="357" spans="2:12" s="26" customFormat="1" ht="31.5" x14ac:dyDescent="0.25">
      <c r="B357" s="43"/>
      <c r="C357" s="42"/>
      <c r="D357" s="41"/>
      <c r="E357" s="41"/>
      <c r="F357" s="43"/>
      <c r="G357" s="44"/>
      <c r="H357" s="44"/>
      <c r="I357" s="14">
        <f>I32+I53+I94</f>
        <v>384.4</v>
      </c>
      <c r="J357" s="14">
        <f>J32+J53+J94</f>
        <v>384.4</v>
      </c>
      <c r="K357" s="44" t="s">
        <v>310</v>
      </c>
      <c r="L357" s="16"/>
    </row>
    <row r="358" spans="2:12" s="26" customFormat="1" x14ac:dyDescent="0.25">
      <c r="B358" s="34"/>
      <c r="C358" s="37"/>
      <c r="D358" s="35"/>
      <c r="E358" s="35"/>
      <c r="F358" s="34"/>
      <c r="G358" s="62"/>
      <c r="H358" s="62"/>
      <c r="I358" s="36"/>
      <c r="J358" s="36"/>
      <c r="K358" s="62"/>
    </row>
    <row r="359" spans="2:12" s="27" customFormat="1" ht="16.5" x14ac:dyDescent="0.25">
      <c r="C359" s="107" t="s">
        <v>317</v>
      </c>
      <c r="D359" s="107"/>
      <c r="E359" s="107"/>
      <c r="F359" s="107"/>
      <c r="G359" s="107"/>
      <c r="H359" s="107"/>
      <c r="I359" s="107"/>
      <c r="J359" s="107"/>
      <c r="K359" s="107"/>
      <c r="L359" s="107"/>
    </row>
    <row r="360" spans="2:12" s="27" customFormat="1" ht="16.5" x14ac:dyDescent="0.25">
      <c r="B360" s="28"/>
      <c r="C360" s="91" t="s">
        <v>318</v>
      </c>
      <c r="D360" s="91"/>
      <c r="E360" s="91"/>
      <c r="F360" s="91"/>
      <c r="G360" s="91"/>
      <c r="H360" s="91"/>
      <c r="I360" s="91" t="s">
        <v>319</v>
      </c>
      <c r="J360" s="91"/>
      <c r="K360" s="91"/>
      <c r="L360" s="91"/>
    </row>
    <row r="361" spans="2:12" s="27" customFormat="1" ht="16.5" x14ac:dyDescent="0.25">
      <c r="B361" s="28"/>
      <c r="C361" s="91"/>
      <c r="D361" s="91"/>
      <c r="E361" s="91"/>
      <c r="F361" s="91"/>
      <c r="G361" s="91"/>
      <c r="H361" s="91"/>
      <c r="I361" s="91"/>
      <c r="J361" s="91"/>
      <c r="K361" s="91"/>
      <c r="L361" s="91"/>
    </row>
    <row r="362" spans="2:12" s="27" customFormat="1" ht="16.5" x14ac:dyDescent="0.25">
      <c r="C362" s="63"/>
      <c r="D362" s="63"/>
      <c r="E362" s="63"/>
      <c r="F362" s="63"/>
      <c r="G362" s="63"/>
      <c r="H362" s="63"/>
      <c r="I362" s="63"/>
      <c r="J362" s="63"/>
      <c r="K362" s="63"/>
      <c r="L362" s="63"/>
    </row>
    <row r="363" spans="2:12" s="27" customFormat="1" ht="16.5" x14ac:dyDescent="0.25">
      <c r="C363" s="107" t="s">
        <v>320</v>
      </c>
      <c r="D363" s="107"/>
      <c r="E363" s="107"/>
      <c r="F363" s="107"/>
      <c r="G363" s="107"/>
      <c r="H363" s="107"/>
      <c r="I363" s="107"/>
      <c r="J363" s="107"/>
      <c r="K363" s="107"/>
      <c r="L363" s="107"/>
    </row>
    <row r="364" spans="2:12" s="27" customFormat="1" ht="16.5" x14ac:dyDescent="0.25">
      <c r="B364" s="91" t="s">
        <v>321</v>
      </c>
      <c r="C364" s="91"/>
      <c r="D364" s="91"/>
      <c r="E364" s="91"/>
      <c r="F364" s="91"/>
      <c r="G364" s="91"/>
      <c r="H364" s="91"/>
      <c r="I364" s="91" t="s">
        <v>322</v>
      </c>
      <c r="J364" s="91"/>
      <c r="K364" s="91"/>
      <c r="L364" s="91"/>
    </row>
    <row r="365" spans="2:12" s="27" customFormat="1" ht="16.5" x14ac:dyDescent="0.25">
      <c r="B365" s="28"/>
      <c r="C365" s="91"/>
      <c r="D365" s="91"/>
      <c r="E365" s="91"/>
      <c r="F365" s="91"/>
      <c r="G365" s="91"/>
      <c r="H365" s="91"/>
      <c r="I365" s="91"/>
      <c r="J365" s="91"/>
      <c r="K365" s="91"/>
      <c r="L365" s="91"/>
    </row>
    <row r="366" spans="2:12" s="27" customFormat="1" ht="16.5" x14ac:dyDescent="0.25">
      <c r="C366" s="63"/>
      <c r="D366" s="63"/>
      <c r="E366" s="63"/>
      <c r="F366" s="63"/>
      <c r="G366" s="63"/>
      <c r="H366" s="63"/>
      <c r="I366" s="63"/>
      <c r="J366" s="63"/>
      <c r="K366" s="63"/>
      <c r="L366" s="63"/>
    </row>
    <row r="367" spans="2:12" s="27" customFormat="1" ht="16.5" x14ac:dyDescent="0.25">
      <c r="C367" s="107" t="s">
        <v>323</v>
      </c>
      <c r="D367" s="107"/>
      <c r="E367" s="107"/>
      <c r="F367" s="107"/>
      <c r="G367" s="107"/>
      <c r="H367" s="107"/>
      <c r="I367" s="107"/>
      <c r="J367" s="107"/>
      <c r="K367" s="107"/>
      <c r="L367" s="107"/>
    </row>
    <row r="368" spans="2:12" s="27" customFormat="1" ht="16.5" customHeight="1" x14ac:dyDescent="0.25">
      <c r="B368" s="28"/>
      <c r="C368" s="91" t="s">
        <v>324</v>
      </c>
      <c r="D368" s="91"/>
      <c r="E368" s="91"/>
      <c r="F368" s="91" t="s">
        <v>325</v>
      </c>
      <c r="G368" s="91"/>
      <c r="H368" s="91"/>
      <c r="I368" s="91" t="s">
        <v>326</v>
      </c>
      <c r="J368" s="91"/>
      <c r="K368" s="91"/>
      <c r="L368" s="67" t="s">
        <v>327</v>
      </c>
    </row>
    <row r="369" spans="2:12" s="27" customFormat="1" ht="16.5" x14ac:dyDescent="0.25">
      <c r="B369" s="28"/>
      <c r="C369" s="89" t="s">
        <v>328</v>
      </c>
      <c r="D369" s="89"/>
      <c r="E369" s="89"/>
      <c r="F369" s="89"/>
      <c r="G369" s="89"/>
      <c r="H369" s="89"/>
      <c r="I369" s="89"/>
      <c r="J369" s="89"/>
      <c r="K369" s="89"/>
      <c r="L369" s="89"/>
    </row>
    <row r="370" spans="2:12" s="27" customFormat="1" ht="16.5" x14ac:dyDescent="0.25">
      <c r="B370" s="28"/>
      <c r="C370" s="77" t="s">
        <v>329</v>
      </c>
      <c r="D370" s="78"/>
      <c r="E370" s="79"/>
      <c r="F370" s="91">
        <v>2789.1</v>
      </c>
      <c r="G370" s="91"/>
      <c r="H370" s="91"/>
      <c r="I370" s="91">
        <v>2809.1</v>
      </c>
      <c r="J370" s="91"/>
      <c r="K370" s="91"/>
      <c r="L370" s="67"/>
    </row>
    <row r="371" spans="2:12" s="27" customFormat="1" ht="16.5" x14ac:dyDescent="0.25">
      <c r="B371" s="28"/>
      <c r="C371" s="71" t="s">
        <v>330</v>
      </c>
      <c r="D371" s="72"/>
      <c r="E371" s="73"/>
      <c r="F371" s="91"/>
      <c r="G371" s="91"/>
      <c r="H371" s="91"/>
      <c r="I371" s="91"/>
      <c r="J371" s="91"/>
      <c r="K371" s="91"/>
      <c r="L371" s="67"/>
    </row>
    <row r="372" spans="2:12" s="27" customFormat="1" ht="16.5" x14ac:dyDescent="0.25">
      <c r="B372" s="28"/>
      <c r="C372" s="80" t="s">
        <v>331</v>
      </c>
      <c r="D372" s="81"/>
      <c r="E372" s="82"/>
      <c r="F372" s="91"/>
      <c r="G372" s="91"/>
      <c r="H372" s="91"/>
      <c r="I372" s="91"/>
      <c r="J372" s="91"/>
      <c r="K372" s="91"/>
      <c r="L372" s="67"/>
    </row>
    <row r="373" spans="2:12" s="27" customFormat="1" ht="16.5" x14ac:dyDescent="0.25">
      <c r="B373" s="28"/>
      <c r="C373" s="90" t="s">
        <v>332</v>
      </c>
      <c r="D373" s="90"/>
      <c r="E373" s="90"/>
      <c r="F373" s="91"/>
      <c r="G373" s="91"/>
      <c r="H373" s="91"/>
      <c r="I373" s="91"/>
      <c r="J373" s="91"/>
      <c r="K373" s="91"/>
      <c r="L373" s="67"/>
    </row>
    <row r="374" spans="2:12" s="27" customFormat="1" ht="16.5" x14ac:dyDescent="0.25">
      <c r="B374" s="28"/>
      <c r="C374" s="90" t="s">
        <v>333</v>
      </c>
      <c r="D374" s="90"/>
      <c r="E374" s="90"/>
      <c r="F374" s="91">
        <v>2789.1</v>
      </c>
      <c r="G374" s="91"/>
      <c r="H374" s="91"/>
      <c r="I374" s="91">
        <v>2809.1</v>
      </c>
      <c r="J374" s="91"/>
      <c r="K374" s="91"/>
      <c r="L374" s="67"/>
    </row>
    <row r="375" spans="2:12" s="27" customFormat="1" ht="16.5" x14ac:dyDescent="0.25">
      <c r="B375" s="28"/>
      <c r="C375" s="87" t="s">
        <v>334</v>
      </c>
      <c r="D375" s="87"/>
      <c r="E375" s="87"/>
      <c r="F375" s="87"/>
      <c r="G375" s="87"/>
      <c r="H375" s="87"/>
      <c r="I375" s="87"/>
      <c r="J375" s="87"/>
      <c r="K375" s="87"/>
      <c r="L375" s="87"/>
    </row>
    <row r="376" spans="2:12" s="27" customFormat="1" ht="16.5" x14ac:dyDescent="0.25">
      <c r="B376" s="28"/>
      <c r="C376" s="77" t="s">
        <v>329</v>
      </c>
      <c r="D376" s="78"/>
      <c r="E376" s="79"/>
      <c r="F376" s="91">
        <v>1664.9</v>
      </c>
      <c r="G376" s="91"/>
      <c r="H376" s="91"/>
      <c r="I376" s="91">
        <v>1664.9</v>
      </c>
      <c r="J376" s="91"/>
      <c r="K376" s="91"/>
      <c r="L376" s="67"/>
    </row>
    <row r="377" spans="2:12" s="27" customFormat="1" ht="16.5" x14ac:dyDescent="0.25">
      <c r="B377" s="28"/>
      <c r="C377" s="80" t="s">
        <v>330</v>
      </c>
      <c r="D377" s="81"/>
      <c r="E377" s="82"/>
      <c r="F377" s="91">
        <v>704.8</v>
      </c>
      <c r="G377" s="91"/>
      <c r="H377" s="91"/>
      <c r="I377" s="91">
        <v>704.8</v>
      </c>
      <c r="J377" s="91"/>
      <c r="K377" s="91"/>
      <c r="L377" s="67"/>
    </row>
    <row r="378" spans="2:12" s="27" customFormat="1" ht="16.5" x14ac:dyDescent="0.25">
      <c r="B378" s="28"/>
      <c r="C378" s="80" t="s">
        <v>331</v>
      </c>
      <c r="D378" s="81"/>
      <c r="E378" s="82"/>
      <c r="F378" s="91">
        <v>384.4</v>
      </c>
      <c r="G378" s="91"/>
      <c r="H378" s="91"/>
      <c r="I378" s="91">
        <v>384.4</v>
      </c>
      <c r="J378" s="91"/>
      <c r="K378" s="91"/>
      <c r="L378" s="67"/>
    </row>
    <row r="379" spans="2:12" s="27" customFormat="1" ht="16.5" x14ac:dyDescent="0.25">
      <c r="B379" s="28"/>
      <c r="C379" s="90" t="s">
        <v>332</v>
      </c>
      <c r="D379" s="90"/>
      <c r="E379" s="90"/>
      <c r="F379" s="91"/>
      <c r="G379" s="91"/>
      <c r="H379" s="91"/>
      <c r="I379" s="91"/>
      <c r="J379" s="91"/>
      <c r="K379" s="91"/>
      <c r="L379" s="67"/>
    </row>
    <row r="380" spans="2:12" s="27" customFormat="1" ht="16.5" x14ac:dyDescent="0.25">
      <c r="B380" s="28"/>
      <c r="C380" s="90" t="s">
        <v>333</v>
      </c>
      <c r="D380" s="90"/>
      <c r="E380" s="90"/>
      <c r="F380" s="91">
        <v>575.70000000000005</v>
      </c>
      <c r="G380" s="91"/>
      <c r="H380" s="91"/>
      <c r="I380" s="91">
        <v>575.70000000000005</v>
      </c>
      <c r="J380" s="91"/>
      <c r="K380" s="91"/>
      <c r="L380" s="67"/>
    </row>
    <row r="381" spans="2:12" s="27" customFormat="1" ht="82.5" customHeight="1" x14ac:dyDescent="0.25">
      <c r="B381" s="28"/>
      <c r="C381" s="83" t="s">
        <v>335</v>
      </c>
      <c r="D381" s="84"/>
      <c r="E381" s="85"/>
      <c r="F381" s="74"/>
      <c r="G381" s="75"/>
      <c r="H381" s="76"/>
      <c r="I381" s="74"/>
      <c r="J381" s="75"/>
      <c r="K381" s="76"/>
      <c r="L381" s="67"/>
    </row>
    <row r="382" spans="2:12" s="27" customFormat="1" ht="16.5" x14ac:dyDescent="0.25">
      <c r="B382" s="28"/>
      <c r="C382" s="77" t="s">
        <v>329</v>
      </c>
      <c r="D382" s="78"/>
      <c r="E382" s="79"/>
      <c r="F382" s="74" t="s">
        <v>115</v>
      </c>
      <c r="G382" s="75"/>
      <c r="H382" s="76"/>
      <c r="I382" s="74" t="s">
        <v>115</v>
      </c>
      <c r="J382" s="75"/>
      <c r="K382" s="76"/>
      <c r="L382" s="67"/>
    </row>
    <row r="383" spans="2:12" s="27" customFormat="1" ht="16.5" x14ac:dyDescent="0.25">
      <c r="B383" s="28"/>
      <c r="C383" s="80" t="s">
        <v>330</v>
      </c>
      <c r="D383" s="81"/>
      <c r="E383" s="82"/>
      <c r="F383" s="74" t="s">
        <v>115</v>
      </c>
      <c r="G383" s="75"/>
      <c r="H383" s="76"/>
      <c r="I383" s="74" t="s">
        <v>115</v>
      </c>
      <c r="J383" s="75"/>
      <c r="K383" s="76"/>
      <c r="L383" s="67"/>
    </row>
    <row r="384" spans="2:12" s="27" customFormat="1" ht="16.5" x14ac:dyDescent="0.25">
      <c r="B384" s="28"/>
      <c r="C384" s="80" t="s">
        <v>331</v>
      </c>
      <c r="D384" s="81"/>
      <c r="E384" s="82"/>
      <c r="F384" s="74" t="s">
        <v>115</v>
      </c>
      <c r="G384" s="75"/>
      <c r="H384" s="76"/>
      <c r="I384" s="74" t="s">
        <v>115</v>
      </c>
      <c r="J384" s="75"/>
      <c r="K384" s="76"/>
      <c r="L384" s="67"/>
    </row>
    <row r="385" spans="2:12" s="27" customFormat="1" ht="16.5" x14ac:dyDescent="0.25">
      <c r="B385" s="28"/>
      <c r="C385" s="90" t="s">
        <v>332</v>
      </c>
      <c r="D385" s="90"/>
      <c r="E385" s="90"/>
      <c r="F385" s="74" t="s">
        <v>115</v>
      </c>
      <c r="G385" s="75"/>
      <c r="H385" s="76"/>
      <c r="I385" s="74" t="s">
        <v>115</v>
      </c>
      <c r="J385" s="75"/>
      <c r="K385" s="76"/>
      <c r="L385" s="67"/>
    </row>
    <row r="386" spans="2:12" s="27" customFormat="1" ht="16.5" x14ac:dyDescent="0.25">
      <c r="B386" s="28"/>
      <c r="C386" s="90" t="s">
        <v>333</v>
      </c>
      <c r="D386" s="90"/>
      <c r="E386" s="90"/>
      <c r="F386" s="74" t="s">
        <v>115</v>
      </c>
      <c r="G386" s="75"/>
      <c r="H386" s="76"/>
      <c r="I386" s="74" t="s">
        <v>115</v>
      </c>
      <c r="J386" s="75"/>
      <c r="K386" s="76"/>
      <c r="L386" s="67"/>
    </row>
    <row r="387" spans="2:12" s="27" customFormat="1" ht="66" customHeight="1" x14ac:dyDescent="0.25">
      <c r="B387" s="28"/>
      <c r="C387" s="83" t="s">
        <v>336</v>
      </c>
      <c r="D387" s="84"/>
      <c r="E387" s="85"/>
      <c r="F387" s="74"/>
      <c r="G387" s="75"/>
      <c r="H387" s="76"/>
      <c r="I387" s="74"/>
      <c r="J387" s="75"/>
      <c r="K387" s="76"/>
      <c r="L387" s="67"/>
    </row>
    <row r="388" spans="2:12" s="27" customFormat="1" ht="16.5" x14ac:dyDescent="0.25">
      <c r="B388" s="28"/>
      <c r="C388" s="77" t="s">
        <v>329</v>
      </c>
      <c r="D388" s="78"/>
      <c r="E388" s="79"/>
      <c r="F388" s="67"/>
      <c r="G388" s="67" t="s">
        <v>115</v>
      </c>
      <c r="H388" s="67"/>
      <c r="I388" s="67"/>
      <c r="J388" s="67" t="s">
        <v>115</v>
      </c>
      <c r="K388" s="67"/>
      <c r="L388" s="67"/>
    </row>
    <row r="389" spans="2:12" s="27" customFormat="1" ht="16.5" x14ac:dyDescent="0.25">
      <c r="B389" s="28"/>
      <c r="C389" s="80" t="s">
        <v>330</v>
      </c>
      <c r="D389" s="81"/>
      <c r="E389" s="82"/>
      <c r="F389" s="67"/>
      <c r="G389" s="67" t="s">
        <v>115</v>
      </c>
      <c r="H389" s="67"/>
      <c r="I389" s="67"/>
      <c r="J389" s="67" t="s">
        <v>115</v>
      </c>
      <c r="K389" s="67"/>
      <c r="L389" s="67"/>
    </row>
    <row r="390" spans="2:12" s="27" customFormat="1" ht="16.5" x14ac:dyDescent="0.25">
      <c r="B390" s="28"/>
      <c r="C390" s="80" t="s">
        <v>331</v>
      </c>
      <c r="D390" s="81"/>
      <c r="E390" s="82"/>
      <c r="F390" s="67"/>
      <c r="G390" s="67" t="s">
        <v>115</v>
      </c>
      <c r="H390" s="67"/>
      <c r="I390" s="67"/>
      <c r="J390" s="67" t="s">
        <v>115</v>
      </c>
      <c r="K390" s="67"/>
      <c r="L390" s="67"/>
    </row>
    <row r="391" spans="2:12" s="27" customFormat="1" ht="16.5" x14ac:dyDescent="0.25">
      <c r="B391" s="28"/>
      <c r="C391" s="90" t="s">
        <v>332</v>
      </c>
      <c r="D391" s="90"/>
      <c r="E391" s="90"/>
      <c r="F391" s="67"/>
      <c r="G391" s="67" t="s">
        <v>115</v>
      </c>
      <c r="H391" s="67"/>
      <c r="I391" s="67"/>
      <c r="J391" s="67" t="s">
        <v>115</v>
      </c>
      <c r="K391" s="67"/>
      <c r="L391" s="67"/>
    </row>
    <row r="392" spans="2:12" s="27" customFormat="1" ht="16.5" x14ac:dyDescent="0.25">
      <c r="B392" s="28"/>
      <c r="C392" s="90" t="s">
        <v>333</v>
      </c>
      <c r="D392" s="90"/>
      <c r="E392" s="90"/>
      <c r="F392" s="67"/>
      <c r="G392" s="67" t="s">
        <v>115</v>
      </c>
      <c r="H392" s="67"/>
      <c r="I392" s="67"/>
      <c r="J392" s="67" t="s">
        <v>115</v>
      </c>
      <c r="K392" s="67"/>
      <c r="L392" s="67"/>
    </row>
    <row r="393" spans="2:12" s="27" customFormat="1" ht="49.5" customHeight="1" x14ac:dyDescent="0.25">
      <c r="B393" s="28"/>
      <c r="C393" s="83" t="s">
        <v>337</v>
      </c>
      <c r="D393" s="84"/>
      <c r="E393" s="85"/>
      <c r="F393" s="67"/>
      <c r="G393" s="67"/>
      <c r="H393" s="67"/>
      <c r="I393" s="67"/>
      <c r="J393" s="67"/>
      <c r="K393" s="67"/>
      <c r="L393" s="67"/>
    </row>
    <row r="394" spans="2:12" s="27" customFormat="1" ht="16.5" x14ac:dyDescent="0.25">
      <c r="B394" s="28"/>
      <c r="C394" s="28" t="s">
        <v>329</v>
      </c>
      <c r="D394" s="68"/>
      <c r="E394" s="68"/>
      <c r="F394" s="67"/>
      <c r="G394" s="67">
        <v>15.5</v>
      </c>
      <c r="H394" s="67"/>
      <c r="I394" s="67"/>
      <c r="J394" s="67">
        <v>15.5</v>
      </c>
      <c r="K394" s="67"/>
      <c r="L394" s="67"/>
    </row>
    <row r="395" spans="2:12" s="27" customFormat="1" ht="16.5" x14ac:dyDescent="0.25">
      <c r="B395" s="28"/>
      <c r="C395" s="69" t="s">
        <v>330</v>
      </c>
      <c r="D395" s="69"/>
      <c r="E395" s="69"/>
      <c r="F395" s="67"/>
      <c r="G395" s="67" t="s">
        <v>115</v>
      </c>
      <c r="H395" s="67"/>
      <c r="I395" s="67"/>
      <c r="J395" s="67" t="s">
        <v>115</v>
      </c>
      <c r="K395" s="67"/>
      <c r="L395" s="67"/>
    </row>
    <row r="396" spans="2:12" s="27" customFormat="1" ht="16.5" x14ac:dyDescent="0.25">
      <c r="B396" s="28"/>
      <c r="C396" s="69" t="s">
        <v>331</v>
      </c>
      <c r="D396" s="69"/>
      <c r="E396" s="69"/>
      <c r="F396" s="67"/>
      <c r="G396" s="67" t="s">
        <v>115</v>
      </c>
      <c r="H396" s="67"/>
      <c r="I396" s="67"/>
      <c r="J396" s="67" t="s">
        <v>115</v>
      </c>
      <c r="K396" s="67"/>
      <c r="L396" s="67"/>
    </row>
    <row r="397" spans="2:12" s="27" customFormat="1" ht="16.5" x14ac:dyDescent="0.25">
      <c r="B397" s="28"/>
      <c r="C397" s="90" t="s">
        <v>332</v>
      </c>
      <c r="D397" s="90"/>
      <c r="E397" s="90"/>
      <c r="F397" s="67"/>
      <c r="G397" s="67" t="s">
        <v>115</v>
      </c>
      <c r="H397" s="67"/>
      <c r="I397" s="67"/>
      <c r="J397" s="67" t="s">
        <v>115</v>
      </c>
      <c r="K397" s="67"/>
      <c r="L397" s="67"/>
    </row>
    <row r="398" spans="2:12" s="27" customFormat="1" ht="16.5" x14ac:dyDescent="0.25">
      <c r="B398" s="28"/>
      <c r="C398" s="90" t="s">
        <v>333</v>
      </c>
      <c r="D398" s="90"/>
      <c r="E398" s="90"/>
      <c r="F398" s="67"/>
      <c r="G398" s="67">
        <v>15.5</v>
      </c>
      <c r="H398" s="67"/>
      <c r="I398" s="67"/>
      <c r="J398" s="67">
        <v>15.5</v>
      </c>
      <c r="K398" s="67"/>
      <c r="L398" s="67"/>
    </row>
    <row r="399" spans="2:12" s="27" customFormat="1" ht="49.5" x14ac:dyDescent="0.25">
      <c r="B399" s="28"/>
      <c r="C399" s="29" t="s">
        <v>338</v>
      </c>
      <c r="D399" s="67"/>
      <c r="E399" s="67"/>
      <c r="F399" s="67"/>
      <c r="G399" s="67"/>
      <c r="H399" s="67"/>
      <c r="I399" s="67"/>
      <c r="J399" s="67"/>
      <c r="K399" s="67"/>
      <c r="L399" s="67"/>
    </row>
    <row r="400" spans="2:12" s="27" customFormat="1" ht="16.5" x14ac:dyDescent="0.25">
      <c r="B400" s="28"/>
      <c r="C400" s="28" t="s">
        <v>329</v>
      </c>
      <c r="D400" s="68"/>
      <c r="E400" s="68"/>
      <c r="F400" s="67"/>
      <c r="G400" s="67">
        <v>1478.8</v>
      </c>
      <c r="H400" s="67"/>
      <c r="I400" s="67"/>
      <c r="J400" s="67">
        <v>1478.8</v>
      </c>
      <c r="K400" s="67"/>
      <c r="L400" s="67"/>
    </row>
    <row r="401" spans="2:12" s="27" customFormat="1" ht="16.5" x14ac:dyDescent="0.25">
      <c r="B401" s="28"/>
      <c r="C401" s="69" t="s">
        <v>330</v>
      </c>
      <c r="D401" s="69"/>
      <c r="E401" s="69"/>
      <c r="F401" s="67"/>
      <c r="G401" s="67" t="s">
        <v>115</v>
      </c>
      <c r="H401" s="67"/>
      <c r="I401" s="67"/>
      <c r="J401" s="67" t="s">
        <v>115</v>
      </c>
      <c r="K401" s="67"/>
      <c r="L401" s="67"/>
    </row>
    <row r="402" spans="2:12" s="27" customFormat="1" ht="16.5" x14ac:dyDescent="0.25">
      <c r="B402" s="28"/>
      <c r="C402" s="69" t="s">
        <v>331</v>
      </c>
      <c r="D402" s="69"/>
      <c r="E402" s="69"/>
      <c r="F402" s="67"/>
      <c r="G402" s="67" t="s">
        <v>115</v>
      </c>
      <c r="H402" s="67"/>
      <c r="I402" s="67"/>
      <c r="J402" s="67" t="s">
        <v>115</v>
      </c>
      <c r="K402" s="67"/>
      <c r="L402" s="67"/>
    </row>
    <row r="403" spans="2:12" s="27" customFormat="1" ht="16.5" x14ac:dyDescent="0.25">
      <c r="B403" s="28"/>
      <c r="C403" s="90" t="s">
        <v>332</v>
      </c>
      <c r="D403" s="90"/>
      <c r="E403" s="90"/>
      <c r="F403" s="67"/>
      <c r="G403" s="67">
        <v>1478.8</v>
      </c>
      <c r="H403" s="67"/>
      <c r="I403" s="67"/>
      <c r="J403" s="67">
        <v>1478.8</v>
      </c>
      <c r="K403" s="67"/>
      <c r="L403" s="67"/>
    </row>
    <row r="404" spans="2:12" s="27" customFormat="1" ht="16.5" x14ac:dyDescent="0.25">
      <c r="B404" s="28"/>
      <c r="C404" s="90" t="s">
        <v>333</v>
      </c>
      <c r="D404" s="90"/>
      <c r="E404" s="90"/>
      <c r="F404" s="67"/>
      <c r="G404" s="67" t="s">
        <v>124</v>
      </c>
      <c r="H404" s="67"/>
      <c r="I404" s="67"/>
      <c r="J404" s="67" t="s">
        <v>124</v>
      </c>
      <c r="K404" s="67"/>
      <c r="L404" s="67"/>
    </row>
    <row r="405" spans="2:12" s="27" customFormat="1" ht="16.5" x14ac:dyDescent="0.25">
      <c r="B405" s="28"/>
      <c r="C405" s="89" t="s">
        <v>339</v>
      </c>
      <c r="D405" s="89"/>
      <c r="E405" s="89"/>
      <c r="F405" s="89"/>
      <c r="G405" s="89"/>
      <c r="H405" s="89"/>
      <c r="I405" s="89"/>
      <c r="J405" s="89"/>
      <c r="K405" s="89"/>
      <c r="L405" s="67"/>
    </row>
    <row r="406" spans="2:12" s="27" customFormat="1" ht="16.5" x14ac:dyDescent="0.25">
      <c r="B406" s="28"/>
      <c r="C406" s="28" t="s">
        <v>329</v>
      </c>
      <c r="D406" s="68"/>
      <c r="E406" s="68"/>
      <c r="F406" s="67"/>
      <c r="G406" s="67">
        <v>2.6</v>
      </c>
      <c r="H406" s="67"/>
      <c r="I406" s="67"/>
      <c r="J406" s="67">
        <v>2.6</v>
      </c>
      <c r="K406" s="67"/>
      <c r="L406" s="67"/>
    </row>
    <row r="407" spans="2:12" s="27" customFormat="1" ht="16.5" x14ac:dyDescent="0.25">
      <c r="B407" s="28"/>
      <c r="C407" s="69" t="s">
        <v>330</v>
      </c>
      <c r="D407" s="69"/>
      <c r="E407" s="69"/>
      <c r="F407" s="67"/>
      <c r="G407" s="67"/>
      <c r="H407" s="67"/>
      <c r="I407" s="67"/>
      <c r="J407" s="67"/>
      <c r="K407" s="67"/>
      <c r="L407" s="67"/>
    </row>
    <row r="408" spans="2:12" s="27" customFormat="1" ht="16.5" x14ac:dyDescent="0.25">
      <c r="B408" s="28"/>
      <c r="C408" s="69" t="s">
        <v>331</v>
      </c>
      <c r="D408" s="69"/>
      <c r="E408" s="69"/>
      <c r="F408" s="67"/>
      <c r="G408" s="67"/>
      <c r="H408" s="67"/>
      <c r="I408" s="67"/>
      <c r="J408" s="67"/>
      <c r="K408" s="67"/>
      <c r="L408" s="67"/>
    </row>
    <row r="409" spans="2:12" s="27" customFormat="1" ht="16.5" x14ac:dyDescent="0.25">
      <c r="B409" s="28"/>
      <c r="C409" s="90" t="s">
        <v>332</v>
      </c>
      <c r="D409" s="90"/>
      <c r="E409" s="90"/>
      <c r="F409" s="67"/>
      <c r="G409" s="67">
        <v>2.6</v>
      </c>
      <c r="H409" s="67"/>
      <c r="I409" s="67"/>
      <c r="J409" s="67">
        <v>2.6</v>
      </c>
      <c r="K409" s="67"/>
      <c r="L409" s="67"/>
    </row>
    <row r="410" spans="2:12" s="27" customFormat="1" ht="16.5" x14ac:dyDescent="0.25">
      <c r="B410" s="28"/>
      <c r="C410" s="90" t="s">
        <v>333</v>
      </c>
      <c r="D410" s="90"/>
      <c r="E410" s="90"/>
      <c r="F410" s="67"/>
      <c r="G410" s="67"/>
      <c r="H410" s="67"/>
      <c r="I410" s="67"/>
      <c r="J410" s="67"/>
      <c r="K410" s="67"/>
      <c r="L410" s="67"/>
    </row>
    <row r="411" spans="2:12" s="27" customFormat="1" ht="16.5" x14ac:dyDescent="0.25">
      <c r="B411" s="28"/>
      <c r="C411" s="89" t="s">
        <v>340</v>
      </c>
      <c r="D411" s="89"/>
      <c r="E411" s="89"/>
      <c r="F411" s="89"/>
      <c r="G411" s="89"/>
      <c r="H411" s="89"/>
      <c r="I411" s="89"/>
      <c r="J411" s="89"/>
      <c r="K411" s="89"/>
      <c r="L411" s="67"/>
    </row>
    <row r="412" spans="2:12" s="27" customFormat="1" ht="16.5" x14ac:dyDescent="0.25">
      <c r="B412" s="28"/>
      <c r="C412" s="28" t="s">
        <v>329</v>
      </c>
      <c r="D412" s="68"/>
      <c r="E412" s="68"/>
      <c r="F412" s="67"/>
      <c r="G412" s="67">
        <v>537.20000000000005</v>
      </c>
      <c r="H412" s="67"/>
      <c r="I412" s="67"/>
      <c r="J412" s="67">
        <v>537.20000000000005</v>
      </c>
      <c r="K412" s="67"/>
      <c r="L412" s="67"/>
    </row>
    <row r="413" spans="2:12" s="27" customFormat="1" ht="16.5" x14ac:dyDescent="0.25">
      <c r="B413" s="28"/>
      <c r="C413" s="69" t="s">
        <v>330</v>
      </c>
      <c r="D413" s="69"/>
      <c r="E413" s="69"/>
      <c r="F413" s="67"/>
      <c r="G413" s="67">
        <v>438.9</v>
      </c>
      <c r="H413" s="67"/>
      <c r="I413" s="67"/>
      <c r="J413" s="67">
        <v>438.9</v>
      </c>
      <c r="K413" s="67"/>
      <c r="L413" s="67"/>
    </row>
    <row r="414" spans="2:12" s="27" customFormat="1" ht="16.5" x14ac:dyDescent="0.25">
      <c r="B414" s="28"/>
      <c r="C414" s="69" t="s">
        <v>331</v>
      </c>
      <c r="D414" s="69"/>
      <c r="E414" s="69"/>
      <c r="F414" s="67"/>
      <c r="G414" s="67"/>
      <c r="H414" s="67"/>
      <c r="I414" s="67"/>
      <c r="J414" s="67"/>
      <c r="K414" s="67"/>
      <c r="L414" s="67"/>
    </row>
    <row r="415" spans="2:12" s="27" customFormat="1" ht="16.5" x14ac:dyDescent="0.25">
      <c r="B415" s="28"/>
      <c r="C415" s="90" t="s">
        <v>332</v>
      </c>
      <c r="D415" s="90"/>
      <c r="E415" s="90"/>
      <c r="F415" s="67"/>
      <c r="G415" s="67">
        <v>98.3</v>
      </c>
      <c r="H415" s="67"/>
      <c r="I415" s="67"/>
      <c r="J415" s="67">
        <v>98.3</v>
      </c>
      <c r="K415" s="67"/>
      <c r="L415" s="67"/>
    </row>
    <row r="416" spans="2:12" s="27" customFormat="1" ht="16.5" x14ac:dyDescent="0.25">
      <c r="B416" s="28"/>
      <c r="C416" s="90" t="s">
        <v>333</v>
      </c>
      <c r="D416" s="90"/>
      <c r="E416" s="90"/>
      <c r="F416" s="67"/>
      <c r="G416" s="67"/>
      <c r="H416" s="67"/>
      <c r="I416" s="67"/>
      <c r="J416" s="67"/>
      <c r="K416" s="67"/>
      <c r="L416" s="67"/>
    </row>
    <row r="417" spans="2:12" s="27" customFormat="1" ht="16.5" x14ac:dyDescent="0.25">
      <c r="B417" s="28"/>
      <c r="C417" s="87" t="s">
        <v>341</v>
      </c>
      <c r="D417" s="87"/>
      <c r="E417" s="87"/>
      <c r="F417" s="87"/>
      <c r="G417" s="87"/>
      <c r="H417" s="87"/>
      <c r="I417" s="87"/>
      <c r="J417" s="87"/>
      <c r="K417" s="87"/>
      <c r="L417" s="87"/>
    </row>
    <row r="418" spans="2:12" s="27" customFormat="1" ht="16.5" x14ac:dyDescent="0.25">
      <c r="B418" s="28"/>
      <c r="C418" s="28" t="s">
        <v>329</v>
      </c>
      <c r="D418" s="68"/>
      <c r="E418" s="68"/>
      <c r="F418" s="67"/>
      <c r="G418" s="67">
        <v>228.2</v>
      </c>
      <c r="H418" s="67"/>
      <c r="I418" s="67"/>
      <c r="J418" s="67">
        <v>228.2</v>
      </c>
      <c r="K418" s="67"/>
      <c r="L418" s="67"/>
    </row>
    <row r="419" spans="2:12" s="27" customFormat="1" ht="16.5" x14ac:dyDescent="0.25">
      <c r="B419" s="28"/>
      <c r="C419" s="69" t="s">
        <v>330</v>
      </c>
      <c r="D419" s="69"/>
      <c r="E419" s="69"/>
      <c r="F419" s="67"/>
      <c r="G419" s="67"/>
      <c r="H419" s="67"/>
      <c r="I419" s="67"/>
      <c r="J419" s="67"/>
      <c r="K419" s="67"/>
      <c r="L419" s="67"/>
    </row>
    <row r="420" spans="2:12" s="27" customFormat="1" ht="16.5" x14ac:dyDescent="0.25">
      <c r="B420" s="28"/>
      <c r="C420" s="69" t="s">
        <v>331</v>
      </c>
      <c r="D420" s="69"/>
      <c r="E420" s="69"/>
      <c r="F420" s="67"/>
      <c r="G420" s="67"/>
      <c r="H420" s="67"/>
      <c r="I420" s="67"/>
      <c r="J420" s="67"/>
      <c r="K420" s="67"/>
      <c r="L420" s="67"/>
    </row>
    <row r="421" spans="2:12" s="27" customFormat="1" ht="16.5" x14ac:dyDescent="0.25">
      <c r="B421" s="28"/>
      <c r="C421" s="90" t="s">
        <v>332</v>
      </c>
      <c r="D421" s="90"/>
      <c r="E421" s="90"/>
      <c r="F421" s="67"/>
      <c r="G421" s="67">
        <v>228.2</v>
      </c>
      <c r="H421" s="67"/>
      <c r="I421" s="67"/>
      <c r="J421" s="67">
        <v>228.2</v>
      </c>
      <c r="K421" s="67"/>
      <c r="L421" s="67"/>
    </row>
    <row r="422" spans="2:12" s="27" customFormat="1" ht="16.5" x14ac:dyDescent="0.25">
      <c r="B422" s="28"/>
      <c r="C422" s="90" t="s">
        <v>333</v>
      </c>
      <c r="D422" s="90"/>
      <c r="E422" s="90"/>
      <c r="F422" s="67"/>
      <c r="G422" s="67"/>
      <c r="H422" s="67"/>
      <c r="I422" s="67"/>
      <c r="J422" s="67"/>
      <c r="K422" s="67"/>
      <c r="L422" s="67"/>
    </row>
    <row r="423" spans="2:12" s="27" customFormat="1" ht="16.5" x14ac:dyDescent="0.25">
      <c r="B423" s="28"/>
      <c r="C423" s="87" t="s">
        <v>342</v>
      </c>
      <c r="D423" s="87"/>
      <c r="E423" s="87"/>
      <c r="F423" s="87"/>
      <c r="G423" s="87"/>
      <c r="H423" s="87"/>
      <c r="I423" s="87"/>
      <c r="J423" s="87"/>
      <c r="K423" s="87"/>
      <c r="L423" s="87"/>
    </row>
    <row r="424" spans="2:12" s="27" customFormat="1" ht="16.5" x14ac:dyDescent="0.25">
      <c r="B424" s="28"/>
      <c r="C424" s="28" t="s">
        <v>329</v>
      </c>
      <c r="D424" s="68"/>
      <c r="E424" s="68"/>
      <c r="F424" s="67"/>
      <c r="G424" s="67">
        <v>10.3</v>
      </c>
      <c r="H424" s="67"/>
      <c r="I424" s="67"/>
      <c r="J424" s="67">
        <v>10.3</v>
      </c>
      <c r="K424" s="67"/>
      <c r="L424" s="67"/>
    </row>
    <row r="425" spans="2:12" s="27" customFormat="1" ht="16.5" x14ac:dyDescent="0.25">
      <c r="B425" s="28"/>
      <c r="C425" s="69" t="s">
        <v>330</v>
      </c>
      <c r="D425" s="69"/>
      <c r="E425" s="69"/>
      <c r="F425" s="67"/>
      <c r="G425" s="67" t="s">
        <v>124</v>
      </c>
      <c r="H425" s="67"/>
      <c r="I425" s="67"/>
      <c r="J425" s="67" t="s">
        <v>124</v>
      </c>
      <c r="K425" s="67"/>
      <c r="L425" s="67"/>
    </row>
    <row r="426" spans="2:12" s="27" customFormat="1" ht="16.5" x14ac:dyDescent="0.25">
      <c r="B426" s="28"/>
      <c r="C426" s="69" t="s">
        <v>331</v>
      </c>
      <c r="D426" s="69"/>
      <c r="E426" s="69"/>
      <c r="F426" s="67"/>
      <c r="G426" s="67" t="s">
        <v>124</v>
      </c>
      <c r="H426" s="67"/>
      <c r="I426" s="67"/>
      <c r="J426" s="67" t="s">
        <v>124</v>
      </c>
      <c r="K426" s="67"/>
      <c r="L426" s="67"/>
    </row>
    <row r="427" spans="2:12" s="27" customFormat="1" ht="16.5" x14ac:dyDescent="0.25">
      <c r="B427" s="28"/>
      <c r="C427" s="90" t="s">
        <v>332</v>
      </c>
      <c r="D427" s="90"/>
      <c r="E427" s="90"/>
      <c r="F427" s="67"/>
      <c r="G427" s="67">
        <v>10.3</v>
      </c>
      <c r="H427" s="67"/>
      <c r="I427" s="67"/>
      <c r="J427" s="67">
        <v>10.3</v>
      </c>
      <c r="K427" s="67"/>
      <c r="L427" s="67"/>
    </row>
    <row r="428" spans="2:12" s="27" customFormat="1" ht="16.5" x14ac:dyDescent="0.25">
      <c r="B428" s="28"/>
      <c r="C428" s="90" t="s">
        <v>333</v>
      </c>
      <c r="D428" s="90"/>
      <c r="E428" s="90"/>
      <c r="F428" s="67"/>
      <c r="G428" s="67" t="s">
        <v>124</v>
      </c>
      <c r="H428" s="67"/>
      <c r="I428" s="67"/>
      <c r="J428" s="67" t="s">
        <v>124</v>
      </c>
      <c r="K428" s="67"/>
      <c r="L428" s="67"/>
    </row>
    <row r="429" spans="2:12" s="27" customFormat="1" ht="16.5" x14ac:dyDescent="0.25">
      <c r="B429" s="28"/>
      <c r="C429" s="87" t="s">
        <v>343</v>
      </c>
      <c r="D429" s="87"/>
      <c r="E429" s="87"/>
      <c r="F429" s="87"/>
      <c r="G429" s="87"/>
      <c r="H429" s="87"/>
      <c r="I429" s="87"/>
      <c r="J429" s="87"/>
      <c r="K429" s="87"/>
      <c r="L429" s="87"/>
    </row>
    <row r="430" spans="2:12" s="27" customFormat="1" ht="16.5" x14ac:dyDescent="0.25">
      <c r="B430" s="28"/>
      <c r="C430" s="28" t="s">
        <v>329</v>
      </c>
      <c r="D430" s="68"/>
      <c r="E430" s="68"/>
      <c r="F430" s="67"/>
      <c r="G430" s="67">
        <v>217.6</v>
      </c>
      <c r="H430" s="67"/>
      <c r="I430" s="67"/>
      <c r="J430" s="67">
        <v>217.6</v>
      </c>
      <c r="K430" s="67"/>
      <c r="L430" s="67"/>
    </row>
    <row r="431" spans="2:12" s="27" customFormat="1" ht="16.5" x14ac:dyDescent="0.25">
      <c r="B431" s="28"/>
      <c r="C431" s="69" t="s">
        <v>330</v>
      </c>
      <c r="D431" s="69"/>
      <c r="E431" s="69"/>
      <c r="F431" s="67"/>
      <c r="G431" s="67"/>
      <c r="H431" s="67"/>
      <c r="I431" s="67"/>
      <c r="J431" s="67"/>
      <c r="K431" s="67"/>
      <c r="L431" s="67"/>
    </row>
    <row r="432" spans="2:12" s="27" customFormat="1" ht="16.5" x14ac:dyDescent="0.25">
      <c r="B432" s="28"/>
      <c r="C432" s="69" t="s">
        <v>331</v>
      </c>
      <c r="D432" s="69"/>
      <c r="E432" s="69"/>
      <c r="F432" s="67"/>
      <c r="G432" s="67">
        <v>200</v>
      </c>
      <c r="H432" s="67"/>
      <c r="I432" s="67"/>
      <c r="J432" s="67">
        <v>200</v>
      </c>
      <c r="K432" s="67"/>
      <c r="L432" s="67"/>
    </row>
    <row r="433" spans="2:12" s="27" customFormat="1" ht="16.5" x14ac:dyDescent="0.25">
      <c r="B433" s="28"/>
      <c r="C433" s="90" t="s">
        <v>332</v>
      </c>
      <c r="D433" s="90"/>
      <c r="E433" s="90"/>
      <c r="F433" s="67"/>
      <c r="G433" s="67">
        <v>17.600000000000001</v>
      </c>
      <c r="H433" s="67"/>
      <c r="I433" s="67"/>
      <c r="J433" s="67">
        <v>17.600000000000001</v>
      </c>
      <c r="K433" s="67"/>
      <c r="L433" s="67"/>
    </row>
    <row r="434" spans="2:12" s="27" customFormat="1" ht="16.5" x14ac:dyDescent="0.25">
      <c r="B434" s="28"/>
      <c r="C434" s="90" t="s">
        <v>333</v>
      </c>
      <c r="D434" s="90"/>
      <c r="E434" s="90"/>
      <c r="F434" s="67"/>
      <c r="G434" s="67"/>
      <c r="H434" s="67"/>
      <c r="I434" s="67"/>
      <c r="J434" s="67"/>
      <c r="K434" s="67"/>
      <c r="L434" s="67"/>
    </row>
    <row r="435" spans="2:12" s="27" customFormat="1" ht="16.5" x14ac:dyDescent="0.25">
      <c r="B435" s="28"/>
      <c r="C435" s="87" t="s">
        <v>344</v>
      </c>
      <c r="D435" s="87"/>
      <c r="E435" s="87"/>
      <c r="F435" s="87"/>
      <c r="G435" s="87"/>
      <c r="H435" s="87"/>
      <c r="I435" s="87"/>
      <c r="J435" s="87"/>
      <c r="K435" s="87"/>
      <c r="L435" s="87"/>
    </row>
    <row r="436" spans="2:12" s="27" customFormat="1" ht="16.5" x14ac:dyDescent="0.25">
      <c r="B436" s="28"/>
      <c r="C436" s="28" t="s">
        <v>329</v>
      </c>
      <c r="D436" s="68"/>
      <c r="E436" s="68"/>
      <c r="F436" s="67"/>
      <c r="G436" s="67" t="s">
        <v>115</v>
      </c>
      <c r="H436" s="67"/>
      <c r="I436" s="67"/>
      <c r="J436" s="67" t="s">
        <v>115</v>
      </c>
      <c r="K436" s="67"/>
      <c r="L436" s="67"/>
    </row>
    <row r="437" spans="2:12" s="27" customFormat="1" ht="16.5" x14ac:dyDescent="0.25">
      <c r="B437" s="28"/>
      <c r="C437" s="69" t="s">
        <v>330</v>
      </c>
      <c r="D437" s="69"/>
      <c r="E437" s="69"/>
      <c r="F437" s="67"/>
      <c r="G437" s="67" t="s">
        <v>115</v>
      </c>
      <c r="H437" s="67"/>
      <c r="I437" s="67"/>
      <c r="J437" s="67" t="s">
        <v>115</v>
      </c>
      <c r="K437" s="67"/>
      <c r="L437" s="67"/>
    </row>
    <row r="438" spans="2:12" s="27" customFormat="1" ht="16.5" x14ac:dyDescent="0.25">
      <c r="B438" s="28"/>
      <c r="C438" s="69" t="s">
        <v>331</v>
      </c>
      <c r="D438" s="69"/>
      <c r="E438" s="69"/>
      <c r="F438" s="67"/>
      <c r="G438" s="67" t="s">
        <v>115</v>
      </c>
      <c r="H438" s="67"/>
      <c r="I438" s="67"/>
      <c r="J438" s="67" t="s">
        <v>115</v>
      </c>
      <c r="K438" s="67"/>
      <c r="L438" s="67"/>
    </row>
    <row r="439" spans="2:12" s="27" customFormat="1" ht="16.5" x14ac:dyDescent="0.25">
      <c r="B439" s="28"/>
      <c r="C439" s="90" t="s">
        <v>332</v>
      </c>
      <c r="D439" s="90"/>
      <c r="E439" s="90"/>
      <c r="F439" s="67"/>
      <c r="G439" s="67" t="s">
        <v>115</v>
      </c>
      <c r="H439" s="67"/>
      <c r="I439" s="67"/>
      <c r="J439" s="67" t="s">
        <v>115</v>
      </c>
      <c r="K439" s="67"/>
      <c r="L439" s="67"/>
    </row>
    <row r="440" spans="2:12" s="27" customFormat="1" ht="16.5" x14ac:dyDescent="0.25">
      <c r="B440" s="28"/>
      <c r="C440" s="90" t="s">
        <v>333</v>
      </c>
      <c r="D440" s="90"/>
      <c r="E440" s="90"/>
      <c r="F440" s="67"/>
      <c r="G440" s="67" t="s">
        <v>115</v>
      </c>
      <c r="H440" s="67"/>
      <c r="I440" s="67"/>
      <c r="J440" s="67" t="s">
        <v>115</v>
      </c>
      <c r="K440" s="67"/>
      <c r="L440" s="67"/>
    </row>
    <row r="441" spans="2:12" s="27" customFormat="1" ht="16.5" x14ac:dyDescent="0.25">
      <c r="B441" s="28"/>
      <c r="C441" s="87" t="s">
        <v>345</v>
      </c>
      <c r="D441" s="87"/>
      <c r="E441" s="87"/>
      <c r="F441" s="87"/>
      <c r="G441" s="87"/>
      <c r="H441" s="87"/>
      <c r="I441" s="87"/>
      <c r="J441" s="87"/>
      <c r="K441" s="87"/>
      <c r="L441" s="87"/>
    </row>
    <row r="442" spans="2:12" s="27" customFormat="1" ht="16.5" x14ac:dyDescent="0.25">
      <c r="B442" s="28"/>
      <c r="C442" s="28" t="s">
        <v>329</v>
      </c>
      <c r="D442" s="68"/>
      <c r="E442" s="68"/>
      <c r="F442" s="67"/>
      <c r="G442" s="67">
        <v>1.1000000000000001</v>
      </c>
      <c r="H442" s="67"/>
      <c r="I442" s="67"/>
      <c r="J442" s="67">
        <v>1.1000000000000001</v>
      </c>
      <c r="K442" s="67"/>
      <c r="L442" s="67"/>
    </row>
    <row r="443" spans="2:12" s="27" customFormat="1" ht="16.5" x14ac:dyDescent="0.25">
      <c r="B443" s="28"/>
      <c r="C443" s="69" t="s">
        <v>330</v>
      </c>
      <c r="D443" s="69"/>
      <c r="E443" s="69"/>
      <c r="F443" s="67"/>
      <c r="G443" s="67"/>
      <c r="H443" s="67"/>
      <c r="I443" s="67"/>
      <c r="J443" s="67"/>
      <c r="K443" s="67"/>
      <c r="L443" s="67"/>
    </row>
    <row r="444" spans="2:12" s="27" customFormat="1" ht="16.5" x14ac:dyDescent="0.25">
      <c r="B444" s="28"/>
      <c r="C444" s="69" t="s">
        <v>331</v>
      </c>
      <c r="D444" s="69"/>
      <c r="E444" s="69"/>
      <c r="F444" s="67"/>
      <c r="G444" s="67"/>
      <c r="H444" s="67"/>
      <c r="I444" s="67"/>
      <c r="J444" s="67"/>
      <c r="K444" s="67"/>
      <c r="L444" s="67"/>
    </row>
    <row r="445" spans="2:12" s="27" customFormat="1" ht="16.5" x14ac:dyDescent="0.25">
      <c r="B445" s="28"/>
      <c r="C445" s="90" t="s">
        <v>332</v>
      </c>
      <c r="D445" s="90"/>
      <c r="E445" s="90"/>
      <c r="F445" s="67"/>
      <c r="G445" s="67">
        <v>1.1000000000000001</v>
      </c>
      <c r="H445" s="67"/>
      <c r="I445" s="67"/>
      <c r="J445" s="67">
        <v>1.1000000000000001</v>
      </c>
      <c r="K445" s="67"/>
      <c r="L445" s="67"/>
    </row>
    <row r="446" spans="2:12" s="27" customFormat="1" ht="16.5" x14ac:dyDescent="0.25">
      <c r="B446" s="28"/>
      <c r="C446" s="90" t="s">
        <v>333</v>
      </c>
      <c r="D446" s="90"/>
      <c r="E446" s="90"/>
      <c r="F446" s="67"/>
      <c r="G446" s="67"/>
      <c r="H446" s="67"/>
      <c r="I446" s="67"/>
      <c r="J446" s="67"/>
      <c r="K446" s="67"/>
      <c r="L446" s="67"/>
    </row>
    <row r="447" spans="2:12" s="27" customFormat="1" ht="16.5" x14ac:dyDescent="0.25">
      <c r="B447" s="28"/>
      <c r="C447" s="87" t="s">
        <v>240</v>
      </c>
      <c r="D447" s="87"/>
      <c r="E447" s="87"/>
      <c r="F447" s="87"/>
      <c r="G447" s="87"/>
      <c r="H447" s="87"/>
      <c r="I447" s="87"/>
      <c r="J447" s="87"/>
      <c r="K447" s="87"/>
      <c r="L447" s="87"/>
    </row>
    <row r="448" spans="2:12" s="27" customFormat="1" ht="16.5" x14ac:dyDescent="0.25">
      <c r="B448" s="28"/>
      <c r="C448" s="28" t="s">
        <v>329</v>
      </c>
      <c r="D448" s="68"/>
      <c r="E448" s="68"/>
      <c r="F448" s="67"/>
      <c r="G448" s="67" t="s">
        <v>115</v>
      </c>
      <c r="H448" s="67"/>
      <c r="I448" s="67"/>
      <c r="J448" s="67" t="s">
        <v>115</v>
      </c>
      <c r="K448" s="67"/>
      <c r="L448" s="67"/>
    </row>
    <row r="449" spans="2:12" s="27" customFormat="1" ht="16.5" x14ac:dyDescent="0.25">
      <c r="B449" s="28"/>
      <c r="C449" s="69" t="s">
        <v>330</v>
      </c>
      <c r="D449" s="69"/>
      <c r="E449" s="69"/>
      <c r="F449" s="67"/>
      <c r="G449" s="67" t="s">
        <v>115</v>
      </c>
      <c r="H449" s="67"/>
      <c r="I449" s="67"/>
      <c r="J449" s="67" t="s">
        <v>115</v>
      </c>
      <c r="K449" s="67"/>
      <c r="L449" s="67"/>
    </row>
    <row r="450" spans="2:12" s="27" customFormat="1" ht="16.5" x14ac:dyDescent="0.25">
      <c r="B450" s="28"/>
      <c r="C450" s="69" t="s">
        <v>331</v>
      </c>
      <c r="D450" s="69"/>
      <c r="E450" s="69"/>
      <c r="F450" s="67"/>
      <c r="G450" s="67" t="s">
        <v>115</v>
      </c>
      <c r="H450" s="67"/>
      <c r="I450" s="67"/>
      <c r="J450" s="67" t="s">
        <v>115</v>
      </c>
      <c r="K450" s="67"/>
      <c r="L450" s="67"/>
    </row>
    <row r="451" spans="2:12" s="27" customFormat="1" ht="16.5" x14ac:dyDescent="0.25">
      <c r="B451" s="28"/>
      <c r="C451" s="90" t="s">
        <v>332</v>
      </c>
      <c r="D451" s="90"/>
      <c r="E451" s="90"/>
      <c r="F451" s="67"/>
      <c r="G451" s="67" t="s">
        <v>115</v>
      </c>
      <c r="H451" s="67"/>
      <c r="I451" s="67"/>
      <c r="J451" s="67" t="s">
        <v>115</v>
      </c>
      <c r="K451" s="67"/>
      <c r="L451" s="67"/>
    </row>
    <row r="452" spans="2:12" s="27" customFormat="1" ht="16.5" x14ac:dyDescent="0.25">
      <c r="B452" s="28"/>
      <c r="C452" s="90" t="s">
        <v>333</v>
      </c>
      <c r="D452" s="90"/>
      <c r="E452" s="90"/>
      <c r="F452" s="67"/>
      <c r="G452" s="67" t="s">
        <v>115</v>
      </c>
      <c r="H452" s="67"/>
      <c r="I452" s="67"/>
      <c r="J452" s="67" t="s">
        <v>115</v>
      </c>
      <c r="K452" s="67"/>
      <c r="L452" s="67"/>
    </row>
    <row r="453" spans="2:12" s="27" customFormat="1" ht="16.5" x14ac:dyDescent="0.25">
      <c r="B453" s="28"/>
      <c r="C453" s="87" t="s">
        <v>346</v>
      </c>
      <c r="D453" s="87"/>
      <c r="E453" s="87"/>
      <c r="F453" s="87"/>
      <c r="G453" s="87"/>
      <c r="H453" s="87"/>
      <c r="I453" s="87"/>
      <c r="J453" s="87"/>
      <c r="K453" s="87"/>
      <c r="L453" s="87"/>
    </row>
    <row r="454" spans="2:12" s="27" customFormat="1" ht="16.5" x14ac:dyDescent="0.25">
      <c r="B454" s="28"/>
      <c r="C454" s="28" t="s">
        <v>329</v>
      </c>
      <c r="D454" s="68"/>
      <c r="E454" s="68"/>
      <c r="F454" s="67"/>
      <c r="G454" s="67" t="s">
        <v>115</v>
      </c>
      <c r="H454" s="67"/>
      <c r="I454" s="67"/>
      <c r="J454" s="67" t="s">
        <v>115</v>
      </c>
      <c r="K454" s="67"/>
      <c r="L454" s="67"/>
    </row>
    <row r="455" spans="2:12" s="27" customFormat="1" ht="16.5" x14ac:dyDescent="0.25">
      <c r="B455" s="28"/>
      <c r="C455" s="69" t="s">
        <v>330</v>
      </c>
      <c r="D455" s="69"/>
      <c r="E455" s="69"/>
      <c r="F455" s="67"/>
      <c r="G455" s="67" t="s">
        <v>115</v>
      </c>
      <c r="H455" s="67"/>
      <c r="I455" s="67"/>
      <c r="J455" s="67" t="s">
        <v>115</v>
      </c>
      <c r="K455" s="67"/>
      <c r="L455" s="67"/>
    </row>
    <row r="456" spans="2:12" s="27" customFormat="1" ht="16.5" x14ac:dyDescent="0.25">
      <c r="B456" s="28"/>
      <c r="C456" s="69" t="s">
        <v>331</v>
      </c>
      <c r="D456" s="69"/>
      <c r="E456" s="69"/>
      <c r="F456" s="67"/>
      <c r="G456" s="67" t="s">
        <v>115</v>
      </c>
      <c r="H456" s="67"/>
      <c r="I456" s="67"/>
      <c r="J456" s="67" t="s">
        <v>115</v>
      </c>
      <c r="K456" s="67"/>
      <c r="L456" s="67"/>
    </row>
    <row r="457" spans="2:12" s="27" customFormat="1" ht="16.5" x14ac:dyDescent="0.25">
      <c r="B457" s="28"/>
      <c r="C457" s="90" t="s">
        <v>332</v>
      </c>
      <c r="D457" s="90"/>
      <c r="E457" s="90"/>
      <c r="F457" s="67"/>
      <c r="G457" s="67" t="s">
        <v>115</v>
      </c>
      <c r="H457" s="67"/>
      <c r="I457" s="67"/>
      <c r="J457" s="67" t="s">
        <v>115</v>
      </c>
      <c r="K457" s="67"/>
      <c r="L457" s="67"/>
    </row>
    <row r="458" spans="2:12" s="27" customFormat="1" ht="16.5" x14ac:dyDescent="0.25">
      <c r="B458" s="28"/>
      <c r="C458" s="90" t="s">
        <v>333</v>
      </c>
      <c r="D458" s="90"/>
      <c r="E458" s="90"/>
      <c r="F458" s="67"/>
      <c r="G458" s="67" t="s">
        <v>115</v>
      </c>
      <c r="H458" s="67"/>
      <c r="I458" s="67"/>
      <c r="J458" s="67" t="s">
        <v>115</v>
      </c>
      <c r="K458" s="67"/>
      <c r="L458" s="67"/>
    </row>
    <row r="459" spans="2:12" s="27" customFormat="1" ht="33" x14ac:dyDescent="0.25">
      <c r="B459" s="28"/>
      <c r="C459" s="70" t="s">
        <v>347</v>
      </c>
      <c r="D459" s="70"/>
      <c r="E459" s="70"/>
      <c r="F459" s="70"/>
      <c r="G459" s="70"/>
      <c r="H459" s="70"/>
      <c r="I459" s="70"/>
      <c r="J459" s="70"/>
      <c r="K459" s="70"/>
      <c r="L459" s="70"/>
    </row>
    <row r="460" spans="2:12" s="27" customFormat="1" ht="16.5" x14ac:dyDescent="0.25">
      <c r="B460" s="28"/>
      <c r="C460" s="28" t="s">
        <v>329</v>
      </c>
      <c r="D460" s="68"/>
      <c r="E460" s="68"/>
      <c r="F460" s="67"/>
      <c r="G460" s="67" t="s">
        <v>115</v>
      </c>
      <c r="H460" s="67"/>
      <c r="I460" s="67"/>
      <c r="J460" s="67" t="s">
        <v>115</v>
      </c>
      <c r="K460" s="67"/>
      <c r="L460" s="67"/>
    </row>
    <row r="461" spans="2:12" s="27" customFormat="1" ht="16.5" x14ac:dyDescent="0.25">
      <c r="B461" s="28"/>
      <c r="C461" s="69" t="s">
        <v>330</v>
      </c>
      <c r="D461" s="69"/>
      <c r="E461" s="69"/>
      <c r="F461" s="67"/>
      <c r="G461" s="67" t="s">
        <v>115</v>
      </c>
      <c r="H461" s="67"/>
      <c r="I461" s="67"/>
      <c r="J461" s="67" t="s">
        <v>115</v>
      </c>
      <c r="K461" s="67"/>
      <c r="L461" s="67"/>
    </row>
    <row r="462" spans="2:12" s="27" customFormat="1" ht="16.5" x14ac:dyDescent="0.25">
      <c r="B462" s="28"/>
      <c r="C462" s="69" t="s">
        <v>331</v>
      </c>
      <c r="D462" s="69"/>
      <c r="E462" s="69"/>
      <c r="F462" s="67"/>
      <c r="G462" s="67" t="s">
        <v>115</v>
      </c>
      <c r="H462" s="67"/>
      <c r="I462" s="67"/>
      <c r="J462" s="67" t="s">
        <v>115</v>
      </c>
      <c r="K462" s="67"/>
      <c r="L462" s="67"/>
    </row>
    <row r="463" spans="2:12" s="27" customFormat="1" ht="16.5" x14ac:dyDescent="0.25">
      <c r="B463" s="28"/>
      <c r="C463" s="90" t="s">
        <v>332</v>
      </c>
      <c r="D463" s="90"/>
      <c r="E463" s="90"/>
      <c r="F463" s="67"/>
      <c r="G463" s="67" t="s">
        <v>115</v>
      </c>
      <c r="H463" s="67"/>
      <c r="I463" s="67"/>
      <c r="J463" s="67" t="s">
        <v>115</v>
      </c>
      <c r="K463" s="67"/>
      <c r="L463" s="67"/>
    </row>
    <row r="464" spans="2:12" s="27" customFormat="1" ht="16.5" x14ac:dyDescent="0.25">
      <c r="B464" s="28"/>
      <c r="C464" s="90" t="s">
        <v>333</v>
      </c>
      <c r="D464" s="90"/>
      <c r="E464" s="90"/>
      <c r="F464" s="67"/>
      <c r="G464" s="67" t="s">
        <v>115</v>
      </c>
      <c r="H464" s="67"/>
      <c r="I464" s="67"/>
      <c r="J464" s="67" t="s">
        <v>115</v>
      </c>
      <c r="K464" s="67"/>
      <c r="L464" s="67"/>
    </row>
    <row r="465" spans="2:12" s="27" customFormat="1" ht="82.5" x14ac:dyDescent="0.25">
      <c r="B465" s="28"/>
      <c r="C465" s="70" t="s">
        <v>348</v>
      </c>
      <c r="D465" s="70"/>
      <c r="E465" s="70"/>
      <c r="F465" s="70"/>
      <c r="G465" s="70"/>
      <c r="H465" s="70"/>
      <c r="I465" s="70"/>
      <c r="J465" s="70"/>
      <c r="K465" s="70"/>
      <c r="L465" s="70"/>
    </row>
    <row r="466" spans="2:12" s="27" customFormat="1" ht="16.5" x14ac:dyDescent="0.25">
      <c r="B466" s="28"/>
      <c r="C466" s="28" t="s">
        <v>329</v>
      </c>
      <c r="D466" s="68"/>
      <c r="E466" s="68"/>
      <c r="F466" s="67"/>
      <c r="G466" s="67">
        <v>1735.3</v>
      </c>
      <c r="H466" s="67"/>
      <c r="I466" s="67"/>
      <c r="J466" s="67">
        <v>1735.3</v>
      </c>
      <c r="K466" s="67"/>
      <c r="L466" s="67"/>
    </row>
    <row r="467" spans="2:12" s="27" customFormat="1" ht="16.5" x14ac:dyDescent="0.25">
      <c r="B467" s="28"/>
      <c r="C467" s="69" t="s">
        <v>330</v>
      </c>
      <c r="D467" s="69"/>
      <c r="E467" s="69"/>
      <c r="F467" s="67"/>
      <c r="G467" s="67">
        <v>928.2</v>
      </c>
      <c r="H467" s="67"/>
      <c r="I467" s="67"/>
      <c r="J467" s="67">
        <v>928.2</v>
      </c>
      <c r="K467" s="67"/>
      <c r="L467" s="67"/>
    </row>
    <row r="468" spans="2:12" s="27" customFormat="1" ht="16.5" x14ac:dyDescent="0.25">
      <c r="B468" s="28"/>
      <c r="C468" s="69" t="s">
        <v>331</v>
      </c>
      <c r="D468" s="69"/>
      <c r="E468" s="69"/>
      <c r="F468" s="67"/>
      <c r="G468" s="67">
        <v>805.2</v>
      </c>
      <c r="H468" s="67"/>
      <c r="I468" s="67"/>
      <c r="J468" s="67">
        <v>805.2</v>
      </c>
      <c r="K468" s="67"/>
      <c r="L468" s="67"/>
    </row>
    <row r="469" spans="2:12" s="27" customFormat="1" ht="16.5" x14ac:dyDescent="0.25">
      <c r="B469" s="28"/>
      <c r="C469" s="90" t="s">
        <v>332</v>
      </c>
      <c r="D469" s="90"/>
      <c r="E469" s="90"/>
      <c r="F469" s="67"/>
      <c r="G469" s="67">
        <v>1.9</v>
      </c>
      <c r="H469" s="67"/>
      <c r="I469" s="67"/>
      <c r="J469" s="67">
        <v>1.9</v>
      </c>
      <c r="K469" s="67"/>
      <c r="L469" s="67"/>
    </row>
    <row r="470" spans="2:12" s="27" customFormat="1" ht="16.5" x14ac:dyDescent="0.25">
      <c r="B470" s="28"/>
      <c r="C470" s="90" t="s">
        <v>333</v>
      </c>
      <c r="D470" s="90"/>
      <c r="E470" s="90"/>
      <c r="F470" s="67"/>
      <c r="G470" s="67"/>
      <c r="H470" s="67"/>
      <c r="I470" s="67"/>
      <c r="J470" s="67"/>
      <c r="K470" s="67"/>
      <c r="L470" s="67"/>
    </row>
    <row r="471" spans="2:12" s="27" customFormat="1" ht="82.5" x14ac:dyDescent="0.25">
      <c r="B471" s="28"/>
      <c r="C471" s="70" t="s">
        <v>230</v>
      </c>
      <c r="D471" s="70"/>
      <c r="E471" s="70"/>
      <c r="F471" s="70"/>
      <c r="G471" s="70"/>
      <c r="H471" s="70"/>
      <c r="I471" s="70"/>
      <c r="J471" s="70"/>
      <c r="K471" s="70"/>
      <c r="L471" s="70"/>
    </row>
    <row r="472" spans="2:12" s="27" customFormat="1" ht="16.5" x14ac:dyDescent="0.25">
      <c r="B472" s="28"/>
      <c r="C472" s="28" t="s">
        <v>329</v>
      </c>
      <c r="D472" s="68"/>
      <c r="E472" s="68"/>
      <c r="F472" s="67"/>
      <c r="G472" s="67">
        <v>79.5</v>
      </c>
      <c r="H472" s="67"/>
      <c r="I472" s="67"/>
      <c r="J472" s="67">
        <v>79.5</v>
      </c>
      <c r="K472" s="67"/>
      <c r="L472" s="67"/>
    </row>
    <row r="473" spans="2:12" s="27" customFormat="1" ht="16.5" x14ac:dyDescent="0.25">
      <c r="B473" s="28"/>
      <c r="C473" s="69" t="s">
        <v>330</v>
      </c>
      <c r="D473" s="69"/>
      <c r="E473" s="69"/>
      <c r="F473" s="67"/>
      <c r="G473" s="67"/>
      <c r="H473" s="67"/>
      <c r="I473" s="67"/>
      <c r="J473" s="67"/>
      <c r="K473" s="67"/>
      <c r="L473" s="67"/>
    </row>
    <row r="474" spans="2:12" s="27" customFormat="1" ht="16.5" x14ac:dyDescent="0.25">
      <c r="B474" s="28"/>
      <c r="C474" s="69" t="s">
        <v>331</v>
      </c>
      <c r="D474" s="69"/>
      <c r="E474" s="69"/>
      <c r="F474" s="67"/>
      <c r="G474" s="67"/>
      <c r="H474" s="67"/>
      <c r="I474" s="67"/>
      <c r="J474" s="67"/>
      <c r="K474" s="67"/>
      <c r="L474" s="67"/>
    </row>
    <row r="475" spans="2:12" s="27" customFormat="1" ht="16.5" x14ac:dyDescent="0.25">
      <c r="B475" s="28"/>
      <c r="C475" s="90" t="s">
        <v>332</v>
      </c>
      <c r="D475" s="90"/>
      <c r="E475" s="90"/>
      <c r="F475" s="67"/>
      <c r="G475" s="67">
        <v>79.5</v>
      </c>
      <c r="H475" s="67"/>
      <c r="I475" s="67"/>
      <c r="J475" s="67">
        <v>79.5</v>
      </c>
      <c r="K475" s="67"/>
      <c r="L475" s="67"/>
    </row>
    <row r="476" spans="2:12" s="27" customFormat="1" ht="16.5" x14ac:dyDescent="0.25">
      <c r="B476" s="28"/>
      <c r="C476" s="90" t="s">
        <v>333</v>
      </c>
      <c r="D476" s="90"/>
      <c r="E476" s="90"/>
      <c r="F476" s="67"/>
      <c r="G476" s="67"/>
      <c r="H476" s="67"/>
      <c r="I476" s="67"/>
      <c r="J476" s="67"/>
      <c r="K476" s="67"/>
      <c r="L476" s="67"/>
    </row>
    <row r="477" spans="2:12" s="27" customFormat="1" ht="33" x14ac:dyDescent="0.25">
      <c r="B477" s="28"/>
      <c r="C477" s="70" t="s">
        <v>349</v>
      </c>
      <c r="D477" s="70"/>
      <c r="E477" s="70"/>
      <c r="F477" s="70"/>
      <c r="G477" s="70"/>
      <c r="H477" s="70"/>
      <c r="I477" s="70"/>
      <c r="J477" s="70"/>
      <c r="K477" s="70"/>
      <c r="L477" s="70"/>
    </row>
    <row r="478" spans="2:12" s="27" customFormat="1" ht="16.5" x14ac:dyDescent="0.25">
      <c r="B478" s="28"/>
      <c r="C478" s="28" t="s">
        <v>329</v>
      </c>
      <c r="D478" s="68"/>
      <c r="E478" s="68"/>
      <c r="F478" s="67"/>
      <c r="G478" s="67" t="s">
        <v>115</v>
      </c>
      <c r="H478" s="67"/>
      <c r="I478" s="67"/>
      <c r="J478" s="67" t="s">
        <v>115</v>
      </c>
      <c r="K478" s="67"/>
      <c r="L478" s="67"/>
    </row>
    <row r="479" spans="2:12" s="27" customFormat="1" ht="16.5" x14ac:dyDescent="0.25">
      <c r="B479" s="28"/>
      <c r="C479" s="69" t="s">
        <v>330</v>
      </c>
      <c r="D479" s="69"/>
      <c r="E479" s="69"/>
      <c r="F479" s="67"/>
      <c r="G479" s="67" t="s">
        <v>115</v>
      </c>
      <c r="H479" s="67"/>
      <c r="I479" s="67"/>
      <c r="J479" s="67" t="s">
        <v>115</v>
      </c>
      <c r="K479" s="67"/>
      <c r="L479" s="67"/>
    </row>
    <row r="480" spans="2:12" s="27" customFormat="1" ht="16.5" x14ac:dyDescent="0.25">
      <c r="B480" s="28"/>
      <c r="C480" s="69" t="s">
        <v>331</v>
      </c>
      <c r="D480" s="69"/>
      <c r="E480" s="69"/>
      <c r="F480" s="67"/>
      <c r="G480" s="67" t="s">
        <v>115</v>
      </c>
      <c r="H480" s="67"/>
      <c r="I480" s="67"/>
      <c r="J480" s="67" t="s">
        <v>115</v>
      </c>
      <c r="K480" s="67"/>
      <c r="L480" s="67"/>
    </row>
    <row r="481" spans="2:12" s="27" customFormat="1" ht="16.5" x14ac:dyDescent="0.25">
      <c r="B481" s="28"/>
      <c r="C481" s="90" t="s">
        <v>332</v>
      </c>
      <c r="D481" s="90"/>
      <c r="E481" s="90"/>
      <c r="F481" s="67"/>
      <c r="G481" s="67" t="s">
        <v>115</v>
      </c>
      <c r="H481" s="67"/>
      <c r="I481" s="67"/>
      <c r="J481" s="67" t="s">
        <v>115</v>
      </c>
      <c r="K481" s="67"/>
      <c r="L481" s="67"/>
    </row>
    <row r="482" spans="2:12" s="27" customFormat="1" ht="16.5" x14ac:dyDescent="0.25">
      <c r="B482" s="28"/>
      <c r="C482" s="90" t="s">
        <v>333</v>
      </c>
      <c r="D482" s="90"/>
      <c r="E482" s="90"/>
      <c r="F482" s="67"/>
      <c r="G482" s="67" t="s">
        <v>115</v>
      </c>
      <c r="H482" s="67"/>
      <c r="I482" s="67"/>
      <c r="J482" s="67" t="s">
        <v>115</v>
      </c>
      <c r="K482" s="67"/>
      <c r="L482" s="67"/>
    </row>
    <row r="483" spans="2:12" s="27" customFormat="1" ht="82.5" x14ac:dyDescent="0.25">
      <c r="B483" s="28"/>
      <c r="C483" s="70" t="s">
        <v>350</v>
      </c>
      <c r="D483" s="70"/>
      <c r="E483" s="70"/>
      <c r="F483" s="70"/>
      <c r="G483" s="70"/>
      <c r="H483" s="70"/>
      <c r="I483" s="70"/>
      <c r="J483" s="70"/>
      <c r="K483" s="70"/>
      <c r="L483" s="70"/>
    </row>
    <row r="484" spans="2:12" s="27" customFormat="1" ht="16.5" x14ac:dyDescent="0.25">
      <c r="B484" s="28"/>
      <c r="C484" s="28" t="s">
        <v>329</v>
      </c>
      <c r="D484" s="68"/>
      <c r="E484" s="68"/>
      <c r="F484" s="67"/>
      <c r="G484" s="67" t="s">
        <v>115</v>
      </c>
      <c r="H484" s="67"/>
      <c r="I484" s="67"/>
      <c r="J484" s="67" t="s">
        <v>115</v>
      </c>
      <c r="K484" s="67"/>
      <c r="L484" s="67"/>
    </row>
    <row r="485" spans="2:12" s="27" customFormat="1" ht="16.5" x14ac:dyDescent="0.25">
      <c r="B485" s="28"/>
      <c r="C485" s="69" t="s">
        <v>330</v>
      </c>
      <c r="D485" s="69"/>
      <c r="E485" s="69"/>
      <c r="F485" s="67"/>
      <c r="G485" s="67" t="s">
        <v>115</v>
      </c>
      <c r="H485" s="67"/>
      <c r="I485" s="67"/>
      <c r="J485" s="67" t="s">
        <v>115</v>
      </c>
      <c r="K485" s="67"/>
      <c r="L485" s="67"/>
    </row>
    <row r="486" spans="2:12" s="27" customFormat="1" ht="16.5" x14ac:dyDescent="0.25">
      <c r="B486" s="28"/>
      <c r="C486" s="69" t="s">
        <v>331</v>
      </c>
      <c r="D486" s="69"/>
      <c r="E486" s="69"/>
      <c r="F486" s="67"/>
      <c r="G486" s="67" t="s">
        <v>115</v>
      </c>
      <c r="H486" s="67"/>
      <c r="I486" s="67"/>
      <c r="J486" s="67" t="s">
        <v>115</v>
      </c>
      <c r="K486" s="67"/>
      <c r="L486" s="67"/>
    </row>
    <row r="487" spans="2:12" s="27" customFormat="1" ht="16.5" x14ac:dyDescent="0.25">
      <c r="B487" s="28"/>
      <c r="C487" s="90" t="s">
        <v>332</v>
      </c>
      <c r="D487" s="90"/>
      <c r="E487" s="90"/>
      <c r="F487" s="67"/>
      <c r="G487" s="67" t="s">
        <v>115</v>
      </c>
      <c r="H487" s="67"/>
      <c r="I487" s="67"/>
      <c r="J487" s="67" t="s">
        <v>115</v>
      </c>
      <c r="K487" s="67"/>
      <c r="L487" s="67"/>
    </row>
    <row r="488" spans="2:12" s="27" customFormat="1" ht="16.5" x14ac:dyDescent="0.25">
      <c r="B488" s="28"/>
      <c r="C488" s="90" t="s">
        <v>333</v>
      </c>
      <c r="D488" s="90"/>
      <c r="E488" s="90"/>
      <c r="F488" s="67"/>
      <c r="G488" s="67" t="s">
        <v>115</v>
      </c>
      <c r="H488" s="67"/>
      <c r="I488" s="67"/>
      <c r="J488" s="67" t="s">
        <v>115</v>
      </c>
      <c r="K488" s="67"/>
      <c r="L488" s="67"/>
    </row>
    <row r="489" spans="2:12" s="27" customFormat="1" ht="66" x14ac:dyDescent="0.25">
      <c r="B489" s="28"/>
      <c r="C489" s="29" t="s">
        <v>351</v>
      </c>
      <c r="D489" s="70"/>
      <c r="E489" s="70"/>
      <c r="F489" s="70"/>
      <c r="G489" s="70"/>
      <c r="H489" s="70"/>
      <c r="I489" s="70"/>
      <c r="J489" s="70"/>
      <c r="K489" s="70"/>
      <c r="L489" s="70"/>
    </row>
    <row r="490" spans="2:12" s="27" customFormat="1" ht="16.5" x14ac:dyDescent="0.25">
      <c r="B490" s="28"/>
      <c r="C490" s="28" t="s">
        <v>329</v>
      </c>
      <c r="D490" s="68"/>
      <c r="E490" s="68"/>
      <c r="F490" s="67"/>
      <c r="G490" s="67" t="s">
        <v>115</v>
      </c>
      <c r="H490" s="67"/>
      <c r="I490" s="67"/>
      <c r="J490" s="67" t="s">
        <v>115</v>
      </c>
      <c r="K490" s="67"/>
      <c r="L490" s="67"/>
    </row>
    <row r="491" spans="2:12" s="27" customFormat="1" ht="16.5" x14ac:dyDescent="0.25">
      <c r="B491" s="28"/>
      <c r="C491" s="69" t="s">
        <v>330</v>
      </c>
      <c r="D491" s="69"/>
      <c r="E491" s="69"/>
      <c r="F491" s="67"/>
      <c r="G491" s="67" t="s">
        <v>115</v>
      </c>
      <c r="H491" s="67"/>
      <c r="I491" s="67"/>
      <c r="J491" s="67" t="s">
        <v>115</v>
      </c>
      <c r="K491" s="67"/>
      <c r="L491" s="67"/>
    </row>
    <row r="492" spans="2:12" s="27" customFormat="1" ht="16.5" x14ac:dyDescent="0.25">
      <c r="B492" s="28"/>
      <c r="C492" s="69" t="s">
        <v>331</v>
      </c>
      <c r="D492" s="69"/>
      <c r="E492" s="69"/>
      <c r="F492" s="67"/>
      <c r="G492" s="67" t="s">
        <v>115</v>
      </c>
      <c r="H492" s="67"/>
      <c r="I492" s="67"/>
      <c r="J492" s="67" t="s">
        <v>115</v>
      </c>
      <c r="K492" s="67"/>
      <c r="L492" s="67"/>
    </row>
    <row r="493" spans="2:12" s="27" customFormat="1" ht="16.5" x14ac:dyDescent="0.25">
      <c r="B493" s="28"/>
      <c r="C493" s="90" t="s">
        <v>332</v>
      </c>
      <c r="D493" s="90"/>
      <c r="E493" s="90"/>
      <c r="F493" s="67"/>
      <c r="G493" s="67" t="s">
        <v>115</v>
      </c>
      <c r="H493" s="67"/>
      <c r="I493" s="67"/>
      <c r="J493" s="67" t="s">
        <v>115</v>
      </c>
      <c r="K493" s="67"/>
      <c r="L493" s="67"/>
    </row>
    <row r="494" spans="2:12" s="27" customFormat="1" ht="16.5" x14ac:dyDescent="0.25">
      <c r="B494" s="28"/>
      <c r="C494" s="90" t="s">
        <v>333</v>
      </c>
      <c r="D494" s="90"/>
      <c r="E494" s="90"/>
      <c r="F494" s="67"/>
      <c r="G494" s="67" t="s">
        <v>115</v>
      </c>
      <c r="H494" s="67"/>
      <c r="I494" s="67"/>
      <c r="J494" s="67" t="s">
        <v>115</v>
      </c>
      <c r="K494" s="67"/>
      <c r="L494" s="67"/>
    </row>
    <row r="495" spans="2:12" s="27" customFormat="1" ht="66" x14ac:dyDescent="0.25">
      <c r="B495" s="28"/>
      <c r="C495" s="29" t="s">
        <v>352</v>
      </c>
      <c r="D495" s="70"/>
      <c r="E495" s="70"/>
      <c r="F495" s="70"/>
      <c r="G495" s="70"/>
      <c r="H495" s="70"/>
      <c r="I495" s="70"/>
      <c r="J495" s="70"/>
      <c r="K495" s="70"/>
      <c r="L495" s="70"/>
    </row>
    <row r="496" spans="2:12" s="27" customFormat="1" ht="16.5" x14ac:dyDescent="0.25">
      <c r="B496" s="28"/>
      <c r="C496" s="28" t="s">
        <v>329</v>
      </c>
      <c r="D496" s="68"/>
      <c r="E496" s="68"/>
      <c r="F496" s="67"/>
      <c r="G496" s="67" t="s">
        <v>115</v>
      </c>
      <c r="H496" s="67"/>
      <c r="I496" s="67"/>
      <c r="J496" s="67" t="s">
        <v>115</v>
      </c>
      <c r="K496" s="67"/>
      <c r="L496" s="67"/>
    </row>
    <row r="497" spans="2:12" s="27" customFormat="1" ht="16.5" x14ac:dyDescent="0.25">
      <c r="B497" s="28"/>
      <c r="C497" s="69" t="s">
        <v>330</v>
      </c>
      <c r="D497" s="69"/>
      <c r="E497" s="69"/>
      <c r="F497" s="67"/>
      <c r="G497" s="67" t="s">
        <v>115</v>
      </c>
      <c r="H497" s="67"/>
      <c r="I497" s="67"/>
      <c r="J497" s="67" t="s">
        <v>115</v>
      </c>
      <c r="K497" s="67"/>
      <c r="L497" s="67"/>
    </row>
    <row r="498" spans="2:12" s="27" customFormat="1" ht="16.5" x14ac:dyDescent="0.25">
      <c r="B498" s="28"/>
      <c r="C498" s="69" t="s">
        <v>331</v>
      </c>
      <c r="D498" s="69"/>
      <c r="E498" s="69"/>
      <c r="F498" s="67"/>
      <c r="G498" s="67" t="s">
        <v>115</v>
      </c>
      <c r="H498" s="67"/>
      <c r="I498" s="67"/>
      <c r="J498" s="67" t="s">
        <v>115</v>
      </c>
      <c r="K498" s="67"/>
      <c r="L498" s="67"/>
    </row>
    <row r="499" spans="2:12" s="27" customFormat="1" ht="16.5" x14ac:dyDescent="0.25">
      <c r="B499" s="28"/>
      <c r="C499" s="90" t="s">
        <v>332</v>
      </c>
      <c r="D499" s="90"/>
      <c r="E499" s="90"/>
      <c r="F499" s="67"/>
      <c r="G499" s="67" t="s">
        <v>115</v>
      </c>
      <c r="H499" s="67"/>
      <c r="I499" s="67"/>
      <c r="J499" s="67" t="s">
        <v>115</v>
      </c>
      <c r="K499" s="67"/>
      <c r="L499" s="67"/>
    </row>
    <row r="500" spans="2:12" s="27" customFormat="1" ht="16.5" x14ac:dyDescent="0.25">
      <c r="B500" s="28"/>
      <c r="C500" s="90" t="s">
        <v>333</v>
      </c>
      <c r="D500" s="90"/>
      <c r="E500" s="90"/>
      <c r="F500" s="67"/>
      <c r="G500" s="67" t="s">
        <v>115</v>
      </c>
      <c r="H500" s="67"/>
      <c r="I500" s="67"/>
      <c r="J500" s="67" t="s">
        <v>115</v>
      </c>
      <c r="K500" s="67"/>
      <c r="L500" s="67"/>
    </row>
    <row r="501" spans="2:12" s="38" customFormat="1" ht="16.5" x14ac:dyDescent="0.25">
      <c r="B501" s="29"/>
      <c r="C501" s="29" t="s">
        <v>353</v>
      </c>
      <c r="D501" s="67"/>
      <c r="E501" s="67"/>
      <c r="F501" s="67"/>
      <c r="G501" s="67">
        <f>G502+G503+G504+G505</f>
        <v>8760.0999999999985</v>
      </c>
      <c r="H501" s="67"/>
      <c r="I501" s="67"/>
      <c r="J501" s="67">
        <f t="shared" ref="J501" si="0">J502+J503+J504+J505</f>
        <v>8780.0999999999985</v>
      </c>
      <c r="K501" s="67"/>
      <c r="L501" s="67"/>
    </row>
    <row r="502" spans="2:12" s="38" customFormat="1" ht="16.5" x14ac:dyDescent="0.25">
      <c r="B502" s="29"/>
      <c r="C502" s="70" t="s">
        <v>330</v>
      </c>
      <c r="D502" s="70"/>
      <c r="E502" s="70"/>
      <c r="F502" s="67"/>
      <c r="G502" s="67">
        <f>F377+G413+G467</f>
        <v>2071.8999999999996</v>
      </c>
      <c r="H502" s="67"/>
      <c r="I502" s="67"/>
      <c r="J502" s="67">
        <f t="shared" ref="J502" si="1">I377+J413+J467</f>
        <v>2071.8999999999996</v>
      </c>
      <c r="K502" s="67"/>
      <c r="L502" s="67"/>
    </row>
    <row r="503" spans="2:12" s="38" customFormat="1" ht="16.5" x14ac:dyDescent="0.25">
      <c r="B503" s="29"/>
      <c r="C503" s="70" t="s">
        <v>331</v>
      </c>
      <c r="D503" s="70"/>
      <c r="E503" s="70"/>
      <c r="F503" s="67"/>
      <c r="G503" s="67">
        <f>F378+G432+G468</f>
        <v>1389.6</v>
      </c>
      <c r="H503" s="67"/>
      <c r="I503" s="67"/>
      <c r="J503" s="67">
        <f t="shared" ref="J503" si="2">I378+J432+J468</f>
        <v>1389.6</v>
      </c>
      <c r="K503" s="67"/>
      <c r="L503" s="67"/>
    </row>
    <row r="504" spans="2:12" s="38" customFormat="1" ht="16.5" x14ac:dyDescent="0.25">
      <c r="B504" s="29"/>
      <c r="C504" s="87" t="s">
        <v>332</v>
      </c>
      <c r="D504" s="87"/>
      <c r="E504" s="87"/>
      <c r="F504" s="67"/>
      <c r="G504" s="67">
        <f>G403+G409+G415+G421+G427+G433+G445+G469+G475</f>
        <v>1918.2999999999997</v>
      </c>
      <c r="H504" s="67"/>
      <c r="I504" s="67"/>
      <c r="J504" s="67">
        <f t="shared" ref="J504" si="3">J403+J409+J415+J421+J427+J433+J445+J469+J475</f>
        <v>1918.2999999999997</v>
      </c>
      <c r="K504" s="67"/>
      <c r="L504" s="67"/>
    </row>
    <row r="505" spans="2:12" s="38" customFormat="1" ht="16.5" x14ac:dyDescent="0.25">
      <c r="B505" s="29"/>
      <c r="C505" s="87" t="s">
        <v>333</v>
      </c>
      <c r="D505" s="87"/>
      <c r="E505" s="87"/>
      <c r="F505" s="67"/>
      <c r="G505" s="67">
        <f>F374+F380+G398</f>
        <v>3380.3</v>
      </c>
      <c r="H505" s="67"/>
      <c r="I505" s="67"/>
      <c r="J505" s="67">
        <f t="shared" ref="J505" si="4">I374+I380+J398</f>
        <v>3400.3</v>
      </c>
      <c r="K505" s="67"/>
      <c r="L505" s="67"/>
    </row>
    <row r="506" spans="2:12" ht="59.25" customHeight="1" x14ac:dyDescent="0.25">
      <c r="C506" s="64"/>
      <c r="D506" s="64"/>
      <c r="E506" s="64"/>
      <c r="F506" s="65"/>
      <c r="G506" s="65"/>
      <c r="H506" s="65"/>
      <c r="I506" s="65"/>
      <c r="J506" s="65"/>
      <c r="K506" s="65"/>
      <c r="L506" s="65"/>
    </row>
    <row r="507" spans="2:12" ht="18.75" customHeight="1" x14ac:dyDescent="0.25">
      <c r="C507" s="88" t="s">
        <v>354</v>
      </c>
      <c r="D507" s="88"/>
      <c r="E507" s="88"/>
      <c r="F507" s="88"/>
      <c r="G507" s="88"/>
      <c r="H507" s="88"/>
      <c r="I507" s="88"/>
      <c r="J507" s="88"/>
      <c r="K507" s="88"/>
      <c r="L507" s="88"/>
    </row>
    <row r="508" spans="2:12" ht="26.25" customHeight="1" x14ac:dyDescent="0.25">
      <c r="C508" s="66"/>
      <c r="D508" s="66"/>
      <c r="E508" s="66"/>
      <c r="F508" s="66"/>
      <c r="G508" s="66"/>
      <c r="H508" s="66"/>
      <c r="I508" s="66"/>
      <c r="J508" s="66"/>
      <c r="K508" s="66"/>
      <c r="L508" s="66"/>
    </row>
    <row r="509" spans="2:12" ht="369" customHeight="1" x14ac:dyDescent="0.25">
      <c r="C509" s="86" t="s">
        <v>497</v>
      </c>
      <c r="D509" s="86"/>
      <c r="E509" s="86"/>
      <c r="F509" s="86"/>
      <c r="G509" s="86"/>
      <c r="H509" s="86"/>
      <c r="I509" s="86"/>
      <c r="J509" s="86"/>
      <c r="K509" s="86"/>
      <c r="L509" s="86"/>
    </row>
    <row r="510" spans="2:12" ht="58.5" customHeight="1" x14ac:dyDescent="0.25">
      <c r="C510" s="101" t="s">
        <v>355</v>
      </c>
      <c r="D510" s="101"/>
      <c r="E510" s="101"/>
      <c r="F510" s="101"/>
      <c r="G510" s="101"/>
      <c r="H510" s="101"/>
      <c r="I510" s="101"/>
      <c r="J510" s="101"/>
      <c r="K510" s="101"/>
      <c r="L510" s="101"/>
    </row>
    <row r="511" spans="2:12" ht="50.25" customHeight="1" x14ac:dyDescent="0.25">
      <c r="C511" s="30"/>
      <c r="D511" s="30"/>
      <c r="E511" s="30"/>
      <c r="F511" s="30"/>
      <c r="G511" s="30"/>
      <c r="H511" s="30"/>
      <c r="I511" s="30"/>
      <c r="J511" s="30"/>
      <c r="K511" s="30"/>
      <c r="L511" s="30"/>
    </row>
    <row r="512" spans="2:12" ht="20.25" customHeight="1" x14ac:dyDescent="0.25">
      <c r="C512" s="110" t="s">
        <v>121</v>
      </c>
      <c r="D512" s="110"/>
      <c r="E512" s="110"/>
      <c r="F512" s="110"/>
      <c r="G512" s="110"/>
      <c r="H512" s="110"/>
      <c r="I512" s="110"/>
      <c r="J512" s="110"/>
      <c r="K512" s="110"/>
      <c r="L512" s="110"/>
    </row>
    <row r="513" spans="2:12" ht="17.25" customHeight="1" x14ac:dyDescent="0.25">
      <c r="C513" s="108" t="s">
        <v>123</v>
      </c>
      <c r="D513" s="108"/>
      <c r="E513" s="108"/>
      <c r="F513" s="108"/>
      <c r="G513" s="108"/>
      <c r="H513" s="108"/>
      <c r="I513" s="108"/>
      <c r="J513" s="108"/>
      <c r="K513" s="108"/>
      <c r="L513" s="108"/>
    </row>
    <row r="514" spans="2:12" ht="17.25" customHeight="1" x14ac:dyDescent="0.25">
      <c r="C514" s="101" t="s">
        <v>122</v>
      </c>
      <c r="D514" s="101"/>
      <c r="E514" s="101"/>
      <c r="F514" s="101"/>
      <c r="G514" s="101"/>
      <c r="H514" s="101"/>
      <c r="I514" s="101"/>
      <c r="J514" s="101"/>
      <c r="K514" s="101"/>
      <c r="L514" s="101"/>
    </row>
    <row r="515" spans="2:12" ht="116.25" customHeight="1" x14ac:dyDescent="0.25">
      <c r="C515" s="109" t="s">
        <v>126</v>
      </c>
      <c r="D515" s="109"/>
      <c r="E515" s="109"/>
      <c r="F515" s="109"/>
      <c r="K515" s="21"/>
    </row>
    <row r="516" spans="2:12" ht="330.75" x14ac:dyDescent="0.25">
      <c r="B516" s="21" t="s">
        <v>12</v>
      </c>
      <c r="K516" s="21"/>
    </row>
    <row r="517" spans="2:12" ht="267.75" x14ac:dyDescent="0.25">
      <c r="B517" s="21" t="s">
        <v>13</v>
      </c>
      <c r="K517" s="21"/>
    </row>
    <row r="518" spans="2:12" ht="409.5" x14ac:dyDescent="0.25">
      <c r="B518" s="21" t="s">
        <v>14</v>
      </c>
      <c r="K518" s="21"/>
    </row>
    <row r="519" spans="2:12" ht="220.5" x14ac:dyDescent="0.25">
      <c r="B519" s="21" t="s">
        <v>15</v>
      </c>
      <c r="K519" s="21"/>
    </row>
    <row r="520" spans="2:12" ht="267.75" x14ac:dyDescent="0.25">
      <c r="B520" s="21" t="s">
        <v>16</v>
      </c>
      <c r="K520" s="21"/>
    </row>
    <row r="521" spans="2:12" ht="299.25" x14ac:dyDescent="0.25">
      <c r="B521" s="21" t="s">
        <v>17</v>
      </c>
      <c r="K521" s="21"/>
    </row>
    <row r="522" spans="2:12" ht="157.5" x14ac:dyDescent="0.25">
      <c r="B522" s="21" t="s">
        <v>18</v>
      </c>
      <c r="K522" s="21"/>
    </row>
    <row r="523" spans="2:12" ht="157.5" x14ac:dyDescent="0.25">
      <c r="B523" s="21" t="s">
        <v>19</v>
      </c>
      <c r="K523" s="21"/>
    </row>
    <row r="524" spans="2:12" ht="15.75" customHeight="1" x14ac:dyDescent="0.25">
      <c r="B524" s="21" t="s">
        <v>20</v>
      </c>
      <c r="K524" s="21"/>
    </row>
    <row r="525" spans="2:12" ht="346.5" x14ac:dyDescent="0.25">
      <c r="B525" s="21" t="s">
        <v>21</v>
      </c>
      <c r="K525" s="21"/>
      <c r="L525" s="33"/>
    </row>
    <row r="526" spans="2:12" ht="393.75" x14ac:dyDescent="0.25">
      <c r="B526" s="21" t="s">
        <v>22</v>
      </c>
      <c r="K526" s="21"/>
    </row>
    <row r="527" spans="2:12" ht="409.5" x14ac:dyDescent="0.25">
      <c r="B527" s="21" t="s">
        <v>23</v>
      </c>
      <c r="K527" s="21"/>
    </row>
    <row r="528" spans="2:12" ht="409.5" x14ac:dyDescent="0.25">
      <c r="B528" s="33" t="s">
        <v>24</v>
      </c>
      <c r="D528" s="33"/>
      <c r="E528" s="33"/>
      <c r="F528" s="33"/>
      <c r="G528" s="33"/>
      <c r="H528" s="33"/>
      <c r="I528" s="33"/>
      <c r="J528" s="33"/>
      <c r="K528" s="33"/>
    </row>
    <row r="529" spans="2:11" ht="173.25" x14ac:dyDescent="0.25">
      <c r="B529" s="21" t="s">
        <v>25</v>
      </c>
      <c r="C529" s="33"/>
      <c r="K529" s="21"/>
    </row>
    <row r="530" spans="2:11" ht="220.5" x14ac:dyDescent="0.25">
      <c r="B530" s="21" t="s">
        <v>26</v>
      </c>
      <c r="K530" s="21"/>
    </row>
    <row r="531" spans="2:11" ht="173.25" x14ac:dyDescent="0.25">
      <c r="B531" s="21" t="s">
        <v>27</v>
      </c>
      <c r="K531" s="21"/>
    </row>
    <row r="532" spans="2:11" ht="141.75" x14ac:dyDescent="0.25">
      <c r="B532" s="21" t="s">
        <v>29</v>
      </c>
    </row>
    <row r="533" spans="2:11" ht="141.75" x14ac:dyDescent="0.25">
      <c r="B533" s="21" t="s">
        <v>30</v>
      </c>
    </row>
    <row r="534" spans="2:11" ht="110.25" x14ac:dyDescent="0.25">
      <c r="B534" s="21" t="s">
        <v>31</v>
      </c>
    </row>
  </sheetData>
  <mergeCells count="324">
    <mergeCell ref="F41:F43"/>
    <mergeCell ref="F39:F40"/>
    <mergeCell ref="C488:E488"/>
    <mergeCell ref="C493:E493"/>
    <mergeCell ref="C494:E494"/>
    <mergeCell ref="B276:L276"/>
    <mergeCell ref="C96:L96"/>
    <mergeCell ref="C179:L179"/>
    <mergeCell ref="K180:K181"/>
    <mergeCell ref="J180:J181"/>
    <mergeCell ref="I180:I181"/>
    <mergeCell ref="H180:H181"/>
    <mergeCell ref="G180:G181"/>
    <mergeCell ref="F180:F181"/>
    <mergeCell ref="E180:E181"/>
    <mergeCell ref="D180:D181"/>
    <mergeCell ref="C180:C181"/>
    <mergeCell ref="B180:B181"/>
    <mergeCell ref="F182:F183"/>
    <mergeCell ref="F184:F185"/>
    <mergeCell ref="F189:F190"/>
    <mergeCell ref="F191:F192"/>
    <mergeCell ref="C208:L208"/>
    <mergeCell ref="C463:E463"/>
    <mergeCell ref="C464:E464"/>
    <mergeCell ref="C469:E469"/>
    <mergeCell ref="C470:E470"/>
    <mergeCell ref="C475:E475"/>
    <mergeCell ref="C476:E476"/>
    <mergeCell ref="C481:E481"/>
    <mergeCell ref="C482:E482"/>
    <mergeCell ref="C487:E487"/>
    <mergeCell ref="C434:E434"/>
    <mergeCell ref="C439:E439"/>
    <mergeCell ref="C440:E440"/>
    <mergeCell ref="C445:E445"/>
    <mergeCell ref="C446:E446"/>
    <mergeCell ref="C451:E451"/>
    <mergeCell ref="C452:E452"/>
    <mergeCell ref="C457:E457"/>
    <mergeCell ref="C458:E458"/>
    <mergeCell ref="C435:L435"/>
    <mergeCell ref="C409:E409"/>
    <mergeCell ref="C410:E410"/>
    <mergeCell ref="C415:E415"/>
    <mergeCell ref="C416:E416"/>
    <mergeCell ref="C421:E421"/>
    <mergeCell ref="C422:E422"/>
    <mergeCell ref="C427:E427"/>
    <mergeCell ref="C428:E428"/>
    <mergeCell ref="C433:E433"/>
    <mergeCell ref="C318:L318"/>
    <mergeCell ref="C320:L320"/>
    <mergeCell ref="C329:L329"/>
    <mergeCell ref="C330:L330"/>
    <mergeCell ref="F370:H370"/>
    <mergeCell ref="I370:K370"/>
    <mergeCell ref="F377:H377"/>
    <mergeCell ref="F376:H376"/>
    <mergeCell ref="I376:K376"/>
    <mergeCell ref="I377:K377"/>
    <mergeCell ref="C365:H365"/>
    <mergeCell ref="I365:L365"/>
    <mergeCell ref="C363:L363"/>
    <mergeCell ref="B364:H364"/>
    <mergeCell ref="C367:L367"/>
    <mergeCell ref="C368:E368"/>
    <mergeCell ref="F368:H368"/>
    <mergeCell ref="I368:K368"/>
    <mergeCell ref="I361:L361"/>
    <mergeCell ref="C361:H361"/>
    <mergeCell ref="I364:L364"/>
    <mergeCell ref="C375:L375"/>
    <mergeCell ref="C359:L359"/>
    <mergeCell ref="C360:H360"/>
    <mergeCell ref="I360:L360"/>
    <mergeCell ref="C14:L14"/>
    <mergeCell ref="C15:L15"/>
    <mergeCell ref="C513:L513"/>
    <mergeCell ref="C514:L514"/>
    <mergeCell ref="C515:F515"/>
    <mergeCell ref="F278:F279"/>
    <mergeCell ref="C257:L257"/>
    <mergeCell ref="C337:L337"/>
    <mergeCell ref="C510:L510"/>
    <mergeCell ref="C512:L512"/>
    <mergeCell ref="C331:L331"/>
    <mergeCell ref="C338:L338"/>
    <mergeCell ref="C339:L339"/>
    <mergeCell ref="C346:L346"/>
    <mergeCell ref="C347:L347"/>
    <mergeCell ref="C348:L348"/>
    <mergeCell ref="C303:L303"/>
    <mergeCell ref="C306:L306"/>
    <mergeCell ref="D304:L304"/>
    <mergeCell ref="C309:L309"/>
    <mergeCell ref="C316:L316"/>
    <mergeCell ref="C404:E404"/>
    <mergeCell ref="C397:E397"/>
    <mergeCell ref="C398:E398"/>
    <mergeCell ref="L10:L11"/>
    <mergeCell ref="C13:L13"/>
    <mergeCell ref="G10:G11"/>
    <mergeCell ref="H10:H11"/>
    <mergeCell ref="I10:K10"/>
    <mergeCell ref="C61:E61"/>
    <mergeCell ref="C62:E62"/>
    <mergeCell ref="C63:E63"/>
    <mergeCell ref="C55:L55"/>
    <mergeCell ref="F49:F50"/>
    <mergeCell ref="F57:F58"/>
    <mergeCell ref="F59:F60"/>
    <mergeCell ref="C32:E32"/>
    <mergeCell ref="C33:E33"/>
    <mergeCell ref="C34:L34"/>
    <mergeCell ref="C64:E64"/>
    <mergeCell ref="C65:E65"/>
    <mergeCell ref="C107:L107"/>
    <mergeCell ref="C95:E95"/>
    <mergeCell ref="C97:L97"/>
    <mergeCell ref="C403:E403"/>
    <mergeCell ref="B47:B48"/>
    <mergeCell ref="C47:C48"/>
    <mergeCell ref="F47:F48"/>
    <mergeCell ref="C56:L56"/>
    <mergeCell ref="C24:L24"/>
    <mergeCell ref="B10:B11"/>
    <mergeCell ref="C10:C11"/>
    <mergeCell ref="D10:D11"/>
    <mergeCell ref="E10:E11"/>
    <mergeCell ref="F10:F11"/>
    <mergeCell ref="C35:L35"/>
    <mergeCell ref="C37:L37"/>
    <mergeCell ref="C44:L44"/>
    <mergeCell ref="B45:B46"/>
    <mergeCell ref="C45:C46"/>
    <mergeCell ref="F45:F46"/>
    <mergeCell ref="C29:E29"/>
    <mergeCell ref="C30:E30"/>
    <mergeCell ref="C31:E31"/>
    <mergeCell ref="C50:E50"/>
    <mergeCell ref="C51:E51"/>
    <mergeCell ref="C52:E52"/>
    <mergeCell ref="C53:E53"/>
    <mergeCell ref="C54:E54"/>
    <mergeCell ref="C66:K66"/>
    <mergeCell ref="C67:L67"/>
    <mergeCell ref="C85:L85"/>
    <mergeCell ref="C76:L76"/>
    <mergeCell ref="I101:K101"/>
    <mergeCell ref="C69:L69"/>
    <mergeCell ref="G70:K70"/>
    <mergeCell ref="C78:L78"/>
    <mergeCell ref="C110:L110"/>
    <mergeCell ref="C71:E71"/>
    <mergeCell ref="C98:L98"/>
    <mergeCell ref="C100:L100"/>
    <mergeCell ref="C102:L102"/>
    <mergeCell ref="C91:E91"/>
    <mergeCell ref="C92:E92"/>
    <mergeCell ref="C94:E94"/>
    <mergeCell ref="C81:L81"/>
    <mergeCell ref="G82:K82"/>
    <mergeCell ref="G86:K86"/>
    <mergeCell ref="G87:K87"/>
    <mergeCell ref="C93:E93"/>
    <mergeCell ref="C216:L216"/>
    <mergeCell ref="C217:L217"/>
    <mergeCell ref="C113:L113"/>
    <mergeCell ref="I114:K114"/>
    <mergeCell ref="I115:K115"/>
    <mergeCell ref="C172:E172"/>
    <mergeCell ref="C165:L165"/>
    <mergeCell ref="C146:E146"/>
    <mergeCell ref="C147:E147"/>
    <mergeCell ref="C148:E148"/>
    <mergeCell ref="C149:E149"/>
    <mergeCell ref="C151:L151"/>
    <mergeCell ref="C152:L152"/>
    <mergeCell ref="C161:L161"/>
    <mergeCell ref="C163:L163"/>
    <mergeCell ref="C167:L167"/>
    <mergeCell ref="C154:L154"/>
    <mergeCell ref="C159:L159"/>
    <mergeCell ref="C169:E169"/>
    <mergeCell ref="C170:E170"/>
    <mergeCell ref="C116:E116"/>
    <mergeCell ref="C138:L138"/>
    <mergeCell ref="B8:L8"/>
    <mergeCell ref="C186:L186"/>
    <mergeCell ref="C173:E173"/>
    <mergeCell ref="C174:E174"/>
    <mergeCell ref="C175:E175"/>
    <mergeCell ref="C176:E176"/>
    <mergeCell ref="B177:L177"/>
    <mergeCell ref="C178:L178"/>
    <mergeCell ref="C188:L188"/>
    <mergeCell ref="C117:E117"/>
    <mergeCell ref="C118:E118"/>
    <mergeCell ref="C119:E119"/>
    <mergeCell ref="C72:E72"/>
    <mergeCell ref="C73:E73"/>
    <mergeCell ref="C74:E74"/>
    <mergeCell ref="C75:E75"/>
    <mergeCell ref="C135:L135"/>
    <mergeCell ref="C136:L136"/>
    <mergeCell ref="C122:L122"/>
    <mergeCell ref="C77:L77"/>
    <mergeCell ref="C171:E171"/>
    <mergeCell ref="C130:E130"/>
    <mergeCell ref="C131:E131"/>
    <mergeCell ref="C132:E132"/>
    <mergeCell ref="J1:L1"/>
    <mergeCell ref="B2:L2"/>
    <mergeCell ref="B3:D3"/>
    <mergeCell ref="B4:D4"/>
    <mergeCell ref="B5:D5"/>
    <mergeCell ref="E3:K3"/>
    <mergeCell ref="E4:K4"/>
    <mergeCell ref="E5:K5"/>
    <mergeCell ref="E6:L6"/>
    <mergeCell ref="C195:L195"/>
    <mergeCell ref="C196:L196"/>
    <mergeCell ref="C133:E133"/>
    <mergeCell ref="C120:E120"/>
    <mergeCell ref="C121:K121"/>
    <mergeCell ref="C124:L124"/>
    <mergeCell ref="B265:L265"/>
    <mergeCell ref="B263:L263"/>
    <mergeCell ref="C197:L197"/>
    <mergeCell ref="C207:L207"/>
    <mergeCell ref="C200:L200"/>
    <mergeCell ref="C206:L206"/>
    <mergeCell ref="B248:L248"/>
    <mergeCell ref="B256:L256"/>
    <mergeCell ref="B264:L264"/>
    <mergeCell ref="I249:K249"/>
    <mergeCell ref="I250:K250"/>
    <mergeCell ref="I251:K251"/>
    <mergeCell ref="I252:K252"/>
    <mergeCell ref="I253:K253"/>
    <mergeCell ref="B236:L236"/>
    <mergeCell ref="B237:L237"/>
    <mergeCell ref="C230:L230"/>
    <mergeCell ref="C220:L220"/>
    <mergeCell ref="I378:K378"/>
    <mergeCell ref="F380:H380"/>
    <mergeCell ref="F379:H379"/>
    <mergeCell ref="I379:K379"/>
    <mergeCell ref="I380:K380"/>
    <mergeCell ref="F374:H374"/>
    <mergeCell ref="C379:E379"/>
    <mergeCell ref="C380:E380"/>
    <mergeCell ref="C385:E385"/>
    <mergeCell ref="C509:L509"/>
    <mergeCell ref="C83:L83"/>
    <mergeCell ref="C505:E505"/>
    <mergeCell ref="C504:E504"/>
    <mergeCell ref="C507:L507"/>
    <mergeCell ref="C405:K405"/>
    <mergeCell ref="C411:K411"/>
    <mergeCell ref="C417:L417"/>
    <mergeCell ref="C423:L423"/>
    <mergeCell ref="C429:L429"/>
    <mergeCell ref="C453:L453"/>
    <mergeCell ref="C441:L441"/>
    <mergeCell ref="C447:L447"/>
    <mergeCell ref="C499:E499"/>
    <mergeCell ref="C500:E500"/>
    <mergeCell ref="F371:H371"/>
    <mergeCell ref="I371:K371"/>
    <mergeCell ref="C369:L369"/>
    <mergeCell ref="C392:E392"/>
    <mergeCell ref="F373:H373"/>
    <mergeCell ref="I373:K373"/>
    <mergeCell ref="C374:E374"/>
    <mergeCell ref="B280:L280"/>
    <mergeCell ref="C225:L225"/>
    <mergeCell ref="F381:H381"/>
    <mergeCell ref="I381:K381"/>
    <mergeCell ref="C370:E370"/>
    <mergeCell ref="C372:E372"/>
    <mergeCell ref="C376:E376"/>
    <mergeCell ref="C377:E377"/>
    <mergeCell ref="C378:E378"/>
    <mergeCell ref="C381:E381"/>
    <mergeCell ref="F16:F17"/>
    <mergeCell ref="F18:F19"/>
    <mergeCell ref="F20:F21"/>
    <mergeCell ref="F22:F23"/>
    <mergeCell ref="F25:F26"/>
    <mergeCell ref="F27:F28"/>
    <mergeCell ref="C227:L227"/>
    <mergeCell ref="C218:L218"/>
    <mergeCell ref="B275:L275"/>
    <mergeCell ref="C266:L266"/>
    <mergeCell ref="C277:L277"/>
    <mergeCell ref="I374:K374"/>
    <mergeCell ref="F372:H372"/>
    <mergeCell ref="I372:K372"/>
    <mergeCell ref="C373:E373"/>
    <mergeCell ref="F378:H378"/>
    <mergeCell ref="C388:E388"/>
    <mergeCell ref="C393:E393"/>
    <mergeCell ref="C389:E389"/>
    <mergeCell ref="C390:E390"/>
    <mergeCell ref="F382:H382"/>
    <mergeCell ref="F383:H383"/>
    <mergeCell ref="F384:H384"/>
    <mergeCell ref="F385:H385"/>
    <mergeCell ref="F386:H386"/>
    <mergeCell ref="F387:H387"/>
    <mergeCell ref="C391:E391"/>
    <mergeCell ref="C386:E386"/>
    <mergeCell ref="I387:K387"/>
    <mergeCell ref="I386:K386"/>
    <mergeCell ref="I385:K385"/>
    <mergeCell ref="I384:K384"/>
    <mergeCell ref="I383:K383"/>
    <mergeCell ref="I382:K382"/>
    <mergeCell ref="C382:E382"/>
    <mergeCell ref="C383:E383"/>
    <mergeCell ref="C384:E384"/>
    <mergeCell ref="C387:E387"/>
  </mergeCells>
  <printOptions horizontalCentered="1"/>
  <pageMargins left="0.7" right="0.7" top="0.75" bottom="0.75" header="0.3" footer="0.3"/>
  <pageSetup paperSize="9" scale="68" fitToHeight="0" orientation="landscape" r:id="rId1"/>
  <headerFooter alignWithMargins="0">
    <oddHeader>Страница  &amp;P из &amp;N</oddHeader>
  </headerFooter>
  <rowBreaks count="4" manualBreakCount="4">
    <brk id="28" max="16383" man="1"/>
    <brk id="339" max="11" man="1"/>
    <brk id="457" max="11" man="1"/>
    <brk id="50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A10" zoomScale="85" zoomScaleNormal="85" workbookViewId="0">
      <selection activeCell="R33" sqref="R33"/>
    </sheetView>
  </sheetViews>
  <sheetFormatPr defaultRowHeight="15" x14ac:dyDescent="0.25"/>
  <cols>
    <col min="1" max="1" width="31.7109375" style="3" customWidth="1"/>
    <col min="2" max="2" width="17.85546875" style="3" customWidth="1"/>
    <col min="3" max="3" width="14.85546875" style="3" customWidth="1"/>
    <col min="4" max="4" width="16" style="3" customWidth="1"/>
    <col min="5" max="5" width="11.85546875" style="3" customWidth="1"/>
    <col min="6" max="6" width="16.42578125" style="3" customWidth="1"/>
    <col min="7" max="7" width="15.7109375" style="3" customWidth="1"/>
    <col min="8" max="8" width="13.140625" style="3" customWidth="1"/>
    <col min="9" max="9" width="15.85546875" style="3" customWidth="1"/>
    <col min="10" max="10" width="51.140625" style="3" customWidth="1"/>
    <col min="11" max="16384" width="9.140625" style="3"/>
  </cols>
  <sheetData>
    <row r="1" spans="1:10" ht="33" customHeight="1" x14ac:dyDescent="0.3">
      <c r="A1" s="143" t="s">
        <v>32</v>
      </c>
      <c r="B1" s="143"/>
      <c r="C1" s="143"/>
      <c r="D1" s="143"/>
      <c r="E1" s="143"/>
      <c r="F1" s="143"/>
      <c r="G1" s="143"/>
      <c r="H1" s="143"/>
      <c r="I1" s="143"/>
      <c r="J1" s="143"/>
    </row>
    <row r="3" spans="1:10" ht="37.5" customHeight="1" x14ac:dyDescent="0.3">
      <c r="A3" s="158" t="s">
        <v>33</v>
      </c>
      <c r="B3" s="158"/>
      <c r="C3" s="158"/>
      <c r="D3" s="158" t="s">
        <v>34</v>
      </c>
      <c r="E3" s="158"/>
      <c r="F3" s="158"/>
      <c r="G3" s="158"/>
      <c r="H3" s="155" t="s">
        <v>35</v>
      </c>
      <c r="I3" s="156"/>
      <c r="J3" s="157"/>
    </row>
    <row r="4" spans="1:10" ht="15.75" x14ac:dyDescent="0.25">
      <c r="A4" s="134">
        <v>1</v>
      </c>
      <c r="B4" s="134"/>
      <c r="C4" s="134"/>
      <c r="D4" s="134">
        <v>2</v>
      </c>
      <c r="E4" s="134"/>
      <c r="F4" s="134"/>
      <c r="G4" s="134"/>
      <c r="H4" s="135">
        <v>3</v>
      </c>
      <c r="I4" s="136"/>
      <c r="J4" s="137"/>
    </row>
    <row r="5" spans="1:10" ht="87" customHeight="1" x14ac:dyDescent="0.25">
      <c r="A5" s="145" t="s">
        <v>36</v>
      </c>
      <c r="B5" s="145"/>
      <c r="C5" s="145"/>
      <c r="D5" s="145" t="s">
        <v>37</v>
      </c>
      <c r="E5" s="145"/>
      <c r="F5" s="145"/>
      <c r="G5" s="145"/>
      <c r="H5" s="146" t="s">
        <v>38</v>
      </c>
      <c r="I5" s="147"/>
      <c r="J5" s="148"/>
    </row>
    <row r="6" spans="1:10" ht="72.75" customHeight="1" x14ac:dyDescent="0.25">
      <c r="A6" s="145" t="s">
        <v>8</v>
      </c>
      <c r="B6" s="145"/>
      <c r="C6" s="145"/>
      <c r="D6" s="145" t="s">
        <v>39</v>
      </c>
      <c r="E6" s="145"/>
      <c r="F6" s="145"/>
      <c r="G6" s="145"/>
      <c r="H6" s="149"/>
      <c r="I6" s="150"/>
      <c r="J6" s="151"/>
    </row>
    <row r="7" spans="1:10" ht="73.5" customHeight="1" x14ac:dyDescent="0.25">
      <c r="A7" s="145" t="s">
        <v>10</v>
      </c>
      <c r="B7" s="145"/>
      <c r="C7" s="145"/>
      <c r="D7" s="145" t="s">
        <v>40</v>
      </c>
      <c r="E7" s="145"/>
      <c r="F7" s="145"/>
      <c r="G7" s="145"/>
      <c r="H7" s="152" t="s">
        <v>41</v>
      </c>
      <c r="I7" s="153"/>
      <c r="J7" s="154"/>
    </row>
    <row r="8" spans="1:10" ht="18" customHeight="1" x14ac:dyDescent="0.25">
      <c r="A8" s="4"/>
      <c r="B8" s="4"/>
      <c r="C8" s="4"/>
      <c r="D8" s="4"/>
      <c r="E8" s="5"/>
      <c r="F8" s="5"/>
      <c r="G8" s="5"/>
      <c r="H8" s="5"/>
      <c r="I8" s="5"/>
      <c r="J8" s="5"/>
    </row>
    <row r="9" spans="1:10" ht="18.75" x14ac:dyDescent="0.3">
      <c r="A9" s="143" t="s">
        <v>42</v>
      </c>
      <c r="B9" s="143"/>
      <c r="C9" s="143"/>
      <c r="D9" s="143"/>
      <c r="E9" s="143"/>
      <c r="F9" s="143"/>
      <c r="G9" s="143"/>
      <c r="H9" s="143"/>
      <c r="I9" s="143"/>
      <c r="J9" s="143"/>
    </row>
    <row r="11" spans="1:10" ht="39" customHeight="1" x14ac:dyDescent="0.3">
      <c r="A11" s="155" t="s">
        <v>43</v>
      </c>
      <c r="B11" s="156"/>
      <c r="C11" s="156"/>
      <c r="D11" s="156"/>
      <c r="E11" s="156"/>
      <c r="F11" s="157"/>
      <c r="G11" s="130" t="s">
        <v>44</v>
      </c>
      <c r="H11" s="131"/>
      <c r="I11" s="131"/>
      <c r="J11" s="132"/>
    </row>
    <row r="12" spans="1:10" ht="17.25" customHeight="1" x14ac:dyDescent="0.25">
      <c r="A12" s="134">
        <v>1</v>
      </c>
      <c r="B12" s="134"/>
      <c r="C12" s="134"/>
      <c r="D12" s="134"/>
      <c r="E12" s="134"/>
      <c r="F12" s="134"/>
      <c r="G12" s="135">
        <v>2</v>
      </c>
      <c r="H12" s="136"/>
      <c r="I12" s="136"/>
      <c r="J12" s="137"/>
    </row>
    <row r="13" spans="1:10" ht="79.5" customHeight="1" x14ac:dyDescent="0.25">
      <c r="A13" s="138" t="s">
        <v>45</v>
      </c>
      <c r="B13" s="139"/>
      <c r="C13" s="139"/>
      <c r="D13" s="139"/>
      <c r="E13" s="139"/>
      <c r="F13" s="140"/>
      <c r="G13" s="138" t="s">
        <v>46</v>
      </c>
      <c r="H13" s="141"/>
      <c r="I13" s="141"/>
      <c r="J13" s="142"/>
    </row>
    <row r="14" spans="1:10" ht="120.75" customHeight="1" x14ac:dyDescent="0.25">
      <c r="A14" s="138" t="s">
        <v>47</v>
      </c>
      <c r="B14" s="139"/>
      <c r="C14" s="139"/>
      <c r="D14" s="139"/>
      <c r="E14" s="139"/>
      <c r="F14" s="140"/>
      <c r="G14" s="138" t="s">
        <v>48</v>
      </c>
      <c r="H14" s="141"/>
      <c r="I14" s="141"/>
      <c r="J14" s="142"/>
    </row>
    <row r="16" spans="1:10" ht="18.75" x14ac:dyDescent="0.3">
      <c r="A16" s="143" t="s">
        <v>49</v>
      </c>
      <c r="B16" s="143"/>
      <c r="C16" s="143"/>
      <c r="D16" s="143"/>
      <c r="E16" s="143"/>
      <c r="F16" s="143"/>
      <c r="G16" s="143"/>
      <c r="H16" s="143"/>
      <c r="I16" s="143"/>
      <c r="J16" s="143"/>
    </row>
    <row r="17" spans="1:10" ht="13.5" customHeight="1" x14ac:dyDescent="0.25"/>
    <row r="18" spans="1:10" ht="18.75" x14ac:dyDescent="0.3">
      <c r="A18" s="144" t="s">
        <v>0</v>
      </c>
      <c r="B18" s="144"/>
      <c r="C18" s="144" t="s">
        <v>50</v>
      </c>
      <c r="D18" s="144"/>
      <c r="E18" s="144" t="s">
        <v>51</v>
      </c>
      <c r="F18" s="144"/>
      <c r="G18" s="130" t="s">
        <v>52</v>
      </c>
      <c r="H18" s="131"/>
      <c r="I18" s="131"/>
      <c r="J18" s="132"/>
    </row>
    <row r="19" spans="1:10" ht="15.75" customHeight="1" x14ac:dyDescent="0.25">
      <c r="A19" s="134">
        <v>1</v>
      </c>
      <c r="B19" s="134"/>
      <c r="C19" s="134">
        <v>2</v>
      </c>
      <c r="D19" s="134"/>
      <c r="E19" s="134">
        <v>3</v>
      </c>
      <c r="F19" s="134"/>
      <c r="G19" s="135">
        <v>4</v>
      </c>
      <c r="H19" s="136"/>
      <c r="I19" s="136"/>
      <c r="J19" s="137"/>
    </row>
    <row r="20" spans="1:10" ht="21.75" customHeight="1" x14ac:dyDescent="0.25">
      <c r="A20" s="119" t="s">
        <v>53</v>
      </c>
      <c r="B20" s="120"/>
      <c r="C20" s="121">
        <v>1436081</v>
      </c>
      <c r="D20" s="122"/>
      <c r="E20" s="121">
        <v>1431478.5</v>
      </c>
      <c r="F20" s="122"/>
      <c r="G20" s="123" t="s">
        <v>54</v>
      </c>
      <c r="H20" s="124"/>
      <c r="I20" s="124"/>
      <c r="J20" s="125"/>
    </row>
    <row r="21" spans="1:10" ht="21.75" customHeight="1" x14ac:dyDescent="0.25">
      <c r="A21" s="119" t="s">
        <v>55</v>
      </c>
      <c r="B21" s="120"/>
      <c r="C21" s="121">
        <v>1727626</v>
      </c>
      <c r="D21" s="122"/>
      <c r="E21" s="121">
        <v>1727534.5</v>
      </c>
      <c r="F21" s="122"/>
      <c r="G21" s="123" t="s">
        <v>54</v>
      </c>
      <c r="H21" s="124"/>
      <c r="I21" s="124"/>
      <c r="J21" s="125"/>
    </row>
    <row r="22" spans="1:10" ht="20.25" customHeight="1" x14ac:dyDescent="0.25">
      <c r="A22" s="119" t="s">
        <v>56</v>
      </c>
      <c r="B22" s="120"/>
      <c r="C22" s="121">
        <v>1181234</v>
      </c>
      <c r="D22" s="122"/>
      <c r="E22" s="121">
        <v>1168332.8999999999</v>
      </c>
      <c r="F22" s="122"/>
      <c r="G22" s="123" t="s">
        <v>54</v>
      </c>
      <c r="H22" s="124"/>
      <c r="I22" s="124"/>
      <c r="J22" s="125"/>
    </row>
    <row r="23" spans="1:10" ht="27.75" customHeight="1" x14ac:dyDescent="0.25">
      <c r="A23" s="119" t="s">
        <v>7</v>
      </c>
      <c r="B23" s="120"/>
      <c r="C23" s="121">
        <v>1355100</v>
      </c>
      <c r="D23" s="122"/>
      <c r="E23" s="121">
        <v>1465000</v>
      </c>
      <c r="F23" s="122"/>
      <c r="G23" s="123" t="s">
        <v>57</v>
      </c>
      <c r="H23" s="124"/>
      <c r="I23" s="124"/>
      <c r="J23" s="125"/>
    </row>
    <row r="24" spans="1:10" ht="18.75" x14ac:dyDescent="0.3">
      <c r="A24" s="126" t="s">
        <v>58</v>
      </c>
      <c r="B24" s="127"/>
      <c r="C24" s="128">
        <f>SUM(C20:D23)</f>
        <v>5700041</v>
      </c>
      <c r="D24" s="129"/>
      <c r="E24" s="128">
        <f>SUM(E20:F23)</f>
        <v>5792345.9000000004</v>
      </c>
      <c r="F24" s="129"/>
      <c r="G24" s="130"/>
      <c r="H24" s="131"/>
      <c r="I24" s="131"/>
      <c r="J24" s="132"/>
    </row>
    <row r="25" spans="1:10" s="6" customFormat="1" ht="21.75" customHeight="1" x14ac:dyDescent="0.25">
      <c r="A25" s="3"/>
      <c r="B25" s="3"/>
      <c r="C25" s="3"/>
      <c r="D25" s="3"/>
      <c r="E25" s="3"/>
      <c r="F25" s="3"/>
      <c r="G25" s="3"/>
      <c r="H25" s="3"/>
      <c r="I25" s="3"/>
      <c r="J25" s="3"/>
    </row>
    <row r="26" spans="1:10" s="6" customFormat="1" ht="30.75" customHeight="1" x14ac:dyDescent="0.25">
      <c r="A26" s="133" t="s">
        <v>59</v>
      </c>
      <c r="B26" s="133"/>
      <c r="C26" s="133"/>
      <c r="D26" s="133"/>
      <c r="E26" s="133"/>
      <c r="F26" s="133"/>
      <c r="G26" s="133"/>
      <c r="H26" s="133"/>
      <c r="I26" s="133"/>
      <c r="J26" s="133"/>
    </row>
    <row r="27" spans="1:10" s="7" customFormat="1" ht="36.75" customHeight="1" x14ac:dyDescent="0.3">
      <c r="A27" s="114" t="s">
        <v>60</v>
      </c>
      <c r="B27" s="115"/>
      <c r="C27" s="115"/>
      <c r="D27" s="115"/>
      <c r="E27" s="115"/>
      <c r="F27" s="115"/>
      <c r="G27" s="115"/>
      <c r="H27" s="115"/>
      <c r="I27" s="115"/>
      <c r="J27" s="115"/>
    </row>
    <row r="28" spans="1:10" s="7" customFormat="1" ht="59.25" customHeight="1" x14ac:dyDescent="0.3">
      <c r="A28" s="114" t="s">
        <v>61</v>
      </c>
      <c r="B28" s="114"/>
      <c r="C28" s="114"/>
      <c r="D28" s="114"/>
      <c r="E28" s="114"/>
      <c r="F28" s="114"/>
      <c r="G28" s="114"/>
      <c r="H28" s="114"/>
      <c r="I28" s="114"/>
      <c r="J28" s="114"/>
    </row>
    <row r="29" spans="1:10" s="7" customFormat="1" ht="21" customHeight="1" x14ac:dyDescent="0.3">
      <c r="A29" s="114" t="s">
        <v>62</v>
      </c>
      <c r="B29" s="115"/>
      <c r="C29" s="115"/>
      <c r="D29" s="115"/>
      <c r="E29" s="115"/>
      <c r="F29" s="115"/>
      <c r="G29" s="115"/>
      <c r="H29" s="115"/>
      <c r="I29" s="115"/>
      <c r="J29" s="115"/>
    </row>
    <row r="30" spans="1:10" s="7" customFormat="1" ht="42" customHeight="1" x14ac:dyDescent="0.3">
      <c r="A30" s="114" t="s">
        <v>63</v>
      </c>
      <c r="B30" s="115"/>
      <c r="C30" s="115"/>
      <c r="D30" s="115"/>
      <c r="E30" s="115"/>
      <c r="F30" s="115"/>
      <c r="G30" s="115"/>
      <c r="H30" s="115"/>
      <c r="I30" s="115"/>
      <c r="J30" s="115"/>
    </row>
    <row r="31" spans="1:10" s="7" customFormat="1" ht="60.75" customHeight="1" x14ac:dyDescent="0.3">
      <c r="A31" s="114" t="s">
        <v>64</v>
      </c>
      <c r="B31" s="115"/>
      <c r="C31" s="115"/>
      <c r="D31" s="115"/>
      <c r="E31" s="115"/>
      <c r="F31" s="115"/>
      <c r="G31" s="115"/>
      <c r="H31" s="115"/>
      <c r="I31" s="115"/>
      <c r="J31" s="115"/>
    </row>
    <row r="32" spans="1:10" s="7" customFormat="1" ht="80.25" customHeight="1" x14ac:dyDescent="0.3">
      <c r="A32" s="114" t="s">
        <v>65</v>
      </c>
      <c r="B32" s="115"/>
      <c r="C32" s="115"/>
      <c r="D32" s="115"/>
      <c r="E32" s="115"/>
      <c r="F32" s="115"/>
      <c r="G32" s="115"/>
      <c r="H32" s="115"/>
      <c r="I32" s="115"/>
      <c r="J32" s="115"/>
    </row>
    <row r="33" spans="1:10" s="7" customFormat="1" ht="57.75" customHeight="1" x14ac:dyDescent="0.3">
      <c r="A33" s="114" t="s">
        <v>66</v>
      </c>
      <c r="B33" s="115"/>
      <c r="C33" s="115"/>
      <c r="D33" s="115"/>
      <c r="E33" s="115"/>
      <c r="F33" s="115"/>
      <c r="G33" s="115"/>
      <c r="H33" s="115"/>
      <c r="I33" s="115"/>
      <c r="J33" s="115"/>
    </row>
    <row r="34" spans="1:10" s="7" customFormat="1" ht="37.5" customHeight="1" x14ac:dyDescent="0.3">
      <c r="A34" s="114" t="s">
        <v>67</v>
      </c>
      <c r="B34" s="115"/>
      <c r="C34" s="115"/>
      <c r="D34" s="115"/>
      <c r="E34" s="115"/>
      <c r="F34" s="115"/>
      <c r="G34" s="115"/>
      <c r="H34" s="115"/>
      <c r="I34" s="115"/>
      <c r="J34" s="115"/>
    </row>
    <row r="35" spans="1:10" s="7" customFormat="1" ht="75" customHeight="1" x14ac:dyDescent="0.3">
      <c r="A35" s="114" t="s">
        <v>68</v>
      </c>
      <c r="B35" s="115"/>
      <c r="C35" s="115"/>
      <c r="D35" s="115"/>
      <c r="E35" s="115"/>
      <c r="F35" s="115"/>
      <c r="G35" s="115"/>
      <c r="H35" s="115"/>
      <c r="I35" s="115"/>
      <c r="J35" s="115"/>
    </row>
    <row r="36" spans="1:10" s="7" customFormat="1" ht="57.75" customHeight="1" x14ac:dyDescent="0.3">
      <c r="A36" s="114" t="s">
        <v>69</v>
      </c>
      <c r="B36" s="115"/>
      <c r="C36" s="115"/>
      <c r="D36" s="115"/>
      <c r="E36" s="115"/>
      <c r="F36" s="115"/>
      <c r="G36" s="115"/>
      <c r="H36" s="115"/>
      <c r="I36" s="115"/>
      <c r="J36" s="115"/>
    </row>
    <row r="37" spans="1:10" s="7" customFormat="1" ht="77.25" customHeight="1" x14ac:dyDescent="0.3">
      <c r="A37" s="114" t="s">
        <v>70</v>
      </c>
      <c r="B37" s="115"/>
      <c r="C37" s="115"/>
      <c r="D37" s="115"/>
      <c r="E37" s="115"/>
      <c r="F37" s="115"/>
      <c r="G37" s="115"/>
      <c r="H37" s="115"/>
      <c r="I37" s="115"/>
      <c r="J37" s="115"/>
    </row>
    <row r="38" spans="1:10" s="7" customFormat="1" ht="24" customHeight="1" x14ac:dyDescent="0.3">
      <c r="A38" s="114" t="s">
        <v>71</v>
      </c>
      <c r="B38" s="115"/>
      <c r="C38" s="115"/>
      <c r="D38" s="115"/>
      <c r="E38" s="115"/>
      <c r="F38" s="115"/>
      <c r="G38" s="115"/>
      <c r="H38" s="115"/>
      <c r="I38" s="115"/>
      <c r="J38" s="115"/>
    </row>
    <row r="39" spans="1:10" s="7" customFormat="1" ht="79.5" customHeight="1" x14ac:dyDescent="0.3">
      <c r="A39" s="117" t="s">
        <v>72</v>
      </c>
      <c r="B39" s="118"/>
      <c r="C39" s="118"/>
      <c r="D39" s="118"/>
      <c r="E39" s="118"/>
      <c r="F39" s="118"/>
      <c r="G39" s="118"/>
      <c r="H39" s="118"/>
      <c r="I39" s="118"/>
      <c r="J39" s="118"/>
    </row>
    <row r="40" spans="1:10" s="7" customFormat="1" ht="21.75" customHeight="1" x14ac:dyDescent="0.3">
      <c r="A40" s="114" t="s">
        <v>73</v>
      </c>
      <c r="B40" s="115"/>
      <c r="C40" s="115"/>
      <c r="D40" s="115"/>
      <c r="E40" s="115"/>
      <c r="F40" s="115"/>
      <c r="G40" s="115"/>
      <c r="H40" s="115"/>
      <c r="I40" s="115"/>
      <c r="J40" s="115"/>
    </row>
    <row r="41" spans="1:10" s="7" customFormat="1" ht="57" customHeight="1" x14ac:dyDescent="0.3">
      <c r="A41" s="114" t="s">
        <v>74</v>
      </c>
      <c r="B41" s="115"/>
      <c r="C41" s="115"/>
      <c r="D41" s="115"/>
      <c r="E41" s="115"/>
      <c r="F41" s="115"/>
      <c r="G41" s="115"/>
      <c r="H41" s="115"/>
      <c r="I41" s="115"/>
      <c r="J41" s="115"/>
    </row>
    <row r="42" spans="1:10" s="7" customFormat="1" ht="40.5" customHeight="1" x14ac:dyDescent="0.3">
      <c r="A42" s="116" t="s">
        <v>75</v>
      </c>
      <c r="B42" s="115"/>
      <c r="C42" s="115"/>
      <c r="D42" s="115"/>
      <c r="E42" s="115"/>
      <c r="F42" s="115"/>
      <c r="G42" s="115"/>
      <c r="H42" s="115"/>
      <c r="I42" s="115"/>
      <c r="J42" s="115"/>
    </row>
    <row r="43" spans="1:10" s="7" customFormat="1" ht="42.75" customHeight="1" x14ac:dyDescent="0.3">
      <c r="A43" s="116" t="s">
        <v>76</v>
      </c>
      <c r="B43" s="115"/>
      <c r="C43" s="115"/>
      <c r="D43" s="115"/>
      <c r="E43" s="115"/>
      <c r="F43" s="115"/>
      <c r="G43" s="115"/>
      <c r="H43" s="115"/>
      <c r="I43" s="115"/>
      <c r="J43" s="115"/>
    </row>
    <row r="44" spans="1:10" s="7" customFormat="1" ht="74.25" customHeight="1" x14ac:dyDescent="0.3">
      <c r="A44" s="116" t="s">
        <v>77</v>
      </c>
      <c r="B44" s="115"/>
      <c r="C44" s="115"/>
      <c r="D44" s="115"/>
      <c r="E44" s="115"/>
      <c r="F44" s="115"/>
      <c r="G44" s="115"/>
      <c r="H44" s="115"/>
      <c r="I44" s="115"/>
      <c r="J44" s="115"/>
    </row>
    <row r="45" spans="1:10" s="7" customFormat="1" ht="41.25" customHeight="1" x14ac:dyDescent="0.3">
      <c r="A45" s="116" t="s">
        <v>78</v>
      </c>
      <c r="B45" s="115"/>
      <c r="C45" s="115"/>
      <c r="D45" s="115"/>
      <c r="E45" s="115"/>
      <c r="F45" s="115"/>
      <c r="G45" s="115"/>
      <c r="H45" s="115"/>
      <c r="I45" s="115"/>
      <c r="J45" s="115"/>
    </row>
    <row r="46" spans="1:10" s="7" customFormat="1" ht="39.75" customHeight="1" x14ac:dyDescent="0.3">
      <c r="A46" s="114" t="s">
        <v>79</v>
      </c>
      <c r="B46" s="115"/>
      <c r="C46" s="115"/>
      <c r="D46" s="115"/>
      <c r="E46" s="115"/>
      <c r="F46" s="115"/>
      <c r="G46" s="115"/>
      <c r="H46" s="115"/>
      <c r="I46" s="115"/>
      <c r="J46" s="115"/>
    </row>
    <row r="47" spans="1:10" s="7" customFormat="1" ht="58.5" customHeight="1" x14ac:dyDescent="0.3">
      <c r="A47" s="114" t="s">
        <v>80</v>
      </c>
      <c r="B47" s="115"/>
      <c r="C47" s="115"/>
      <c r="D47" s="115"/>
      <c r="E47" s="115"/>
      <c r="F47" s="115"/>
      <c r="G47" s="115"/>
      <c r="H47" s="115"/>
      <c r="I47" s="115"/>
      <c r="J47" s="115"/>
    </row>
    <row r="48" spans="1:10" s="7" customFormat="1" ht="57.75" customHeight="1" x14ac:dyDescent="0.3">
      <c r="A48" s="114" t="s">
        <v>81</v>
      </c>
      <c r="B48" s="115"/>
      <c r="C48" s="115"/>
      <c r="D48" s="115"/>
      <c r="E48" s="115"/>
      <c r="F48" s="115"/>
      <c r="G48" s="115"/>
      <c r="H48" s="115"/>
      <c r="I48" s="115"/>
      <c r="J48" s="115"/>
    </row>
    <row r="49" spans="1:10" s="7" customFormat="1" ht="42" customHeight="1" x14ac:dyDescent="0.3">
      <c r="A49" s="114" t="s">
        <v>82</v>
      </c>
      <c r="B49" s="115"/>
      <c r="C49" s="115"/>
      <c r="D49" s="115"/>
      <c r="E49" s="115"/>
      <c r="F49" s="115"/>
      <c r="G49" s="115"/>
      <c r="H49" s="115"/>
      <c r="I49" s="115"/>
      <c r="J49" s="115"/>
    </row>
    <row r="50" spans="1:10" s="7" customFormat="1" ht="74.25" customHeight="1" x14ac:dyDescent="0.3">
      <c r="A50" s="114" t="s">
        <v>83</v>
      </c>
      <c r="B50" s="115"/>
      <c r="C50" s="115"/>
      <c r="D50" s="115"/>
      <c r="E50" s="115"/>
      <c r="F50" s="115"/>
      <c r="G50" s="115"/>
      <c r="H50" s="115"/>
      <c r="I50" s="115"/>
      <c r="J50" s="115"/>
    </row>
    <row r="51" spans="1:10" s="7" customFormat="1" ht="77.25" customHeight="1" x14ac:dyDescent="0.3">
      <c r="A51" s="114" t="s">
        <v>84</v>
      </c>
      <c r="B51" s="115"/>
      <c r="C51" s="115"/>
      <c r="D51" s="115"/>
      <c r="E51" s="115"/>
      <c r="F51" s="115"/>
      <c r="G51" s="115"/>
      <c r="H51" s="115"/>
      <c r="I51" s="115"/>
      <c r="J51" s="115"/>
    </row>
    <row r="52" spans="1:10" s="7" customFormat="1" ht="39" customHeight="1" x14ac:dyDescent="0.3">
      <c r="A52" s="114" t="s">
        <v>85</v>
      </c>
      <c r="B52" s="115"/>
      <c r="C52" s="115"/>
      <c r="D52" s="115"/>
      <c r="E52" s="115"/>
      <c r="F52" s="115"/>
      <c r="G52" s="115"/>
      <c r="H52" s="115"/>
      <c r="I52" s="115"/>
      <c r="J52" s="115"/>
    </row>
    <row r="53" spans="1:10" s="7" customFormat="1" ht="76.5" customHeight="1" x14ac:dyDescent="0.3">
      <c r="A53" s="114" t="s">
        <v>86</v>
      </c>
      <c r="B53" s="115"/>
      <c r="C53" s="115"/>
      <c r="D53" s="115"/>
      <c r="E53" s="115"/>
      <c r="F53" s="115"/>
      <c r="G53" s="115"/>
      <c r="H53" s="115"/>
      <c r="I53" s="115"/>
      <c r="J53" s="115"/>
    </row>
    <row r="54" spans="1:10" s="7" customFormat="1" ht="135" customHeight="1" x14ac:dyDescent="0.3">
      <c r="A54" s="114" t="s">
        <v>87</v>
      </c>
      <c r="B54" s="115"/>
      <c r="C54" s="115"/>
      <c r="D54" s="115"/>
      <c r="E54" s="115"/>
      <c r="F54" s="115"/>
      <c r="G54" s="115"/>
      <c r="H54" s="115"/>
      <c r="I54" s="115"/>
      <c r="J54" s="115"/>
    </row>
    <row r="55" spans="1:10" s="7" customFormat="1" ht="58.5" customHeight="1" x14ac:dyDescent="0.3">
      <c r="A55" s="114" t="s">
        <v>88</v>
      </c>
      <c r="B55" s="115"/>
      <c r="C55" s="115"/>
      <c r="D55" s="115"/>
      <c r="E55" s="115"/>
      <c r="F55" s="115"/>
      <c r="G55" s="115"/>
      <c r="H55" s="115"/>
      <c r="I55" s="115"/>
      <c r="J55" s="115"/>
    </row>
    <row r="56" spans="1:10" s="7" customFormat="1" ht="21" customHeight="1" x14ac:dyDescent="0.3">
      <c r="A56" s="114" t="s">
        <v>89</v>
      </c>
      <c r="B56" s="115"/>
      <c r="C56" s="115"/>
      <c r="D56" s="115"/>
      <c r="E56" s="115"/>
      <c r="F56" s="115"/>
      <c r="G56" s="115"/>
      <c r="H56" s="115"/>
      <c r="I56" s="115"/>
      <c r="J56" s="115"/>
    </row>
    <row r="57" spans="1:10" s="7" customFormat="1" ht="39.75" customHeight="1" x14ac:dyDescent="0.3">
      <c r="A57" s="114" t="s">
        <v>90</v>
      </c>
      <c r="B57" s="115"/>
      <c r="C57" s="115"/>
      <c r="D57" s="115"/>
      <c r="E57" s="115"/>
      <c r="F57" s="115"/>
      <c r="G57" s="115"/>
      <c r="H57" s="115"/>
      <c r="I57" s="115"/>
      <c r="J57" s="115"/>
    </row>
    <row r="58" spans="1:10" s="7" customFormat="1" ht="41.25" customHeight="1" x14ac:dyDescent="0.3">
      <c r="A58" s="114" t="s">
        <v>91</v>
      </c>
      <c r="B58" s="115"/>
      <c r="C58" s="115"/>
      <c r="D58" s="115"/>
      <c r="E58" s="115"/>
      <c r="F58" s="115"/>
      <c r="G58" s="115"/>
      <c r="H58" s="115"/>
      <c r="I58" s="115"/>
      <c r="J58" s="115"/>
    </row>
    <row r="59" spans="1:10" s="7" customFormat="1" ht="94.5" customHeight="1" x14ac:dyDescent="0.3">
      <c r="A59" s="114" t="s">
        <v>92</v>
      </c>
      <c r="B59" s="115"/>
      <c r="C59" s="115"/>
      <c r="D59" s="115"/>
      <c r="E59" s="115"/>
      <c r="F59" s="115"/>
      <c r="G59" s="115"/>
      <c r="H59" s="115"/>
      <c r="I59" s="115"/>
      <c r="J59" s="115"/>
    </row>
    <row r="60" spans="1:10" s="7" customFormat="1" ht="21" customHeight="1" x14ac:dyDescent="0.3">
      <c r="A60" s="114" t="s">
        <v>93</v>
      </c>
      <c r="B60" s="115"/>
      <c r="C60" s="115"/>
      <c r="D60" s="115"/>
      <c r="E60" s="115"/>
      <c r="F60" s="115"/>
      <c r="G60" s="115"/>
      <c r="H60" s="115"/>
      <c r="I60" s="115"/>
      <c r="J60" s="115"/>
    </row>
    <row r="61" spans="1:10" s="7" customFormat="1" ht="21" customHeight="1" x14ac:dyDescent="0.3">
      <c r="A61" s="115" t="s">
        <v>94</v>
      </c>
      <c r="B61" s="115"/>
      <c r="C61" s="115"/>
      <c r="D61" s="115"/>
      <c r="E61" s="115"/>
      <c r="F61" s="115"/>
      <c r="G61" s="115"/>
      <c r="H61" s="115"/>
      <c r="I61" s="115"/>
      <c r="J61" s="115"/>
    </row>
    <row r="62" spans="1:10" s="8" customFormat="1" ht="54" customHeight="1" x14ac:dyDescent="0.25">
      <c r="A62" s="113"/>
      <c r="B62" s="113"/>
      <c r="C62" s="113"/>
      <c r="D62" s="113"/>
      <c r="E62" s="113"/>
      <c r="F62" s="113"/>
      <c r="G62" s="113"/>
      <c r="H62" s="113"/>
      <c r="I62" s="113"/>
      <c r="J62" s="113"/>
    </row>
    <row r="63" spans="1:10" s="8" customFormat="1" ht="15.75" x14ac:dyDescent="0.25">
      <c r="A63" s="9" t="s">
        <v>95</v>
      </c>
      <c r="B63" s="9"/>
      <c r="C63" s="9"/>
      <c r="D63" s="10"/>
      <c r="E63" s="10"/>
      <c r="F63" s="10"/>
      <c r="G63" s="10"/>
      <c r="H63" s="10"/>
      <c r="I63" s="10"/>
      <c r="J63" s="9"/>
    </row>
    <row r="64" spans="1:10" s="8" customFormat="1" ht="15.75" x14ac:dyDescent="0.25">
      <c r="I64" s="11" t="s">
        <v>96</v>
      </c>
    </row>
    <row r="65" spans="1:10" s="8" customFormat="1" ht="23.25" customHeight="1" x14ac:dyDescent="0.25">
      <c r="A65" s="12"/>
    </row>
    <row r="66" spans="1:10" s="8" customFormat="1" ht="15.75" x14ac:dyDescent="0.25">
      <c r="A66" s="9" t="s">
        <v>97</v>
      </c>
      <c r="B66" s="9"/>
      <c r="C66" s="9"/>
      <c r="D66" s="10"/>
      <c r="E66" s="10"/>
      <c r="F66" s="10"/>
      <c r="G66" s="10"/>
      <c r="H66" s="10"/>
      <c r="I66" s="10"/>
      <c r="J66" s="9"/>
    </row>
    <row r="67" spans="1:10" ht="16.5" customHeight="1" x14ac:dyDescent="0.25">
      <c r="A67" s="8"/>
      <c r="B67" s="8"/>
      <c r="C67" s="8"/>
      <c r="D67" s="8"/>
      <c r="E67" s="8"/>
      <c r="F67" s="8"/>
      <c r="G67" s="8"/>
      <c r="H67" s="8"/>
      <c r="I67" s="11" t="s">
        <v>96</v>
      </c>
      <c r="J67" s="8"/>
    </row>
  </sheetData>
  <mergeCells count="90">
    <mergeCell ref="A1:J1"/>
    <mergeCell ref="A3:C3"/>
    <mergeCell ref="D3:G3"/>
    <mergeCell ref="H3:J3"/>
    <mergeCell ref="A4:C4"/>
    <mergeCell ref="D4:G4"/>
    <mergeCell ref="H4:J4"/>
    <mergeCell ref="A13:F13"/>
    <mergeCell ref="G13:J13"/>
    <mergeCell ref="A5:C5"/>
    <mergeCell ref="D5:G5"/>
    <mergeCell ref="H5:J6"/>
    <mergeCell ref="A6:C6"/>
    <mergeCell ref="D6:G6"/>
    <mergeCell ref="A7:C7"/>
    <mergeCell ref="D7:G7"/>
    <mergeCell ref="H7:J7"/>
    <mergeCell ref="A9:J9"/>
    <mergeCell ref="A11:F11"/>
    <mergeCell ref="G11:J11"/>
    <mergeCell ref="A12:F12"/>
    <mergeCell ref="G12:J12"/>
    <mergeCell ref="A14:F14"/>
    <mergeCell ref="G14:J14"/>
    <mergeCell ref="A16:J16"/>
    <mergeCell ref="A18:B18"/>
    <mergeCell ref="C18:D18"/>
    <mergeCell ref="E18:F18"/>
    <mergeCell ref="G18:J18"/>
    <mergeCell ref="A19:B19"/>
    <mergeCell ref="C19:D19"/>
    <mergeCell ref="E19:F19"/>
    <mergeCell ref="G19:J19"/>
    <mergeCell ref="A20:B20"/>
    <mergeCell ref="C20:D20"/>
    <mergeCell ref="E20:F20"/>
    <mergeCell ref="G20:J20"/>
    <mergeCell ref="A21:B21"/>
    <mergeCell ref="C21:D21"/>
    <mergeCell ref="E21:F21"/>
    <mergeCell ref="G21:J21"/>
    <mergeCell ref="A22:B22"/>
    <mergeCell ref="C22:D22"/>
    <mergeCell ref="E22:F22"/>
    <mergeCell ref="G22:J22"/>
    <mergeCell ref="A31:J31"/>
    <mergeCell ref="A23:B23"/>
    <mergeCell ref="C23:D23"/>
    <mergeCell ref="E23:F23"/>
    <mergeCell ref="G23:J23"/>
    <mergeCell ref="A24:B24"/>
    <mergeCell ref="C24:D24"/>
    <mergeCell ref="E24:F24"/>
    <mergeCell ref="G24:J24"/>
    <mergeCell ref="A26:J26"/>
    <mergeCell ref="A27:J27"/>
    <mergeCell ref="A28:J28"/>
    <mergeCell ref="A29:J29"/>
    <mergeCell ref="A30:J30"/>
    <mergeCell ref="A43:J43"/>
    <mergeCell ref="A32:J32"/>
    <mergeCell ref="A33:J33"/>
    <mergeCell ref="A34:J34"/>
    <mergeCell ref="A35:J35"/>
    <mergeCell ref="A36:J36"/>
    <mergeCell ref="A37:J37"/>
    <mergeCell ref="A38:J38"/>
    <mergeCell ref="A39:J39"/>
    <mergeCell ref="A40:J40"/>
    <mergeCell ref="A41:J41"/>
    <mergeCell ref="A42:J42"/>
    <mergeCell ref="A55:J55"/>
    <mergeCell ref="A44:J44"/>
    <mergeCell ref="A45:J45"/>
    <mergeCell ref="A46:J46"/>
    <mergeCell ref="A47:J47"/>
    <mergeCell ref="A48:J48"/>
    <mergeCell ref="A49:J49"/>
    <mergeCell ref="A50:J50"/>
    <mergeCell ref="A51:J51"/>
    <mergeCell ref="A52:J52"/>
    <mergeCell ref="A53:J53"/>
    <mergeCell ref="A54:J54"/>
    <mergeCell ref="A62:J62"/>
    <mergeCell ref="A56:J56"/>
    <mergeCell ref="A57:J57"/>
    <mergeCell ref="A58:J58"/>
    <mergeCell ref="A59:J59"/>
    <mergeCell ref="A60:J60"/>
    <mergeCell ref="A61:J61"/>
  </mergeCells>
  <printOptions horizontalCentered="1"/>
  <pageMargins left="0.72" right="0.46" top="0.51181102362204722" bottom="0.39370078740157483" header="0.31496062992125984" footer="0.19685039370078741"/>
  <pageSetup paperSize="9" scale="6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Приложение 1</vt:lpstr>
      <vt:lpstr>Приложения 2-5+</vt:lpstr>
      <vt:lpstr>'Приложение 1'!_GoBack</vt:lpstr>
      <vt:lpstr>'Приложение 1'!Заголовки_для_печати</vt:lpstr>
      <vt:lpstr>'Приложение 1'!Область_печати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ZHANAR</dc:creator>
  <cp:lastModifiedBy>Lenovo</cp:lastModifiedBy>
  <cp:lastPrinted>2018-01-27T05:50:39Z</cp:lastPrinted>
  <dcterms:created xsi:type="dcterms:W3CDTF">2018-01-08T09:39:09Z</dcterms:created>
  <dcterms:modified xsi:type="dcterms:W3CDTF">2018-04-04T10:26:07Z</dcterms:modified>
</cp:coreProperties>
</file>