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540" windowWidth="15480" windowHeight="11280"/>
  </bookViews>
  <sheets>
    <sheet name="Приложение 1" sheetId="1" r:id="rId1"/>
    <sheet name="Приложения 2-5+" sheetId="2" r:id="rId2"/>
  </sheets>
  <definedNames>
    <definedName name="_GoBack" localSheetId="0">'Приложение 1'!$G$268</definedName>
    <definedName name="_Toc216672832" localSheetId="0">'Приложение 1'!#REF!</definedName>
    <definedName name="_xlnm.Print_Titles" localSheetId="0">'Приложение 1'!$10:$12</definedName>
    <definedName name="_xlnm.Print_Area" localSheetId="0">'Приложение 1'!$B$1:$L$517</definedName>
  </definedNames>
  <calcPr calcId="144525"/>
</workbook>
</file>

<file path=xl/calcChain.xml><?xml version="1.0" encoding="utf-8"?>
<calcChain xmlns="http://schemas.openxmlformats.org/spreadsheetml/2006/main">
  <c r="J504" i="1" l="1"/>
  <c r="G504" i="1"/>
  <c r="J505" i="1"/>
  <c r="G505" i="1"/>
  <c r="J506" i="1"/>
  <c r="G506" i="1"/>
  <c r="J507" i="1"/>
  <c r="G507" i="1"/>
  <c r="G503" i="1" l="1"/>
  <c r="J503" i="1"/>
  <c r="J301" i="1"/>
  <c r="I301" i="1"/>
  <c r="J300" i="1"/>
  <c r="I300" i="1"/>
  <c r="J299" i="1"/>
  <c r="I299" i="1"/>
  <c r="J315" i="1" l="1"/>
  <c r="J312" i="1" s="1"/>
  <c r="I315" i="1"/>
  <c r="I312" i="1" s="1"/>
  <c r="J235" i="1" l="1"/>
  <c r="J203" i="1"/>
  <c r="I226" i="1"/>
  <c r="I235" i="1" s="1"/>
  <c r="I193" i="1"/>
  <c r="I192" i="1" s="1"/>
  <c r="J193" i="1"/>
  <c r="J192" i="1" s="1"/>
  <c r="I119" i="1"/>
  <c r="I116" i="1" s="1"/>
  <c r="J119" i="1"/>
  <c r="J116" i="1" s="1"/>
  <c r="I33" i="1" l="1"/>
  <c r="J33" i="1"/>
  <c r="I203" i="1" l="1"/>
  <c r="J133" i="1"/>
  <c r="I133" i="1"/>
  <c r="J130" i="1" l="1"/>
  <c r="J123" i="1"/>
  <c r="J172" i="1" l="1"/>
  <c r="I172" i="1"/>
  <c r="J169" i="1"/>
  <c r="I169" i="1"/>
  <c r="J149" i="1"/>
  <c r="I149" i="1"/>
  <c r="J147" i="1"/>
  <c r="J174" i="1" s="1"/>
  <c r="I147" i="1"/>
  <c r="I174" i="1" s="1"/>
  <c r="I137" i="1"/>
  <c r="J137" i="1"/>
  <c r="J176" i="1" l="1"/>
  <c r="J358" i="1" s="1"/>
  <c r="I176" i="1"/>
  <c r="I358" i="1" s="1"/>
  <c r="I146" i="1"/>
  <c r="J146" i="1"/>
  <c r="J95" i="1"/>
  <c r="I95" i="1"/>
  <c r="J91" i="1"/>
  <c r="I91" i="1"/>
  <c r="I173" i="1" l="1"/>
  <c r="J173" i="1"/>
  <c r="J53" i="1"/>
  <c r="J357" i="1" s="1"/>
  <c r="J54" i="1"/>
  <c r="J359" i="1" s="1"/>
  <c r="I54" i="1"/>
  <c r="I359" i="1" s="1"/>
  <c r="I53" i="1"/>
  <c r="I357" i="1" s="1"/>
  <c r="J52" i="1"/>
  <c r="J356" i="1" s="1"/>
  <c r="I52" i="1"/>
  <c r="I356" i="1" s="1"/>
  <c r="J36" i="1"/>
  <c r="I36" i="1"/>
  <c r="J355" i="1" l="1"/>
  <c r="I355" i="1"/>
  <c r="J50" i="1"/>
  <c r="I50" i="1"/>
  <c r="E24" i="2"/>
  <c r="C24" i="2"/>
  <c r="I130" i="1"/>
  <c r="J71" i="1"/>
  <c r="I71" i="1"/>
  <c r="J61" i="1"/>
  <c r="I61" i="1"/>
  <c r="J29" i="1"/>
  <c r="I29" i="1" l="1"/>
</calcChain>
</file>

<file path=xl/sharedStrings.xml><?xml version="1.0" encoding="utf-8"?>
<sst xmlns="http://schemas.openxmlformats.org/spreadsheetml/2006/main" count="1677" uniqueCount="488">
  <si>
    <t>№ 
р/с</t>
  </si>
  <si>
    <t>Аталуы</t>
  </si>
  <si>
    <t>Қаржыландыру көзі</t>
  </si>
  <si>
    <t>БАҒЫТ: Экономика</t>
  </si>
  <si>
    <t>Мақсат: 3.2.1.1. Ауданының өнеркәсіптік әлеуетін арттыру</t>
  </si>
  <si>
    <t>Нысаналы индикатор</t>
  </si>
  <si>
    <t xml:space="preserve">%     </t>
  </si>
  <si>
    <t>*</t>
  </si>
  <si>
    <t>Іс-шаралар</t>
  </si>
  <si>
    <t>млн. теңге</t>
  </si>
  <si>
    <t>Іске қосу актісі</t>
  </si>
  <si>
    <t xml:space="preserve">Барлығы: </t>
  </si>
  <si>
    <t>РБ</t>
  </si>
  <si>
    <t>ОБ</t>
  </si>
  <si>
    <t>АБ</t>
  </si>
  <si>
    <t>Басқа көзден</t>
  </si>
  <si>
    <t>Мақсат 3.2.2.1. Агроөнеркәсіп кешені субьектілерінің бәсекеге қаблеттілігін арттыру үшін жағдай жасау</t>
  </si>
  <si>
    <t>Нысаналы индикаторлар</t>
  </si>
  <si>
    <t>Ауыл шаруашылығы жалпы өнімін шығарудың нақты көлемінің индексі</t>
  </si>
  <si>
    <t>%</t>
  </si>
  <si>
    <t>Мәлімет</t>
  </si>
  <si>
    <t>%, 
МІҚ</t>
  </si>
  <si>
    <t>%, 
МҰҚ</t>
  </si>
  <si>
    <t>Тұқымды өзге-рістерге қатыса-тын мүйізді ірі қара және мүйіз-ді ұсақ қара мал басының үлесі</t>
  </si>
  <si>
    <t>Бөлшек сауданың нақты көлем индексі</t>
  </si>
  <si>
    <t>Мақсат 3.2.4.1. Инновацияны дамыту және инвестицияны арттыру</t>
  </si>
  <si>
    <t>Инновация саласында белсенділік деңгейі</t>
  </si>
  <si>
    <t>3.2.5. Экономикалық өсім орталықтарын дамыту</t>
  </si>
  <si>
    <t>Жұмыссыздық деңгейін төмендету</t>
  </si>
  <si>
    <t>Тіректі АЕМ-де халық санының өсімі</t>
  </si>
  <si>
    <t>мың. адам</t>
  </si>
  <si>
    <t>Ауылдық округ әкімдері</t>
  </si>
  <si>
    <t>Әкімдіктің қаулысы</t>
  </si>
  <si>
    <t>Тіректі АЕМ-де өндірістерді ашу және дамыту</t>
  </si>
  <si>
    <t>бірлік</t>
  </si>
  <si>
    <t>БАҒЫТ: Әлеуметтік сала</t>
  </si>
  <si>
    <t xml:space="preserve">Мақсат: 3.2.6.1 Білім беру саласындағы қызмет сапасын  арттыру </t>
  </si>
  <si>
    <t>Жұмыс істеп тұрған аппаты және үш ауысымды мектептер саны</t>
  </si>
  <si>
    <t>Жаратылыстану-математика пәндері бойынша мектеп бітірушілердің арасында білім беру бағдарламаларын табысты (өте жақсы/жақсы) меңгерген оқушылар үлесі</t>
  </si>
  <si>
    <t>Мүмкіндіктері шектеулі балалардың жалпы санының ішінде балалардың инклюзивті біліммен қамтылуы</t>
  </si>
  <si>
    <t>Балаларды (3-6 жас) мектепке дейінгі тәрбиемен және оқытумен қамту</t>
  </si>
  <si>
    <t>оның ішінде жеке меншік мектепке дейінгі ұйымдар желілерін дамыту есебінен</t>
  </si>
  <si>
    <t>млн. тенге</t>
  </si>
  <si>
    <t xml:space="preserve">Мақсат: 3.2.6.2. Жастарға жағдай жасау және қолдау көрсету </t>
  </si>
  <si>
    <t>Мақсат: 3.2.7.1. Жұмыспен қамтуға ықпал ету шараларының тиімділігін арттыру және қауіпсіз еңбекпен қамтамасыз ету</t>
  </si>
  <si>
    <t>Жұмысқа орналастыру мәселелері бойынша жүгінгендерден жұмысқа орналастырылғандар үлесі</t>
  </si>
  <si>
    <t>Жүгінген нысаналы топтар санынан тұрақты жұмысқа орналасқандар үлесі</t>
  </si>
  <si>
    <t>Жұмыспен қамту органдарына жәрдемдесу үшін жүгінген еңбекке жарамды жастағы жұмысқа орналастырылған мүгедектер саны</t>
  </si>
  <si>
    <t>адам</t>
  </si>
  <si>
    <t>Мақсат: 3.2.7.2. Халықты жұмыспен қамту және азаматтарды қорғау үшін тиімді жүйе құру</t>
  </si>
  <si>
    <t>Атаулы әлеуметтік көмек алушылардың жалпы санынан еңбекке жарамды азаматтар үлесі</t>
  </si>
  <si>
    <t>Арнайы әлеуметтік қызмет көрсетумен  қамтылған тұлғалардың үлес салмағы (оларды алуға мұқтаж адамдардың жалпы санының ішінде)</t>
  </si>
  <si>
    <t>Жеке сектор субъектілері ұсынатын арнайы әлеуметтік көрсетілетін қызметтермен қамтылған адамдар үлесі, оның ішінде, үкіметтік емес ұйымдар</t>
  </si>
  <si>
    <t>Қаржыландыруды қажет етпейді</t>
  </si>
  <si>
    <t>Есепті жыл</t>
  </si>
  <si>
    <t>Іске асырудың кезеңі</t>
  </si>
  <si>
    <t xml:space="preserve">Мемлекеттік орган </t>
  </si>
  <si>
    <t>(мониторингті жүргізуге және есептілікті құрастыруға жауапты мемлекеттік органның атауы)</t>
  </si>
  <si>
    <t>Ақпарат көзі</t>
  </si>
  <si>
    <t>Жауапты орындаушылар</t>
  </si>
  <si>
    <t>факт</t>
  </si>
  <si>
    <t>жоспар</t>
  </si>
  <si>
    <t>Орындалуы туралы ақпарат</t>
  </si>
  <si>
    <t>2017 жылдың жоспары</t>
  </si>
  <si>
    <t>2017 жылдың фактісі</t>
  </si>
  <si>
    <t>Өлшем бірлігі</t>
  </si>
  <si>
    <t>2017 жыл</t>
  </si>
  <si>
    <t>Статистика мәліметтері</t>
  </si>
  <si>
    <t xml:space="preserve">Ұйымдастырылған шаруашы-лықтардағы  мүйізді ірі қара және мүйізді ұсақ қара мал басының үлесі </t>
  </si>
  <si>
    <t>Қаржылан-дыру көзі</t>
  </si>
  <si>
    <t>Қаржыландыру, млн.теңге</t>
  </si>
  <si>
    <t>2. Ведомствоаралық өзара іс-қимылды талдау</t>
  </si>
  <si>
    <t>Нысаналы индикатордың/нәтиже көрсеткішінің атауы</t>
  </si>
  <si>
    <t>Бірлесіп орындаушы орган</t>
  </si>
  <si>
    <t xml:space="preserve">Өзара іс-қимылды талдау </t>
  </si>
  <si>
    <t>Электрмен жабдықтау, газбен, бу сапалы көрсеткіштерге жеткізудің нақты көлем индексі</t>
  </si>
  <si>
    <t>Қазақстан Республикасы Ұлттық экономика министрлігінің Мемлекеттік статистика комитетінің Жамбыл облысы бойынша Статистика Департаменті, Талас ауданы әкімдігінің кәсіпкерлік және өнеркәсіп бөлімі</t>
  </si>
  <si>
    <t xml:space="preserve">Нақты көлем индекстері статистика әдістерімен есептелуіне байланысты, жоспарды нақтылауға мүмкіндік жоқ, сол себепті жылдық статистикалық мәліметтер мамыр айында шығарылғанда, жоспардың орындалуы белгілі болады. </t>
  </si>
  <si>
    <t>Қазақстан Республикасы Ұлттық экономика министрлігінің Мемлекеттік статистика комитетінің Жамбыл облысы бойынша Статистика Департаменті, Талас ауданы әкімдігінің ауылшаруашылығы бөлімі</t>
  </si>
  <si>
    <t>Жамбыл облысы әкімдігінің жұмыспен қамтуды үйлестіру және әлеуметтік бағдарламалар басқармасы, Талас ауданы әкімдігінің жұмыспен қамту және әлеуметтік бағдарламалар бөлімі</t>
  </si>
  <si>
    <t>Жұмыссыздық деңгейінің көрсеткіші тек облыс бойынша есептеледі, аудандар кесіндісінде бұл көрсеткіш есептелмейді</t>
  </si>
  <si>
    <t>3. Сыртқы әсерді талдау</t>
  </si>
  <si>
    <t>Сыртқы әсер факторлары және олардың нысаналы индикаторға/нәтиже көрсеткіштеріне қол жеткізуге әсері</t>
  </si>
  <si>
    <t>Қабылданған шаралар</t>
  </si>
  <si>
    <t xml:space="preserve">Нысаналы индикатор "Өткен жылмен салыстырғанда сырттан келу туризмі бойынша орналастыру орындарымен қызмет көрсетілген келушілер санының өсуі (резиденттер емес)" орындалмай отыр. Себебі, ауданда сырттан келу туризмі бойынша адамдардың келуін тек тіркелген жағдайда білуге болады.
</t>
  </si>
  <si>
    <t>Алдағы уақытта жаңа қабылданған заңнамаға сәйкес 10 күннен аса келген адамдар ХҚКО тіркелу арқылы қадағалауға болады.</t>
  </si>
  <si>
    <t xml:space="preserve">Жол-көлік оқиғаларының санының азайуы тікелей жол қозғалысына  қатысушылардың (жүргіншілер мен көлік жүргізушілеріне) байланысты. Сол себепті, 1 нысаналы индикатор "100 зардап шеккен адамға шаққандағы жол-көлік оқиғаларынан қайтыс болғандар санын төмендету" орындалмай отыр. Жоспардағы 10,2% көрсеткіші төмендемей, қайта жоғарылап кеткен. 2016 жылы ауданда 34 жол-көлік оқиғалары орын алған, 87 адам зардап шеккен, оның ішінде 12 адам қаза тапқан, 100 зардап шеккен адамға шаққанда 13,8%-ды құрады.
</t>
  </si>
  <si>
    <t>Жол-көлік оқиғаларын төмендету  профилактикалық шараларды күшейту арқылы іске асырылады, сонымен қатар 2016 жылы 7,753 млн.теңгеге бейнекамералар,  бағдаршамдар және жол белгілерін орнату жұмыстары жүргізілді.</t>
  </si>
  <si>
    <t>4. Қаржы қаражатын игеру</t>
  </si>
  <si>
    <t>Жоспар, мың теңге</t>
  </si>
  <si>
    <t>Факт, мың теңге</t>
  </si>
  <si>
    <t>Пайдаланбаудың себептері</t>
  </si>
  <si>
    <t>Республикалық бюджет</t>
  </si>
  <si>
    <t>Үнемделген қаржылар</t>
  </si>
  <si>
    <t>Облыстық бюджет</t>
  </si>
  <si>
    <t>Аудандық бюджет</t>
  </si>
  <si>
    <t>"Қаратау ПРО" ЖШС-нің басқа көзден негізгі капиталға салынған инвестициялар</t>
  </si>
  <si>
    <t>БАРЛЫҒЫ:</t>
  </si>
  <si>
    <t>5. Талдамалық жазба</t>
  </si>
  <si>
    <r>
      <t xml:space="preserve">          «Талас ауданын дамытудың 2016-2020 жылдарға арналған бағдарламасы» (бұдан әрі Бағдарлама) Талас аудандық мәслихатының 2015 жылдың 22 желтоқсандағы №49-12 шешімімен бекітіліп, Талас аудандық мәслихатының 2016 жылдың 21 желтоқсандағы №12-10</t>
    </r>
    <r>
      <rPr>
        <sz val="14"/>
        <color indexed="8"/>
        <rFont val="Times New Roman"/>
        <family val="1"/>
        <charset val="204"/>
      </rPr>
      <t xml:space="preserve"> шешімімен өзгерістер мен толықтырулар енгізілген. </t>
    </r>
  </si>
  <si>
    <t xml:space="preserve">        «Талас ауданың дамытудың 2011-2015 жылдарға арналған бағдарламасын іске асыру жөніндегі іс-шаралар жоспары» (бұдан әрі Іс-шаралар Жоспары) Талас ауданы әкімдігінің 2016 жылғы 28 қаңтардағы №13 қаулысымен бекітіліп, Талас ауданы әкімдігінің 2016 жылғы 27 желтоқсандағы №483 қаулысымен өзгерістер мен толықтырулар енгізілген. </t>
  </si>
  <si>
    <t xml:space="preserve">         Жалпы дамыту бағдарламадағы  6 бағыт бойынша 22 мақсат және 73 нысаналы индикаторлар қарастырылған. </t>
  </si>
  <si>
    <t xml:space="preserve">2016 жылдың жасалынған жедел есептілігі бойынша, 7 нысаналы индикатор орындалмай отыр. 2 нысаналы индикаторлар бойынша Қазақстан Республикасының Статистика Агенттігінің статистикалық жұмыс Жоспарына сәйкес 2016 жылдың қорытынды мәліметтерінің шығу мерзімі 2017 жылдың 30 сәуірінен кейін.  </t>
  </si>
  <si>
    <t xml:space="preserve">Мақсат 3.2.1.1: Ауданның өнеркәсіптік әлеуетән арттыру. Бұл мақсаттағы «Электрмен жабдықтау, газбен бу сапалы көрсеткіштерге жеткізудің нақты көлем индексі» нысаналы индикаторы орындалмай отыр. Жоспар 102,0%, орындалуы 85,2%. Бұл 2016 жылдың 11 айындағы орындалу көрсеткіші. Жылдық статистикалық мәліметтер мамыр айында жарияланады.
</t>
  </si>
  <si>
    <t xml:space="preserve">Мақсат 3.2.2.1: Агроөнеркәсіп кешені субъектілерінің бәсекеге қабілеттілігін арттыру үшін жағдай жасау. 
Бұл мақсаттағы "Ауыл шаруашылығы жалпы өнімін шығарудың нақты көлемінің индексі" нысаналы индикаторы жедел статистикалық мәліметіне сәйкес орындалмай отыр. Жылдық статистикалық мәліметтер мамыр айында жарияланады. 2016 жылы ауылшаруашылығы өнімі 10015,2 млн.теңгені құрады. Нақты көлем индексінің жоспары 103,6%, орындалуы 103,0%. Барлық көрсеткіштер (мал басы, мал өнімдері, егін көлемі) өткен 2015 жылмен салыстырғанда 100,0%-дан аса, артығымен орындалып отыр. 
</t>
  </si>
  <si>
    <t xml:space="preserve">Мақсат 3.2.5.1: Моноқаланы және тіректі ауылдық елді мекендерді дамыту.
Бұл бөлімде 2 нысаналы индикатор орындалмаған. "Жұмыссыздық деңгейін төмендету" индикаторының жоспары 4,8 болса, орындалуы 4,9 құрады, себебі бұл көрсеткіш тек облыстық деңгейде есептелінеді.
</t>
  </si>
  <si>
    <t>"Мемлекеттік атаулы әлеуметтік көмек алушылардың ішінен жұмысқа жарамды халық үлесін төмендету" нысаналы индикаторы Қаратау қаласы бойынша 27,5%жоспарланған, орындалуы 28,0%. Көрсеткіштін жоғары болуынын себебі, зейнет жасына бір жыл қалған өтініш білдірген азаматтардың жұмысқа орналаса алмауына байланысты.</t>
  </si>
  <si>
    <t xml:space="preserve">Мақсат 3.2.7.2: Халықты жұмыспен қамту және азаматтарды қорғау үшін тиімді жүйе құру.
Бұл бөлімде 1 нысаналы индикатор "Атаулы әлеуметтік көмек алушылардың жалпы санынан еңбекке жарамды азаматтар үлесі" орындалмай отыр. Жоспар 26,87 болса, орындалуы 28,0%-ды құрады. Жоғарыда айтылғандай, көрсеткіштін жоғары болуынын себебі, зейнет жасына бір жыл қалған өтініш білдірген азаматтардың жұмысқа орналаса алмауына байланысты.
</t>
  </si>
  <si>
    <t xml:space="preserve">Мақсат 3.2.10.1: Туризмді дамыту
Бұл бөлімдегі "Өткен жылмен салыстырғанда сырттан келу туризмі бойынша орналастыру орындарымен қызмет көрсетілген келушілер санының өсуі (резиденттер емес)" нысаналы индикаторы орындалмай отыр. Себебі, ауданда сырттан келу туризмі бойынша адамдардың келуін тек тіркелген жағдайда білуге болады.
</t>
  </si>
  <si>
    <t>Мақсат 3.2.12.1: Қоғамдық тәртіп пен жол қауіпсіздігін қамтамасыз етуді нығайту.
Бұл мақсат бойынша  "100 зардап шеккен адамға шаққандағы жол-көлік оқиғаларынан қайтыс болғандар санын төмендету" нысаналы индикаторы орындалмай отыр. Жоспардағы 10,2% көрсеткіші төмендемей, қайта жоғарылап кеткен. 2016 жылы ауданда 34 жол-көлік оқиғалары орын алған, 87 адам зардап шеккен, оның ішінде 12 адам қаза тапқан, 100 зардап шеккен адамға шаққанда 13,8%-ды құрады.</t>
  </si>
  <si>
    <t xml:space="preserve">         Қалған 66 нысаналы индикаторлар орындалып отыр.</t>
  </si>
  <si>
    <t xml:space="preserve">         Өнеркәсіп. Есепті мерзім ішінде аудан бойынша өнеркәсіп өндірісінің көлемі 10639,0 млн. теңгені құрап, Өткен жылдың тиісті кезеңмен салыстырғанда, өнеркәсіп өндірісінің көрсеткіштері 3 млрд. 556,6 млн.теңгеге артты немесе 150,2%-ға орындалған, нақты көлем индексі – 105,3%, (2015 жылы 93,1%). Аудан халқының жан басына шаққандағы өнеркәсіп өнімінің көлемі 196,8 мың теңгені құрады (2015 жылы  - 131,8 мың теңге).</t>
  </si>
  <si>
    <t>Өнеркәсіп өнімдерінің  нақты көлем индексі төмендегіден қалыптасты:</t>
  </si>
  <si>
    <r>
      <rPr>
        <sz val="14"/>
        <color indexed="8"/>
        <rFont val="Wingdings"/>
        <charset val="2"/>
      </rPr>
      <t xml:space="preserve">Ø </t>
    </r>
    <r>
      <rPr>
        <sz val="14"/>
        <color indexed="8"/>
        <rFont val="Times New Roman"/>
        <family val="1"/>
        <charset val="204"/>
      </rPr>
      <t>тау-кең өнеркәсібі бойынша ұсақталған фосфат шикізатының өнімдері 54,5 мың тонна құрап, 65,8%-ға орындалды (2015 жылы 82,8 мың тонна).  Қалақұраушы «Шолақтау» ТКӨК кәсіпорнында өндіріс көлемінің төмендеуі (28,3 мың тоннаға) өнімнің басекеге қабілеттілігінің төмендігінен болғандықтан, сату  көлемінің азаюуы себеп болып отыр.  Өндірілген ұсақталған фосфатты шикізат сыртқа сатылмай, кәсіпорынның өз қажеттілігі үшін қоймаларға сақталынады.</t>
    </r>
  </si>
  <si>
    <r>
      <t xml:space="preserve">Ø </t>
    </r>
    <r>
      <rPr>
        <sz val="14"/>
        <color indexed="8"/>
        <rFont val="Times New Roman"/>
        <family val="1"/>
        <charset val="204"/>
      </rPr>
      <t>"Амангелді ГӨЗ" ЖШС-гінің мұнай өнімдерін өндіру бойынша - дистиляттар өндіру 3,8 мың тонна құрап, былтырғы жылымен салыстырғанда 5,6 мың тоннаға азайып отыр, ал газ (метан-этан фракциясы) 1,6 дан 1,8 млн.текше метрге жоғары орындалды.</t>
    </r>
  </si>
  <si>
    <r>
      <t xml:space="preserve">Ø </t>
    </r>
    <r>
      <rPr>
        <sz val="14"/>
        <color indexed="8"/>
        <rFont val="Times New Roman"/>
        <family val="1"/>
        <charset val="204"/>
      </rPr>
      <t>Жылу энергиясын өндіру бойынша "Игілік" КМК-мен жыл ішінде 78,5 мың Гкал. құрап, былтырғы жылымен салыстырғанда (84,0 мың Гкал) 5,5 мың Гкал-ға төмендеген, қыс мезгілінің кеш басталуына байланысты, күн жылуда жылу энергиясы үнемделген, табиғи су 2678 мың текше метр құрап, 97,5%-ға орындалды.</t>
    </r>
  </si>
  <si>
    <r>
      <t xml:space="preserve">Ø </t>
    </r>
    <r>
      <rPr>
        <sz val="14"/>
        <color indexed="8"/>
        <rFont val="Times New Roman"/>
        <family val="1"/>
        <charset val="204"/>
      </rPr>
      <t>«Амангелді Газ» ЖШС ауданның өнеркәсіп өнімінің жалпы көлемінде жетекші орын алып отыр. Табиғи газ өндіру көлемі былтырғы жылымен салыстырғанда 26,42 млн.текше метрге көбейіп,  327,0 млн.текше метрі өндірілді (108,8%) және газ конденсатын өндіру көлемі 2,1 мың тоннаға көбейіп, 20,6 мың тонна өндірілді (111,4%). Табиғи газды өндіру көлемінің көбейуіне «Амангелді Газ» ЖШС-нің «Айрақты» кен орны бойынша кәсіпорынды тәжірибелік-өнеркәсіптік іске қосу мерзімінің алғашқыда көзделген 2018 жылдан 2016 жылға ауыстыруына байланысты, газ өндірудің көлемі артты.</t>
    </r>
  </si>
  <si>
    <r>
      <t xml:space="preserve">Ø </t>
    </r>
    <r>
      <rPr>
        <sz val="14"/>
        <color indexed="8"/>
        <rFont val="Times New Roman"/>
        <family val="1"/>
        <charset val="204"/>
      </rPr>
      <t xml:space="preserve">«Talas Investment Company» ЖШС-гі натрий цианидін өндіруді бастап, өл үлесін қосуда. 2016 жылы кәсіпорын  2155 тонна натрий цианид және 641 тонна амоний сульфат өндіріп, жалпы өнім көлемі 1520,5 млн.тенгені құрады. </t>
    </r>
  </si>
  <si>
    <t xml:space="preserve">         Ауыл шаруашылығы. 2015 жылы ауыл шаруашылығы өнімі 10015,2 млн.теңгені құрап, 2015 жылдың осы мерзімімен салыстырғанда 1101,5 млн.теңгеге артты немесе 112,4%-ға өсті. Нақты көлем индексі 103,0% құрады. Соның ішінде егін шаруашылығы бойынша 2043,3 млн.теңге, мал шаруашылығы бойынша 7971,9 млн.теңге.</t>
  </si>
  <si>
    <t xml:space="preserve">         Мал шаруашылығында ет – 11763,0 тонна (101,4%-ға), сүт – 7492,8 тонна (101,2%-ға), жұмыртқа 5012,0 мың дана (100,1%-ға),  жүн  432,7 тонна (100,0%-ға) өндірілді. 
Мал басының саны  өткен жылмен салыстырғанда тұрақты өсуде. Мүйізді ірі қара саны 3,1%-ға өсіп 19964 басқа, қой мен ешкі 4,3%-ға өсіп 317593 басқа,  жылқы – 2,9%-ға өсіп 7868 басқа,  түйе – 3,7%-ға өсіп 1806 басқа жетті.</t>
  </si>
  <si>
    <t xml:space="preserve">         Қазақстан Республикасы Үкіметінің «Асыл тұқымды мал шаруашылығын дамытуды, мал шаруашылығы өнiмiнiң өнiмдiлiгi мен сапасын арттыруды жергілікті бюджеттерден субсидиялау қағидалары туралы» қаулысы негізінде, ауыл шаруашылығы тауарын өндірушілерінен қабылданған 195 құжаттар бойынша барлығы 276890,0 мың тенге субсидия берілді. </t>
  </si>
  <si>
    <t xml:space="preserve">         2016 жылы ауданға көктемгі егіс-дала және егін жинау жұмыстарын субсидиялауға облыс әкімдігінің 14 қараша 2016 жылғы №334 қаулысымен 6200,0 мың теңге бөлінген. Өтінім берген 32 ауылшаруашылығы тауарөндірушілеріне 3440,8 гектар егісі үшін 6200,0 мың теңге субсидия берілді.</t>
  </si>
  <si>
    <t xml:space="preserve">         2016 жылдың 12 айында ауданға жұмыс істеуге келген барлығы 19 маманға 2 млн. 821 мың  теңге көтерме жәрдемақы төленді (білім беру саласындағы 13 маманға, 2 спорт және 4 ветеринария саласы мамандарына). 
Тұрғын үй алуға 16 маманға 50 млн. 904 мың теңге несие берілді. (Білім беру саласының -11 маманына, спорт саласының -1 маманына, ветеринария саласының -3 маманына, мәдениет саласының 1 маманына, барлығы 16 маман.)
</t>
  </si>
  <si>
    <t xml:space="preserve">         Негізгі капиталға салынған инвестициялардың жалпы көлемі 9 млрд. 674 млн. теңгені құрап, былтырғы жылмен салыстырғанда 1 млрд. 370 млн. теңгеге артты, немесе 16,5% өсті (2015 жылы 8304,1 млн.теңге). 
Инвестициялардың құрамына «Жамбыл Недр» ЖШС-нен 2121,2 млн.теңге, «Каратау ПРО» ЖШС-нен 1408,9 млн.теңге, «Talas Investment Company» ЖШС-нен 333,9 млн.теңге, ГПК «Шолақтау»-255,2 млн.теңге және «Амангелді Газ» ЖШС-3182,1 млн.теңге тартылған.
Аудан халқының жан басына шаққандағы негізгі капиталға салынған инвестиция көлемі 178,9 мың теңгені құрады (2015 жылы  - 154,5 мың теңге).
</t>
  </si>
  <si>
    <t xml:space="preserve">         Жеке және шағын кәсіпорындардағы сауда тауар айналымы 1216,2 млн.теңгені құрап, өткен жылдың есепті мерзімімен салыстырғанда 24,6 пайызға өсіп (2015 жылы 975,7 млн.теңге), 240,5 млн.теңгеге артық  орындалды. Нақты көлем индексі 105,4 пайызды құрады. </t>
  </si>
  <si>
    <t xml:space="preserve">         Ауданда қазіргі уақытта шағын және орта кәсіпкерлік мәртебесімен ауданда 1971 субьектісі (2015 жылы-1145) тіркелген, өткен жылмен салыстырғанда 826 бірлікке немесе 72,1 пайызға өскен. оның ішінде қала бойынша 365,  98 шағын кәсіпорын бар (2015 жылы-99), оның ішінде қала бойынша 77 субъект, 1005 жеке кәсіпкерлер және (2015 жылы-282), оның ішінде қала бойынша 288 736 шаруа қожалықтар бар (2015 жылы 764).
Осы тіркелген субьектілердің 1789-ы немесе 90,8 пайызы жұмыс істейді. 
</t>
  </si>
  <si>
    <t xml:space="preserve">         «Бизнес жол картасы 2020» бизнесті қолдау мен дамытудың бірыңғай бағдарламасы бойынша:
2016 жылдың қаңтар-желтоқсан айына  екінші деңгейлі банктерге 16 әлеуетті жобалар ұсынылып, «БанкЦентркредит» АҚ-ы, «Қазақстан Халық Банкі» АҚ-ы және «СберБанк» АҚ-ы арқылы 114,1 млн. тенгенің 9 жобасы оң шешімін алды. Атап айтқанда: аудан орталығында «Аида» дүкенін заманауи шағын маркет етіп ашу, қымыз өндірісі, жиһаз шығаратын цехты дамыту, дәрі-дәрмек таситын автокөлік,құрылыс тауарларын таситын автокөлік алуға және мейрамхана ғимаратын жаңғыртуға. Одан бөлек кәсіпкерлердің 7 жобасы екінші деңгейдегі банктерге құжаттары қарауға ұсынылды.
Грант бойынша: ЖК «К-Сlub» Әлмұхан Жумагулдің ауданда «Ағаштан экологиялық таза балалар ойыншығын шығару» жобасы ұсынылып 2,3 млн тенге грантын жеңіп алды.
Кепілдік бойынша: Жалпы бағдарлама жұмыс істегеннен бастап, кәсіпкерлердің кепілдіктеріне 81,7 млн. тенгенің 10 жобасына 36,2 млн. тенгеге кепілдік берілді. 
</t>
  </si>
  <si>
    <t xml:space="preserve">         «Жұмыспен қамту 2020 жол картасы» бағдарламасының ІІ бағыты бойынша (кәсіпкерлік бастаманы ынталандыру және тірек ауылдарды кешенді дамытуға) 2016 жылы 71 адамды қамтуға барлығы 262,3 млн.теңге қарастырылды. Соның ішінде кәсіпкерлік негіздеріне 13 адам оқытуға 443,0  мың.теңге. 71 адамға микрокредит беруге 262,3 млн.теңге қаражат бөлінді. Микрокредит алушылар үшін жылдық тиімді сыйақы ставкасы 6 пайызды құрады. </t>
  </si>
  <si>
    <t xml:space="preserve">         Есепті мерзімде құрылыс жұмыстарының көлемі 2902,8 млн.теңгені құрады, өткен жылымен салыстырғанда 60,7 пайызға төмен орындалды.  (2015 жылы 4782,2 млн.теңге). Аудан халқының жан басына шаққандағы құрылыс жұмыстарының көлемі 53,7 мың теңгені құрады (2015 жылы – 89,0 мың теңге). </t>
  </si>
  <si>
    <t xml:space="preserve">         Пайдалануға берілген тұрғын үйлердің жалпы ауданы 2016 жылы 5932,0 шаршы метрді құрады (2015 жылы 9616,0 шаршы метр), алдыңғы жылмен салыстырғанда 61,7% немесе 3684 шаршы метрге кем орындалды. </t>
  </si>
  <si>
    <t xml:space="preserve">         Мемлекеттік бюджеттің кірістері (салық түсімдері) 111,5%-ға орындалды. Жоспар 1485,6 млн.теңге болса, бюджетке нақты түскені  1657,1 млн. теңге, немесе 171,4 млн. теңгеге артты. (республикалық бюджет 114,5%, облыстық бюджет 101,8%, аудандық бюджет 115,7% орындалды). </t>
  </si>
  <si>
    <t xml:space="preserve">         Ресми тіркеуде тұрған жұмыссыздар саны –363. Жұмыссыздық деңгейі 4,9 пайызды құрады. Өтініш білдірген азаматтардың жұмыспен қамту көрсеткіші 82,2% құрады. 
Жұмыспен қамту органына жұмыссыз ретінде өтініш жасаған 1867 адамнан жұмыспен қамтылғандар саны 1535 адам (жылдық жоспар 1674 адам), оның ішінде тұрақты жұмыспен (бос жұмыс орындарына) қамтылғандар – 1250, жастар тәжірибесіне – 179, әлеуметтік жұмыс орындарына - 106. Одан басқа қоғамдық жұмыстарымен 518 адам, кәсіптік даярлау 60 адам қамтылды, микронесие алғандар 60 адам. Барлығы әлеуметтік қолдау шаралармен 2173 адам қамтылды. 
Жалпы жаңа ашылған жұмыс орындарының саны – 1032, оның ішінде тұрақты – 184, маусымдық – 848.
</t>
  </si>
  <si>
    <t xml:space="preserve">         Халықтың саны 54065 адамды құрап (2015жылы-53751), 0,6%-ға өскен. Халықтың орташа айлық жалақысы 73458 теңгені құрап (2015жылы-60305), 21,8%-ға өсті. </t>
  </si>
  <si>
    <t xml:space="preserve">         Аудан бойынша кедейшілік деңгейі 0,2% құрады, облыс бойынша 0,5 пайыз. </t>
  </si>
  <si>
    <t xml:space="preserve">Бөлім басшысы                                        </t>
  </si>
  <si>
    <r>
      <t>(</t>
    </r>
    <r>
      <rPr>
        <sz val="12"/>
        <color indexed="8"/>
        <rFont val="Times New Roman"/>
        <family val="1"/>
        <charset val="204"/>
      </rPr>
      <t>қол, қолдың толық жазылуы)</t>
    </r>
  </si>
  <si>
    <t xml:space="preserve">Орындаушы                                        </t>
  </si>
  <si>
    <t>Жоспар орындалды</t>
  </si>
  <si>
    <t>Жоспар артығымен орындалды</t>
  </si>
  <si>
    <t xml:space="preserve">Жоспар орындалды </t>
  </si>
  <si>
    <t>Орындалды</t>
  </si>
  <si>
    <t>Қордай ауданы әкімдігінің экономика және бюджеттік жоспарлау бөлімі</t>
  </si>
  <si>
    <t>Өнеркәсіп өнімін шығарудың нақты көлем  индексі</t>
  </si>
  <si>
    <t>Тамақ өнімдерін өндіру</t>
  </si>
  <si>
    <t>Өзге металл емес минералдық өнімдерді өндіру</t>
  </si>
  <si>
    <t>Металлургия өнеркәсібі</t>
  </si>
  <si>
    <t>Электрмен жабдықтау, газ, бу беру және ауа баптаудың нақты көлем индексі</t>
  </si>
  <si>
    <t>Тау-кен өндіру і және карьерлерді барлау өнеркәсінің нақты көлем индексі</t>
  </si>
  <si>
    <t>Өңдеу өнеркәсібінің нақты көлемінің индексі</t>
  </si>
  <si>
    <t>Қордай ауданы әкімдігінің КжӨБ</t>
  </si>
  <si>
    <t>Қордай ауданы әкімдігінің АШБ</t>
  </si>
  <si>
    <t>Тынайтқыштар (органикалықтар-ды қоспағанда) құнын субсидиялау</t>
  </si>
  <si>
    <t>Ауыл шаруашылығы техникаларын және қондырғыларын алу</t>
  </si>
  <si>
    <t>Өсімдіктерді қорғау мақсатында ауыл шаруашылығы дақылдарын өңдеуге арналған гербицидтердің, биоагенттердің (энтомофагтардың) және биопрепараттардың құнын субсидиялау</t>
  </si>
  <si>
    <t>Мал шаруашылығы өнімдерінің өнімділігін  және  сапасын арттыруды, асыл тұқымды мал шаруашылығын дамытуды субсидиялау</t>
  </si>
  <si>
    <t>Тұқым шаруашылығын дамытуды
субсидиялау</t>
  </si>
  <si>
    <t>ЖОАШБжАШБ, ауылдық округі әкімдері</t>
  </si>
  <si>
    <t>ЖБ</t>
  </si>
  <si>
    <t>Өз қаражат ары</t>
  </si>
  <si>
    <t xml:space="preserve">Жоспар орындалды. </t>
  </si>
  <si>
    <t>Жоспар орындалды.</t>
  </si>
  <si>
    <t xml:space="preserve">"Басым дақылдар өндiрудi субсидиялау арқылы өсiмдiк шаруашылығының шығымдылығын және өнім сапасын арттыруды, жанар-жағармай материалдарының және көктемгi егіс пен егiн жинау жұмыстарын жүргiзу үшін қажеттi басқа да тауарлық-материалдық құндылықтардың құнын және ауыл шаруашылығы дақылдарын қорғалған топырақта өңдеп өсіру шығындарының құнын субсидиялау </t>
  </si>
  <si>
    <t>Мақсат 3.2.3.1. Бәсекеге қабілетті шағын, орта кәсіпкерлікті және сауданы  дамыту</t>
  </si>
  <si>
    <t>Шағын және орта кәсіпкерлікте жұмыс атқаратын субъектілер саны</t>
  </si>
  <si>
    <t>Тіркелген жалпы көлемінде шағын және орта кәсіпкерлікте жұмыс атқаратын субъектілерінің үлесі</t>
  </si>
  <si>
    <t>Шағын және орта кәсіпкерлік субъектілерінің шығарған өнім көлемі</t>
  </si>
  <si>
    <t>ведомстволық есеп</t>
  </si>
  <si>
    <t>Мақсат 3.2.5.1. Тіректі ауылдық елді мекендерді дамыту</t>
  </si>
  <si>
    <t>Тіректі АЕМ-де әлеуметтік саладағы нысандар құрылысы және қайта құру</t>
  </si>
  <si>
    <t>Тіректі АЕМ-де әлеуметтік саладағы нысандар құрылысы және қайта құру жұмыстарын жұргізу</t>
  </si>
  <si>
    <t>Қаражат тиісті бөлімінде қарастырылған</t>
  </si>
  <si>
    <t>Орындалды. 2017 жылы «Самұрық-Тараз» ЖШС-нің «Бетқайнар» ауылына 20 келушіге арналған дәрігерлік амбулаторияның құрылысы аяқталды.</t>
  </si>
  <si>
    <t>Бетқайнар ауылында кооператив ашу</t>
  </si>
  <si>
    <t>Ауқатты ауылында кооператив ашу</t>
  </si>
  <si>
    <t>Ауқатты ауылында ТЖО ашу</t>
  </si>
  <si>
    <t>Ауқатты ауылында жанар-жағар май станциясын ашу</t>
  </si>
  <si>
    <t>Ауқатты ауылында шаштараз ашу</t>
  </si>
  <si>
    <t>Қаражат қажет етпейді</t>
  </si>
  <si>
    <t>Қордай ауданы әкімдігінің ЖҚжӘББ</t>
  </si>
  <si>
    <t>Кәсіптік оқу және қайта даярлау курстарына жолдау</t>
  </si>
  <si>
    <t>Ақылы қоғамдық жұмыстарды ұйымдастыру</t>
  </si>
  <si>
    <t>Әлеуметтік жұмыс орындарын ұйымдастыру және Жастар тәжірибесі  аясында жұмыс орындар ашу</t>
  </si>
  <si>
    <t>Микронесиелер беру</t>
  </si>
  <si>
    <t>Ведомостволық есеп</t>
  </si>
  <si>
    <t>Ведомоствалық есеп</t>
  </si>
  <si>
    <t>Ведомстволық есеп</t>
  </si>
  <si>
    <t>млн.тг</t>
  </si>
  <si>
    <t>ӘЖО-150     ЖТ-75</t>
  </si>
  <si>
    <t xml:space="preserve"> </t>
  </si>
  <si>
    <t>ӘЖО-247   ЖТ-142</t>
  </si>
  <si>
    <t>РБ -315,5</t>
  </si>
  <si>
    <t>индикатор</t>
  </si>
  <si>
    <t>Тұрғын үй көмегі</t>
  </si>
  <si>
    <t>Жергілікті өкілетті органдардың шешімімен жекелеген санаттағы азаматтарға әлеуметтік көмек көрсету</t>
  </si>
  <si>
    <t>Атаулы әлеуметтік көмек тағайындау</t>
  </si>
  <si>
    <t>18 жасқа дейінгі балаларға мемлекеттік жәрдемақы төлеу</t>
  </si>
  <si>
    <t>Кемтар балаларға, ересек мүгедектерге және қарттарға үйде көрсетілетін арнайы әлеуметтік қызмет</t>
  </si>
  <si>
    <t>Мұқтаж азаматтарға үйде әлеуметтік көмек көрсету</t>
  </si>
  <si>
    <t>Паспортталған әлеуметтік, транспорттық инфрақұрылым нысандарының жалпы санынан мүгедектердің қолжетімділігі қамтамасыз етілген әлеуметтік инфрақұрылым нысандарының үлесі</t>
  </si>
  <si>
    <t xml:space="preserve">Орындалды. Апатты жағдайда 3 мектеп, атап айтқанда: Күнбатыс-2 а. №11 НМ, Соғанды а. №33, Көктөбе а. №40. №33 және №40  мектептердің жаңа мектеп ғимаратының құрылысы 2017 жылы басталды, аяқталуы 2018 жылға жоспарланған. Кунбатыс-2 ауылындағы №11 мектептің жаңа мектеп ғимаратының құрылысы 2018-2019 жылдарға жоспарланған. 
№11 мектептің жаңа мектеп ғимаратының құрылысы ЖСҚ-ы мемлекеттік сараптама жүргізілді. 
</t>
  </si>
  <si>
    <t>Қордай ауданы әкімдігінің ББ</t>
  </si>
  <si>
    <t>Апатты жағдайдағы және үш ауысымды  мектептер құрылысын қаржыландыру</t>
  </si>
  <si>
    <t>Қордай ауданы әкімдігінің СҚҚжҚБ</t>
  </si>
  <si>
    <t>Қаржыландыру қарасты бөлімде қарастырылған</t>
  </si>
  <si>
    <t xml:space="preserve">Орындалды. №33 және №40  мектептердің жаңа мектеп ғимаратының құрылысы 2017 жылы басталды, аяқталуы 2018 жылға жоспарланған. </t>
  </si>
  <si>
    <t>Жалпы әрекеттегі және 2017 жылы жаңадан енгізілген 6229 орындарды ұстау</t>
  </si>
  <si>
    <t>оның ішінде жеке меншік балабақшалар</t>
  </si>
  <si>
    <t>Мақсат: 3.2.8.1.  Мәдениетті дамыту</t>
  </si>
  <si>
    <t>Аудандық деңгейде спорттық және ұлттық  спорттық жарыстар өткізу</t>
  </si>
  <si>
    <t>гр</t>
  </si>
  <si>
    <t>БАҒЫТ:  Инфрақұрылым</t>
  </si>
  <si>
    <t>100 тұрғынға шаққанда телефон байланысының тіркелген желісінің тығыздығы</t>
  </si>
  <si>
    <t>1000 адамнан астам санымен елді мекендерді мобильдік байланыс қызметтерімен қамтамасыз ету</t>
  </si>
  <si>
    <t>Пайдалануға берілген тұрғын үйлердің жалпы ауданы</t>
  </si>
  <si>
    <t>Мақсат:  3.2.15.1. Автомобиль жолдарын және елді мекен арасындағы автокөлік қатынасын дамыту</t>
  </si>
  <si>
    <t>Жақсы және қанағаттанарлық жағдайдағы облыстық және аудандық маңызы бар  автомобиль жолдар үлесі</t>
  </si>
  <si>
    <t>Жолаушылар автокөлігі қатынасымен қамтылмаған елді мекендер үлесі</t>
  </si>
  <si>
    <t>Жұмысты қабылдау актісі</t>
  </si>
  <si>
    <t>ЖСҚ</t>
  </si>
  <si>
    <t>Жалпы ұзақтықтан жаңғыртылған желілер үлесі (бағытқа байланысты):</t>
  </si>
  <si>
    <t>БАҒЫТ:  Экология және жер ресурстары</t>
  </si>
  <si>
    <t>Аудандардың, облыстық маңызы бар қалалардың халқын қалдықтарды жинау және тасымалдау бойынша көрсетілетін қызметтермен қамту</t>
  </si>
  <si>
    <t>Экологиялық талаптар мен санитарлық қағидаларға сәйкес келетін тұрмыстық қатты қалдықтарды орналастыру объектілерінің үлесі (оларды орналастыру орындарының жалпы санынан)</t>
  </si>
  <si>
    <t>Мақсат:  3.2.17.2. Ауданның жер қорын тиімді пайдалануын арттыру</t>
  </si>
  <si>
    <t>Жыртылған жер құрамындағы ауыспалы егіс  үлесі (ауыспалы егіс алқабы)</t>
  </si>
  <si>
    <t>БАҒЫТ:  Мемлекеттік қызмет</t>
  </si>
  <si>
    <t>Мақсат:  3.2.18.1. Мемлекеттік көрсетілетін қызметтер</t>
  </si>
  <si>
    <t>Жергілікті атқарушы органдар көрсететін мемлекеттік қызметтердің көрсетілу сапасына қанағаттанушылық деңгейін арттыру</t>
  </si>
  <si>
    <t>мәлімет</t>
  </si>
  <si>
    <t>Аудан әкімі аппараты</t>
  </si>
  <si>
    <t xml:space="preserve">1. Мақсаттарға, нысаналы индикаторларға, міндеттерге, нәтижелер көрсеткіштеріне қол жеткізу және іс-шараларды орындау </t>
  </si>
  <si>
    <t>Қордай ауданы әкімдігінің МжТДБ, аудандық орталықтандырылған кітапхана,  мұражай,  мәдениет үйі</t>
  </si>
  <si>
    <t>Орындалды. Бетқайнар ауылында кооператив ашылды.</t>
  </si>
  <si>
    <t>Орындалды. Аухатты ауылында кооператив ашылды.</t>
  </si>
  <si>
    <t>Орындалды. Аухатты ауылында ТЖО ашылды.</t>
  </si>
  <si>
    <t>Орындалды. Аухатты ауылында шаш-тараз ашылды.</t>
  </si>
  <si>
    <t>Орындалды. Бетқайнар а. - 4783 адам, Аухатты а. 6545 адам, Отар 4957 а. адам тұрады немесе жалпы үш тіректі елді мекенде 16285 халық саны бар.</t>
  </si>
  <si>
    <t>14-29 жастағы тұрғындардың мемлекеттік жастар саясатын іске асырудағы қанағаттанарлық деңгейі</t>
  </si>
  <si>
    <t>Әлеуметтік зерделеудің нәтижесі бойынша</t>
  </si>
  <si>
    <t>Аудан әкімдігінің ішкі саясат бөлімі «Жастар ресурстық орталығы» КММ</t>
  </si>
  <si>
    <t>Мемлекеттік жастар саясатын қолдауды ақпараттық қамтамасыз ету</t>
  </si>
  <si>
    <t>Жастарды патриоттық сезімге тәрбиелеуге бағытталған шараларды өткізу</t>
  </si>
  <si>
    <t>Мемлекеттік жастар саясатын насихаттау мен алға жылжытуға бағытталған шараларды ұйымдастыру және өткізу</t>
  </si>
  <si>
    <t>«Жастар ресурстық орталығы» КММ</t>
  </si>
  <si>
    <t>ведомстволы есеп</t>
  </si>
  <si>
    <t>Жалпы:</t>
  </si>
  <si>
    <t>3.2.8. Мәдениет</t>
  </si>
  <si>
    <t>Кітап қорын толықтыру</t>
  </si>
  <si>
    <t>Мерзімді басылымдар</t>
  </si>
  <si>
    <t>Қордай ауданы әкімдігінің МжТДБ</t>
  </si>
  <si>
    <t>Орындалды. 2017 жылға 896 дана кітап алынды</t>
  </si>
  <si>
    <t>Интернет</t>
  </si>
  <si>
    <t>МТБ</t>
  </si>
  <si>
    <t>жиһаздар, елтаңба, ту, бейне камера алынды</t>
  </si>
  <si>
    <t>орындалды. 1317 дана мерзімді басылымдарға жазылым болды</t>
  </si>
  <si>
    <t>Музей жәдігерлерін алу</t>
  </si>
  <si>
    <t>Қордай ауданы әкімдігінің мәдениет және тілдерді дамыту бөлімі</t>
  </si>
  <si>
    <t>Орындалды. Қордай ауданы әкімдігінің мәдениет және тілдерді дамыту бөлімінің басшысы бекіткен «Қордай аудандық тарихи-өлкетану музейінің 2017 жылға арналған ауданның колледж білімгерлерін, мектеп оқушылары және балабақша тәрбиеленушілерін қабылдау кестесіне» сәйкес музейге келушілер саны 2017 жылы 7062 адамды құрайды.(7062 * 1000/142836 = 49,4)</t>
  </si>
  <si>
    <t>Мәдениет және тілдерді дамыту бөлімі</t>
  </si>
  <si>
    <t>Мәдениет және тілдерді дамыту бөлімінің бас маманы</t>
  </si>
  <si>
    <t xml:space="preserve">Аудандық тарихи-өлкетану музейі 68 жәдігерге толықты(9 жәдігер сатып алынды)
Қалған жәдігерлер «Музейге сый тарту» акциясы аясында жиналды
</t>
  </si>
  <si>
    <t>мың. тенге</t>
  </si>
  <si>
    <t>Орындалды .оргтехника – 385,0 мың.теңге, прожектор – 41,7 мың.теңге, жиһаздар - 219,0 мың.теңге, ұлттық костюмдер – 90,0 мың.теңге, жәдігерлерге арналған сөрелер – 660,0 мың.теңге, мемлекеттік ту – 109,0 мың.теңге, манекендер – 60,0 мың.теңге, өрт сөндіргіш – 11,0 мың. теңге</t>
  </si>
  <si>
    <t>Ағымды жөндеу жұмыстарына</t>
  </si>
  <si>
    <t>Мемлекеттік тілді меңгерген халық саны</t>
  </si>
  <si>
    <t>Орындалды. Қордай ауданы әкімдігінің мәдениет және тілдерді дамыту бөлімінің жылдық есебі мен әлеуметтік зерттеу жұмыстарының қортындысы бойынша: барлығы 2017 жылы Қордай ауданында 142836   адам, оның 138271 адам мемлекеттік тілді меңгерген немесе ауданның  96,8 %. Аудандағы тіл саясаты, ең алдымен, Масанчи, Сортөбе, Ауқатты ауылдық округтерінде тұрып жатқан басқа этнос өкілдерінің  қазақ тілін оқып-үйренуіне және мемлекеттік тілге оқытуға арналған тиесілі әдістемелік базасы қалыптасты.Мемлекеттік тіл саясатын насихаттау мақсатында бұқаралық ақпарат құралдары арасында облыста және аудандарда жыл сайын  облыстық «Үздік журналист» байқауы өткізіледі.
Мемлекеттік тіл саясатын насихаттау және әртүрлі этнос өкілдерінің мемлекеттік тілді үйренуіне қолайлы жағдайлар жасау арқылы тіл ортасын қалыптастыру үшін аудан және облыс деңгейінде 20 іс-шара өткізілді: байқаулар, олимпиадалар, семинар-кеңестер, «дөңгелек үстелдер», мемлекеттік тілді меңгерген этникалық жастар форумы, т.б. 
Сондай-ақ, 2017 жылы «22 қыркүйек – ҚР халықтарының тілдері күні» құрметіне «Тіл – ұлт рухының тірегі!» атты фестивальдар ұйымдастырылып, көптеген этнос жастары арасында форумдар  өткізілді.
Республика тарапынан, жыл сайын мемлекеттік тілді білу деңгейін көрсететін аудандағы өзге ұлт өкілдері арасында сауалнама жүргізіледі. Сонымен қатар, «Қазтест» сертификаттық тестілеуіне  мемлекеттік қызметшілер мен мемлекеттік қызмет көрсететін ұйымдардағы қызметкерлердің басқарма тарапынан тест алынған.  Қазіргі таңда 400 адам тестілеу сынағынан өтті (2 рет сынамалы тесті өтті).</t>
  </si>
  <si>
    <t>«Ой -сана» конкурс</t>
  </si>
  <si>
    <t>Мәдение т және тілдерді дамыту бөлімі</t>
  </si>
  <si>
    <t>«Абай оқулары» конкурс</t>
  </si>
  <si>
    <t>Млн.тн</t>
  </si>
  <si>
    <t>«Текті сөздің төресі - терме» конкурс</t>
  </si>
  <si>
    <t>«Мемлекеттік тіл мемлекеттік қызметте» конкурс</t>
  </si>
  <si>
    <t>Үш тілді (мемелекеттік, орыс және ағылшын тілдері)  меңгереген  тұрғындардың үлесі</t>
  </si>
  <si>
    <t>«Тіл – ұлт рухының тірегі» фестиваль</t>
  </si>
  <si>
    <t>«Тіл парасат» олимпиада</t>
  </si>
  <si>
    <t>Ағылшын тілін меңгерген тұрғындардың үлесі</t>
  </si>
  <si>
    <t>Орындалды. Қордай ауданы әкімдігінің мәдениет және тілдерді дамыту бөлімінің жылдық есебі мен әлеуметтік зерттеу жұмыстарының қортындысы бойынша: барлығы 2016 жылында Қордай ауданында 142836   адам, оның 19400 адамы  ағылшын  тілді меңгерген немесе ауданның 13,5 %. «Мемлекеттік тілді оқыту орталығы» Қордай аудандық бөлімшесі, білім беру ошақтары және ауданда ашылған ақылы курстар ағылшын тілін  оқытып-үйретеді. Тұрғындарға ағылшын тілін үйренуіне қолайлы жағдайлар жасау арқылы аудан және облыс деңгейінде бірнеше іс-шара өткізілді: байқаулар, олимпиадалар, семинар-кеңестер, «дөңгелек үстелдер», ағылшын тілді меңгерген этникалық жастар форумы, т.б.</t>
  </si>
  <si>
    <t>«Тілдарын» олимпиада</t>
  </si>
  <si>
    <t>орындалды. Конкурс өткізілді</t>
  </si>
  <si>
    <t>Дене шынықтырумен және спортпен шұғылданатын азаматтарды қамту</t>
  </si>
  <si>
    <t>Балалар мен жасөспірімдер санына қатысты 7 мен 18 жас аралығында балалар-жас өспірімдер спорт мектептерінде және клубында дене шынықтырумен және спортпен шұғылданатын балалар мен жас өспірімдерді қамту</t>
  </si>
  <si>
    <t xml:space="preserve">Орындалды. Мектеп жасындағы балалар 26471. Оның ішінде спорт мектептерінде 1314. </t>
  </si>
  <si>
    <t>Іс-шара</t>
  </si>
  <si>
    <t>Жамбыл облысы әікмдігінің дене шынықтыру және спорт басқармасының мәліметі</t>
  </si>
  <si>
    <t>Қордай ауданы әкімдігінің дене шынықтыру және спорт бөлімі</t>
  </si>
  <si>
    <t>Ведомствалық есептілік</t>
  </si>
  <si>
    <t>Аудан әкімдігінің дене шынықтыру және спорт бөлімі</t>
  </si>
  <si>
    <t>Қорай ауданы Қордай ауылында дене шынықтыру-сауықтыру спорт кешенінің құрылысы</t>
  </si>
  <si>
    <t>Орындалды.Аудандық деңгейде спорттық және ұлттық  спорттық жарыстар өткізілді</t>
  </si>
  <si>
    <t>х</t>
  </si>
  <si>
    <t>Орындалды. Қордай ауданы әкімдігінің мәдениет және тілдерді дамыту бөлімінің жылдық есебі мен әлеуметтік зерттеу жұмыстарының қортындысы бойынша: барлығы 2017 жылында Қордай ауданында 142836   адам, оның 18469 адам  мемелекеттік, орыс және ағылшын  тілдерді меңгерген немесе ауданның 12,9 %. «Мемлекеттік тілді оқыту орталығы» Қордай аудандық бөлімшесі, білім беру ошақтары және ауданда ашылған ақылы курстар үш тілді (мемелекеттік, орыс және ағылшын тілдері) оқытып-үйретеді. Тұрғындарға тілдерді үйренуіне қолайлы жағдайлар жасау арқылы тіл ортасын қалыптастыру үшін аудан және облыс деңгейінде 20 іс-шара өткізілді: байқаулар, олимпиадалар, семинар-кеңестер, «дөңгелек үстелдер», үш тілді меңгерген этникалық жастар форумы, т.б. Оларға мемлекет тарапынан  1 096  мың теңге бөлініп отырады.</t>
  </si>
  <si>
    <t>Көшелерде жасалған қылмыстардың үлес салмағы</t>
  </si>
  <si>
    <t>жағдай</t>
  </si>
  <si>
    <t>Ішкі істер бөлімі</t>
  </si>
  <si>
    <t>100 зардап шеккен адамға шаққандағы  жол-көлік оқиғаларынан қайтыс болғандар санын төмендету</t>
  </si>
  <si>
    <t>Кәмелет жасына толмаған жастармен  жасалған қылмыстар үлес салмағы</t>
  </si>
  <si>
    <t>Орындалды.</t>
  </si>
  <si>
    <t>Бұрын қылмыс жасаған адамдармен жасалған қылмыстар үлес салмағы</t>
  </si>
  <si>
    <t>Есірткі қылмыстарының жалпы санынан  анықталған есірткі өткізумен байланысты не өткізу мақсатындағы қылмыстар санының үлесі</t>
  </si>
  <si>
    <t>Алынған есірткі құралдарының жалпы салмағы</t>
  </si>
  <si>
    <t>оның ішінде героин</t>
  </si>
  <si>
    <t>Есірткі қылмыс үшін   әкімшілік жауапкершілікке тартылған адамдардың саны</t>
  </si>
  <si>
    <t>Есірткі қылмыс үшін   қылмыстық жауапкершілікке тартылған адамдардың саны</t>
  </si>
  <si>
    <t>Қордай ауданында халық арасында ақпараттық іс-шара жүргізу пропаганда есірті заттарды шегу.</t>
  </si>
  <si>
    <t>Қордай ауданында             іс–шара өткізу бойынша, анықтау қылмыстық теріс есірткенің заңсыз айналымы саласындағы сондай-ақ, бақылауды қамтамасыз сапалы                  іс жүргізу бойынша материалдарды сотқа дейінгі тергеп-тексеру.</t>
  </si>
  <si>
    <t xml:space="preserve">          х</t>
  </si>
  <si>
    <t>Қордай ауданында іс-шара өткізу мақсатында рейдттік есірткенің заңсыз айналымы саласындағы барлық, көңіл көтеру орындары мен демалыс орындары.</t>
  </si>
  <si>
    <t>Қордай ауданында                    іс-шара ұйымдастыру бойынша, басқаратын адамдарды, көлік құралдарын, есірткеден және өзге де масаң заттардан жою.</t>
  </si>
  <si>
    <t>Қордай ауданында ұйымдастыру, анықтау, жөніндегі                іс- шара әкімшілік бұзушылық бойынша, жабайы өскен сораны жою бойынша   шаралар қабылдау.</t>
  </si>
  <si>
    <t>Төтенше жағдайларға қарсы іс-қимыл инфрақұрылымымен қамтамасыз ету деңгейі</t>
  </si>
  <si>
    <t>Төтенше жағдайлар бөлімі</t>
  </si>
  <si>
    <t>ТҮКШ, ЖК және АЖ бөлімі</t>
  </si>
  <si>
    <t>Интернетті пайдаланушылар-дың үлесі</t>
  </si>
  <si>
    <t>Халықтың цифрлық сауаттылығының деңгейі</t>
  </si>
  <si>
    <t>Құрылыс жұмыстарының НКИ</t>
  </si>
  <si>
    <t>ҚР статистика агенттігінің мәліметі</t>
  </si>
  <si>
    <t xml:space="preserve">Орындалған </t>
  </si>
  <si>
    <t>Қордай ауданы әкімдігінің сәулет қала құрылысы және құрылыс бөлімі</t>
  </si>
  <si>
    <t>Орындалды. Нысан 2016 жылдың 10 тамызында пайдалануға қабылданды.№М-23</t>
  </si>
  <si>
    <t>Соғанды ауылында 50 оқушыға №33 мектебінің құрылысын салу</t>
  </si>
  <si>
    <t>Орындалды. 2018 жылға өтпелі нысан.</t>
  </si>
  <si>
    <t>Шарбақты ауылында №36 негізгі мектепке спорт зал құрылысын салу</t>
  </si>
  <si>
    <t>Орындалды. Нысан 26.12.2017 жылы пайдалануға қабылданды</t>
  </si>
  <si>
    <t xml:space="preserve"> Қордай ауылының «Шығыс» және «Солтүстік» ықшам ауданының жеке тұрғын  алқабының инженерлік инфрақұрылымының құрылысы. Жолдары</t>
  </si>
  <si>
    <t>Орындалды.2018 жылға өтпелі нысан.Құрылыс жүргізілуде(260,0-ОБ)</t>
  </si>
  <si>
    <t>Орындалды. Ресми статистикалық ақпарат</t>
  </si>
  <si>
    <t>Ресми статистикалық ақпарат белгісіз</t>
  </si>
  <si>
    <t xml:space="preserve">Сумен жабдықтау; кәріз жүйесі, қалдықтардың жиналуын және таратылуын бақылаудың нақты көлем индексі </t>
  </si>
  <si>
    <t>іс шаралар</t>
  </si>
  <si>
    <t xml:space="preserve"> ЖШС «Ветро Инвест» өндіріс құаттылығы 53,75 МВт  жел электр станциясының құрылысы</t>
  </si>
  <si>
    <t>ЖШС «Биовет KZ»  GMP және GLP стандарттарына сай ветеринарлық препараттарды өндіру биокомбинатының құрылысы</t>
  </si>
  <si>
    <t>ЖШС «Первомайские деликатесы» шұжық өндіретін цехын жаңарту</t>
  </si>
  <si>
    <t>ЖШС «Aurum Deutschland AG» тау-кен металургиялық комбинатының құрылысы және құрамында алтыны бар кенді игеру.</t>
  </si>
  <si>
    <t>іске қосу актісі</t>
  </si>
  <si>
    <t>Өз қаражат есебінен</t>
  </si>
  <si>
    <t>Орындалды. Жоспарланған қаражат игеріліп, жұмыстар жүргізілуде</t>
  </si>
  <si>
    <t>Жыртылған жер құрамындағы ауыспалы егіс үлесі (ауыспалы егіс алқабы)</t>
  </si>
  <si>
    <t>Орындалды. Аухатты ауылында жанар-жағар май станциясы ашылды.</t>
  </si>
  <si>
    <t>Орындалды. Жаратылыстану–математика пәндері бойынша оқушылардың білім сапасы 52,7℅ құрайды</t>
  </si>
  <si>
    <t>Орындалды, Бүгінгі күнде ауданымызда  903 мүмкіндігі шектеулі балалар есепте тұр. Оның 472-і (52,2%) тәрбие мен оқытумен қамтылған.</t>
  </si>
  <si>
    <t>Орындалды. Аудан бойынша 3-6 жас аралығындағы балалардың жалпы саны – 6253 бала. Оның ішінде мектепке дейінгі оқыту мен тәрбиемен қамтылғандары 5146 бала.  (5146/6253*100=82,2)</t>
  </si>
  <si>
    <t xml:space="preserve">Орындалды. 2017 жылы Қордай ауданы бойынша 9 жекеменшік жаңа балабақша және қосымша топтар 1245 орынға ашылды. </t>
  </si>
  <si>
    <t>Орындалды. Жоспарланған қаражат толығымен игерілді</t>
  </si>
  <si>
    <t xml:space="preserve">Типтік жастағы (14-29 жас) жастардың  техникалық және кәсіптік біліммен қамтылу үлесі </t>
  </si>
  <si>
    <t xml:space="preserve">Мемлекеттік тапсырыс бойынша техникалық және кәсіптік білім беретін оқу орындары түлектері мен оқуды аяқтағаннан кейігі бірінші жылы жұмысқа орналастырылғандарының үлесі </t>
  </si>
  <si>
    <t>Арнаулы орта білім мекемелерін бітірген түлектерге бос жұмыс орын жәрмеңкесін аудандық кәсіпорындармен мекемелердің қатысуымен ұйымдастыру</t>
  </si>
  <si>
    <t>Оқу орындарыннын бітірген түлектерді жұмыспен қамтудың белсенді іс-шараларымен қамту, атап айтқанда жастар тәжірибесіне жолдау</t>
  </si>
  <si>
    <t>Орындалды. Қордай ауданы бойынша 4 техникалық және кәсіптік білім беретін оқу орындарының түлектерінің жалпы саны 410. Қазіргі таңда, 292 түлек жұмысқа орналастырылған</t>
  </si>
  <si>
    <t>Орындалды. Қордай ауданы бойынша типтік жастағы (14-24 жас) жастардың жалпы саны 23 311 адам. Оның ішінде техникалық және кәсіптік біліммен қамтылған жастар саны – 2102. 2102/23311*100=9%</t>
  </si>
  <si>
    <t>Орындалды. халық арасында сауалнама жүргізілді.</t>
  </si>
  <si>
    <t>Жастар акциялары мен ғылыми-практикалық конференциялар, спорттық ойындар және жастар үшін акциялар, жастар саясаты мақсаттарын насихаттау және түсіндіру бойынша форумдар, байқаулар ұйымдастыру</t>
  </si>
  <si>
    <t>46 іс-шара</t>
  </si>
  <si>
    <t>Орындалды. 2017 жылы аудан бойынша  барлығы 46 жастар акциялары мен ғылыми-практикалық конференциялар, спорттық ойындар және жастар үшін акциялар, жастар саясаты мақсаттарын насихаттау және түсіндіру бойынша форумдар, байқаулар өткізілді</t>
  </si>
  <si>
    <t>5 іс-шара</t>
  </si>
  <si>
    <t>Орныдалды.2017 жылы мемлекеттік жастар саясатын қолдауды брошюра, ақпараттық парақшалар тарату ақпараттық қамтамасыз етілді.</t>
  </si>
  <si>
    <t>7 іс-шара</t>
  </si>
  <si>
    <t>Орындалды. 2017 жылы жастарды патриоттық сезімге тәрбиелеуге бағытталған 7 әр түрлі  іс- шаралар өткізілді</t>
  </si>
  <si>
    <t>Акциялар, форумдар, және жастарға қатысты мемлекеттік саясатпен қанағаттану дәрежесін жоғарылатуға бағытталған әртүрлі барлық мүмкін шараларды өткізу</t>
  </si>
  <si>
    <t>Орындалды. Мемлекеттік жастар саясатын насихаттау мен алға жылжытуға бағытталған шараларды ұйымдастыру және өткізу Жастар орталығы тарапынан тұрақты атқарылып отырады</t>
  </si>
  <si>
    <t xml:space="preserve">Орындалды. 2017 жыл орталықпен  
8 акциялар, форумдар, және жастарға қатысты мемлекеттік саясатпен қанағаттану дәрежесін жоғарылатуға бағытталған әртүрлі барлық мүмкін шараларды өткізілді.
</t>
  </si>
  <si>
    <t>8 іс-шара</t>
  </si>
  <si>
    <t>тұрақты</t>
  </si>
  <si>
    <t>1000 адамға шаққандағы  кітапханаларға келушілердің орташа саны</t>
  </si>
  <si>
    <t>1000 адамға шаққандағы  музейлерге келушілердің орташа саны</t>
  </si>
  <si>
    <t xml:space="preserve">Қордай ауданы әкімдігінің мәдениет және тілдерді дамыту бөлімінің </t>
  </si>
  <si>
    <t xml:space="preserve">Мәдениет және тілдерді дамыту бөлімі </t>
  </si>
  <si>
    <t>Орындалды. 1380,0 мың.тенгеге музейдің сырты қоршалды</t>
  </si>
  <si>
    <t>Орындалды. Фестиваль өткізілді</t>
  </si>
  <si>
    <t>Орындалды. Конкурс өткізілді</t>
  </si>
  <si>
    <t>3.2.8 Дене шынықтыру және спорт спорт</t>
  </si>
  <si>
    <t>Мақсат 3.2.8.1  Дене шынықтыру және спортты дамыту</t>
  </si>
  <si>
    <t>Мақсат 3.2.9.1 Туризмді дамыту</t>
  </si>
  <si>
    <t>3.2.9 Туризмді дамыту</t>
  </si>
  <si>
    <t>Өткен жылмен  салыстырғанда ішкі туризм бойынша (резиденттер) орналастыру орындарымен қызмет көрсетілген келушілер санының өсуі.</t>
  </si>
  <si>
    <t>Өткен жылмен салыстырғанда кіру туризмі бойынша (резиденттер емес) орналастыру орындарымен қызмет көрсетілген келушілер санының өсуі.</t>
  </si>
  <si>
    <t>Өткен жылмен салыстырғанда ұсынылған төсек- тәулік санының өсуі.</t>
  </si>
  <si>
    <t>Ведомстволық есептілік</t>
  </si>
  <si>
    <t>3.2.11. Үш тілдікті дамыту</t>
  </si>
  <si>
    <t>Мақсат 3.2.11.1: Мемлекеттік тілді, лексиконда орыс тілін сақтау және ағылшын тілдерін меңгеруді дамыту</t>
  </si>
  <si>
    <t>3.2.11 Қоғамдық қауіпсіздік және құқық тәртібі</t>
  </si>
  <si>
    <t>Мақсат 3.2.11.1 Қоғамдық тәртіп пен жол қауіпсіздігін қамтамазсыз етуді нығайту</t>
  </si>
  <si>
    <t>Орындалды.  Жүйелі түрде дене шынықтыру және спортпен шұғылданушылар 40738</t>
  </si>
  <si>
    <r>
      <t>Орындалды.Қордай ауылында 320 көрерменге арналған  дене шынықтыру-сауықтыру кешені 2017 жылдың наурыз айынан бастап құрылыс жұмыстары жүргізілуде Құрылыстын аяқталу мерзімі - 2018 жылдың наурыз айы.</t>
    </r>
    <r>
      <rPr>
        <i/>
        <sz val="12"/>
        <rFont val="Times New Roman"/>
        <family val="1"/>
        <charset val="204"/>
      </rPr>
      <t>(бас мердігер: «ПСК Алибек» ЖШС)</t>
    </r>
    <r>
      <rPr>
        <sz val="12"/>
        <rFont val="Times New Roman"/>
        <family val="1"/>
        <charset val="204"/>
      </rPr>
      <t>.</t>
    </r>
  </si>
  <si>
    <t>Мақсат 3.2.11.2 Апаттар мен дүлейлерді алдын алу және жоюды ұйымдастыру</t>
  </si>
  <si>
    <t>3.2.13 .Құрлыс</t>
  </si>
  <si>
    <t xml:space="preserve">Мақсат:  3.2.13.1.  Қол жетімді тұрғын үй құрылысымен және мүгедектерді инфрақұрылыммен қамтамасыз етуді дамыту </t>
  </si>
  <si>
    <t>3.2.12 Байланыс және коммуникация</t>
  </si>
  <si>
    <t>Мақсат:  3.2.12.1.  Байланыс пен коммуникацияны дамыту</t>
  </si>
  <si>
    <t xml:space="preserve">«Жамбыл облысы Қордай ауданы Қордай ауылындағы Батыс тұрғын үй ғимаратының инженерлік инфрақұрылымына сумен қамтамасыздандыру жүйелерінің құрылысын жүргізу» нысанының ЖСҚ әзірлеу және мемлекеттік сараптама жүргізу   </t>
  </si>
  <si>
    <t xml:space="preserve">«Жамбыл облысы Қордай ауданы Сарыбулак ауылындағы  сумен қамтамасыздандыру жүйелерінің құрылысын жүргізу» нысанының ЖСҚ әзірлеу және мемлекеттік сараптама жүргізу   </t>
  </si>
  <si>
    <t xml:space="preserve">«Жамбыл облысы Қордай ауданы Қайнар ауылындағы  сумен қамтамасыздандыру жүйелерінің құрылысын жүргізу» нысанының ЖСҚ әзірлеу және мемлекеттік сараптама жүргізу   </t>
  </si>
  <si>
    <t xml:space="preserve">Жамбыл облысы Қордай ауданы Қалғұты ауылында 180 орынға арналған орта мектептің құрылысын салу"  нысанының ЖСҚ -ы мен мемлекеттік сараптама жүргізуге </t>
  </si>
  <si>
    <t xml:space="preserve">"Масаншы ауылына 600 орындық орта мектебінің құрылысын салу"  нысанының ЖСҚ әзірлеу және мемлекеттік сараптама жүргізу   </t>
  </si>
  <si>
    <t xml:space="preserve">"Қордай ауылына 5 қабатты 50 пәтерлі тұрғын үй құрылысын  салу"  нысанының ЖСҚ әзірлеу және мемлекеттік сараптама жүргізу   </t>
  </si>
  <si>
    <t xml:space="preserve">"Жанатурмыс ауылындағы №29 орта мектебінің жылу қазандығының құрылысын салу"  нысанының ЖСҚ әзірлеу және мемлекеттік сараптама жүргізу   </t>
  </si>
  <si>
    <t xml:space="preserve">"Отар ауылындағы №41 орта мектебінің жылу қазандығының құрылысын салу"  нысанының ЖСҚ әзірлеу және мемлекеттік сараптама жүргізу   </t>
  </si>
  <si>
    <t xml:space="preserve">"Шарбақты ауылындағы №36 орта мектебінің жылу қазандығының құрылысын салу"  нысанының ЖСҚ әзірлеу және мемлекеттік сараптама жүргізу   </t>
  </si>
  <si>
    <t xml:space="preserve">"Жамбыл облысы Қордай ауданы Қордай ауылы "Қордай" бақылау өткізу пункті кіре беріс кешенінің инженерлік инфрақұрылымының құрылысы" нысанына ЖСҚ әзірлеу және кешенді ведомствадан тыс сараптама жүргізу </t>
  </si>
  <si>
    <t>Аухатты ауылындағы су құбырын қайта жаңғырту</t>
  </si>
  <si>
    <t>Қордай ауылының «Шығыс» және «Солтүстік» ықшам ауданының жеке тұрғын  алқабының инженерлік инфрақұрылымының құрылысы. Электржабдықтау</t>
  </si>
  <si>
    <t xml:space="preserve"> Сортөбе ауылының жаңа тұрғын алқаптарына инженерлік инфрақұрылым жүргізу, Электржабдықтау және көшелер.   </t>
  </si>
  <si>
    <t>Қордай ауданы әкімдігінің ТҮКШ ЖКжАЖБ</t>
  </si>
  <si>
    <t>Масаншы ауылындағы жаңа мектепке кіреберіске жолға  орташа жөндеу</t>
  </si>
  <si>
    <t>Қарасай-Еңбек 3 шақырым жолға орташа жөндеу</t>
  </si>
  <si>
    <t>Орындалды. Орташа жөндеу жұмыстары толығымен аяқталды</t>
  </si>
  <si>
    <t>3.2.16. Тұрғын үй-коммуналдық шаруашылығы</t>
  </si>
  <si>
    <t xml:space="preserve">Мақсат 3.2.16.1: Азаматтардың жайлы тұруы </t>
  </si>
  <si>
    <t>Ауылдық елді мекендердің орталықтандырылған сумен қамтамасыз ету</t>
  </si>
  <si>
    <t>газбен қамтамасыз етуге</t>
  </si>
  <si>
    <t>электрмен қамтамасыз етуге</t>
  </si>
  <si>
    <t>Мақсат:  3.2.16.1. Экологиялық қауіпсіздікті қамтамасыз ету және қоршаған ортаны дамыту</t>
  </si>
  <si>
    <t xml:space="preserve">Жергілікті атқару
шы органдарға қарасты мемлекет
тік орман қоры аумағындағы орманмен көмкерілген жерлердің көлемі
</t>
  </si>
  <si>
    <t>Қарақоныз орман шаруашылығы</t>
  </si>
  <si>
    <t>66,5 - РБ, 2,4 - ОБ</t>
  </si>
  <si>
    <t>Көктөбе ауылындағы 50 орындық оқушыға арналған №40 мектебінің құрылысын салу</t>
  </si>
  <si>
    <t>229,1-РБ, 95,5 -ОБ</t>
  </si>
  <si>
    <t xml:space="preserve"> ОБ</t>
  </si>
  <si>
    <t>мың.га</t>
  </si>
  <si>
    <t xml:space="preserve">Орындалды. </t>
  </si>
  <si>
    <t xml:space="preserve">ЖИЫНЫ: </t>
  </si>
  <si>
    <t>Орындалды. Аудан бойынша орман қоры 212 гектарға ұлғайып, 6088 га құрады.</t>
  </si>
  <si>
    <t>Орындалды.  Қордай ауданының 41 елді мекенінің 31-де  ТҚҚ полигондары бар. Оның 30-де рұқсат құжаттамасы бар,яғни, 96,7% құрайды.</t>
  </si>
  <si>
    <t>Орындалды. Қордай ауданының 19 ауылдық округтерінде 31ТҚҚ полигондары бар, оның Қордай ауылында ғана қалдықтарды жинау және тасымалдау қызметі бар, яғни, 2,4 %   құрайды.</t>
  </si>
  <si>
    <t>Орындалды.Қордай РЭС-те барлығы электр тасымалдау әуе желілері барлығы  298,38 км күрделі жұмыстар/1545,9 элктр жүйесінің жалпы ұзындығы. Яғни 19,3% құрайды.</t>
  </si>
  <si>
    <t>Орындалды. 41 елді-мекеннің 12(Кордай, Касык, Степной, Калгутты, Арал, Жамбыл, Жанатурмыс, Беткайнар, Какпатас, Бериктас, Сарыбулак, Кайнар) немесе 29,3 % газдандырылды.</t>
  </si>
  <si>
    <t>Орындалды.Ауданда 41 елді мекеннің 28-і орталықтандырылған су құбырымен қолданады, яғни 68,3% құрайды.</t>
  </si>
  <si>
    <t>Орындалды. Бүгінгі күні барлығы 41 елді мекенде 142836 тұрғын, 1000 адамнан астам 26 елді мекен (Қордай, Қасық, Арал, Степной, Жамбыл, Жаңатұрмыс, Бетқайнар, Қақпатас, Беріктас, Сарыбұлақ, Қайнар, Қарасу,</t>
  </si>
  <si>
    <t>Орындалды.  Барлығы аудан бойынша бүгінгі күнге 142836 тұрғынға 14250 телефон байланысы тіркелген желісі бар, яғни 9,98 % құрайды.</t>
  </si>
  <si>
    <t>Орындалды.  Барлығы аудан бойынша бүгінгі күнге 142836 тұрғынға 7594 точка бар, интернет пайдаланушылар пайызы 5,3% құрайды.</t>
  </si>
  <si>
    <t>Орындалды. Ауданда «Правопорядок», «Кару», «Учет», «Мигрант» тағы сол сияқты қылмыстық-тазарту жұмыстары жүргізіледі.Таулы аймақтар мен ауылдарда ат үстінде патруль жүргізіледі. Бостандығынан айырылған орталықтан босатылған азаматтар, алкоголиктер, наркомандар тексеріледі барлық тіркелген қылмыстар 989 оның ішінде көшедегі қылмыстар 79.</t>
  </si>
  <si>
    <t xml:space="preserve"> Қордай ауданы әкімдігінің сәулет, қала құрылысы және құрылыс бөлімі</t>
  </si>
  <si>
    <t>Бағыт: Экология және жер ресурстары</t>
  </si>
  <si>
    <t xml:space="preserve">                                                                           Қордай ауданы әкімдігінің</t>
  </si>
  <si>
    <t>жоспарлау бөлімінің басшысы                                                                                                 А.Абдужалиева</t>
  </si>
  <si>
    <t xml:space="preserve">                                                                          экономика және бюджеттік</t>
  </si>
  <si>
    <t>3.Сыртқы әсер талдауы</t>
  </si>
  <si>
    <t>Сыртқы көрсеткіш факторы және оның көрсеткіштерге қол жеткізуге әсері</t>
  </si>
  <si>
    <t>Қабылданған іс-шаралар</t>
  </si>
  <si>
    <t xml:space="preserve">Атауы </t>
  </si>
  <si>
    <t xml:space="preserve">Өз ара іс қимыл талдау </t>
  </si>
  <si>
    <t>4. Қаражаттың игерілуі</t>
  </si>
  <si>
    <t xml:space="preserve">Жоспар, 
млн. теңге 
</t>
  </si>
  <si>
    <t xml:space="preserve">Нақты, 
млн. теңге
</t>
  </si>
  <si>
    <t>Игерілмеу себептері</t>
  </si>
  <si>
    <t>Мақсат 3.2.1.1: Ауданның өнеркәсіп әлеуетін арттыру</t>
  </si>
  <si>
    <t xml:space="preserve">Республикалық бюджет </t>
  </si>
  <si>
    <t xml:space="preserve">Аудандық бюджет </t>
  </si>
  <si>
    <t>Басқа да қаржыландыру көздері</t>
  </si>
  <si>
    <t xml:space="preserve">2.     Ведомство аралық өз ара іс қимыл талдау </t>
  </si>
  <si>
    <t>Мақсат 3.2.2.1: Агроөнеркәсіп кешенінің бәсекеге қабілеттілігін дамыту</t>
  </si>
  <si>
    <t>Мақсат 3.2.3.1: Шағын және орта бизнестің, сауданың бәсекелестікке қабілеттілігін арттыру</t>
  </si>
  <si>
    <t>Мақсат 3.2.4.1: Инновацияны дамыту және өңірге инвестицияны тартуды арттыру</t>
  </si>
  <si>
    <t>Мақсат 3.2.5.2: Жастарға жағдай жасау және қолдау көрсету</t>
  </si>
  <si>
    <t>БАРЛЫҒЫ, оның ішінде:</t>
  </si>
  <si>
    <t xml:space="preserve">Мақсат 3.2.6.1: Жұмыспен қамтуға ықпал ету шараларының тиімділігін арттыру </t>
  </si>
  <si>
    <t>Мақсат 3.2.6.2: Мүгедектерді, қарт азаматтар мен қиын өмір жағдайларына ұшыраған азаматтарды әлеуметтік қолдау және олардың өмір сүру сапасын жақсарту</t>
  </si>
  <si>
    <t xml:space="preserve">Мақсаты 3.2.7.1: Мәдениетті дамыту </t>
  </si>
  <si>
    <t>Мақсат 3.2.8.1: Дене шынықтыру және спортты дамыту</t>
  </si>
  <si>
    <t>Мақсат 3.2.10.1: Мемлекеттік тілді, лексиконда орыс тілін сақтау және ағылшын тілдерін меңгеруді дамыту</t>
  </si>
  <si>
    <t>Мақсат 3.2.11.1: Қоғамдық тәртіп пен жол қауіпсіздігін қамтамасыз етуді нығайту.</t>
  </si>
  <si>
    <t>Мақсат 3.2.11.2: Апаттар мен дүлейлерді алдын алу және жоюды ұйымдастыру</t>
  </si>
  <si>
    <t>Мақсат 3.2.12.1: Байланыс пен коммуникацияны дамыту</t>
  </si>
  <si>
    <t xml:space="preserve">Мақсат 3.2.14.1: Автомобиль жолдарын және елді мекен арасындағы автокөлік қатынасын дамыту </t>
  </si>
  <si>
    <t xml:space="preserve">Мақсат 3.2.15.1: Азаматтардың жайлы тұруы </t>
  </si>
  <si>
    <t>Мақсат 3.2.16.2: Жер қорын тиімді пайдалануды арттыру</t>
  </si>
  <si>
    <t>Мақсат 3.2.6.1.1: Халыққа мемлекеттік қызмет көрсетудің сапасын арттыру және қолжетімділікті қамтамасыз ету</t>
  </si>
  <si>
    <t>5. Жасалған талдау қорытындысы</t>
  </si>
  <si>
    <t>Мақсат 3.2.5.1: Тіректі ауылдық елді мекендерді дамыту</t>
  </si>
  <si>
    <t>Мақсат 3.2.6.1: Білім беру саласындағы қызмет сапасын арттыру</t>
  </si>
  <si>
    <t>Мақсат 3.2.9.1: Туризмді дамыту</t>
  </si>
  <si>
    <t>Мақсаты 3.2.13.1: Қол жетімді тұрғын үй құрылысымен және мүгедектерді инфрақұрылыммен қамтамасыз етуді дамыту</t>
  </si>
  <si>
    <t>Мақсат 3.2.16.1: Экологиялық қауіпсіздіқті қамтамасыз ету және қоршаған ортаның сапасын арттыру</t>
  </si>
  <si>
    <t>ЖИЫНЫ, оның ішінде:</t>
  </si>
  <si>
    <t>x</t>
  </si>
  <si>
    <t>AБ</t>
  </si>
  <si>
    <t>РБ-31,2             АБ-22,9</t>
  </si>
  <si>
    <t>РБ-438,9       АБ-98,3</t>
  </si>
  <si>
    <t>ОБ -субсид.</t>
  </si>
  <si>
    <t>Орындалды. Аудан бойынша аудандық маңызы бар автожолдардың(барлығы 260,02 шқ.) 240  шқ. немесе  92,3% пайызы қанағаттанарлық жағдайда.  Облыстық маңызы бар автожолдардың (барлығы 105 шқ.) 75  шқ. немесе  71,4% пайызы қанағаттанарлық жағдайда.  (315/365,02=86,3%)</t>
  </si>
  <si>
    <t xml:space="preserve">Орындалды. Аудан бойынша 41 елді мекеннің 8 елді мекені (Керу, Сарыбастау, Бел, Мұзбел, Көгадыр, Шарбақты, Анырақай, Бәйтерек) немесе 19,5% жолаушы тасымалдаушы авто транспартымен қамтылмаған. </t>
  </si>
  <si>
    <t>Инвестициялық жобаларды іске асыру</t>
  </si>
  <si>
    <t xml:space="preserve">орынд: Б.Кишкенова,
 тел: 8 /72636/ 2-10-00, 
eco_kordai@mail.ru
</t>
  </si>
  <si>
    <t xml:space="preserve">         "Қордай ауданын дамытудың 2016-2020 жылдарға арналған бағдарламасы" Қордай аудандық мәслихатының  2015 жылдың 25 желтоқсандағы №49-4 шешімімен бекітіліп, 2017 жылдың 21 желтоқсанында Қордай аудандық мәслихат сессиясының №25-4 шешімімен  өзгерістер мен толықтырулар енгізілген.
         «Қордай ауданын дамытудың 2016-2020 жылдарға арналған бағдарламасының» 2017 жылдың қорытындысының іске асырылуы  бойынша қаралған 72 нысаналы индикатордың 63-і (87,5%) орындалып, 2 индикатор орындалмай, 1 мақсатқа (Мақсат 3.2.11.1: Қоғамдық тәртіп пен жол қауіпсіздігін қамтамасыз етуді нығайту) толық қол жеткізілмеген, 7 индикатордын мәндері белгісіз болып тұр, себебі  сол индикаторлар бойынша Қазақстан Республикасы Ұлттық Экономика Министрлігі Статистика комитетінің ресми статистикалық ақпарат 2017 жылдың қорытындысы бойынша шыққан жоқ.  Олар аудан әкімдігінің өнеркәсіп және кәсіпкерлік бөліміне қатысты:  "Ауданының өнеркәсіптік әлеуетін арттыру" 3.2.1.1. мақсаты бойынша: Өңдеу өнеркәсібінің нақты көлемінің индексі - жоспар 104,0 пайыз; Тау-кен өндіруі және карьерлерді барлау өнеркәсінің нақты көлем индексі - жоспар 101,3 пайыз; Электрмен жабдықтау, газ, бу беру және ауа баптаудың нақты көлем индексі - жоспар 145 пайыз; Сумен жабдықтау; кәріз жүйесі, қалдықтардың жиналуын және таратылуын бақылаудың нақты көлем индексі - жоспар 101,5 пайыз және "Туризмді дамыту" 3.2.9.1  мақсаты бойынша: Өткен жылмен  салыстырғанда ішкі туризм бойынша (резиденттер) орналастыру орындарымен қызмет көрсетілген келушілер санының өсуі - жоспар 100 пайыз; Өткен жылмен салыстырғанда кіру туризмі бойынша (резиденттер емес) орналастыру орындарымен қызмет көрсетілген келушілер санының өсуі - жоспар 100 пайыз; Өткен жылмен салыстырғанда ұсынылған төсек- тәулік санының өсуі - жоспар 100 пайыз.                                                                                                                                                                                                                                                                                                                                                                                                                                                                                                                                                                                                                                              Соңымен қатар, жоспарланған  және 81 iс-шараның 81 (100%) іс-шарасы орындалды.</t>
  </si>
  <si>
    <t>Қордай ауданы әкімі                                                                                                                Б.Байтөле</t>
  </si>
  <si>
    <t>Қордай ауданын дамытудың 2016-2020 жылдарға арналған 
бағдарламасының орындалуы бойынша                                                                                                                                                                                                                                                                                 Есебі</t>
  </si>
  <si>
    <t xml:space="preserve">Орындалмады. Себебі, жылдан жылға жолдарда көлік саны көбейіп бара жатыр, соңымен қатар аудан аумағындағы орналасқан Қордай асуында ауа райының қолайсыздығына байланысты.  Ауданда орналған ЖҚО 177 оның ішінде жарақат алғаны 333, қайтыс болғаны 31. </t>
  </si>
  <si>
    <t xml:space="preserve">Орындалмады. Себебі, 2016 жылы Қазақстан Республикасының тәуелсіздігіне 25 жыл мерекеге орай сотталған адамдар амнистия бойынша бостандықтар айыру орындарынан босатылды, бірақ жұмыс табуға қиыншылық туындап, қайтадан қылмыс істеуіне барады. </t>
  </si>
  <si>
    <t xml:space="preserve">Қазақстан Республикасының  Стратегиялық даму жоспарына,  
Елді аумақтық-кеңістікте дамытудың болжамды схемасына,  
мемлекеттік бағдарламаларға, мемлекеттік органдардың      
стратегиялық жоспарларына және  аумақтарды дамыту бағдарламаларына
мониторинг жүргізу жөніндегі әдістемеге                                                                             1-қосымша      
Нысан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</si>
</sst>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_р_."/>
  </numFmts>
  <fonts count="23" x14ac:knownFonts="1">
    <font>
      <sz val="10"/>
      <name val="Arial"/>
    </font>
    <font>
      <sz val="11"/>
      <color theme="1"/>
      <name val="Calibri"/>
      <family val="2"/>
      <charset val="204"/>
      <scheme val="minor"/>
    </font>
    <font>
      <sz val="12"/>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000000"/>
      <name val="Times New Roman"/>
      <family val="1"/>
      <charset val="204"/>
    </font>
    <font>
      <sz val="10"/>
      <name val="Arial"/>
      <family val="2"/>
      <charset val="204"/>
    </font>
    <font>
      <sz val="11"/>
      <color indexed="8"/>
      <name val="Times New Roman"/>
      <family val="1"/>
      <charset val="204"/>
    </font>
    <font>
      <b/>
      <sz val="14"/>
      <color indexed="8"/>
      <name val="Times New Roman"/>
      <family val="1"/>
      <charset val="204"/>
    </font>
    <font>
      <sz val="14"/>
      <color indexed="8"/>
      <name val="Times New Roman"/>
      <family val="1"/>
      <charset val="204"/>
    </font>
    <font>
      <sz val="14"/>
      <color indexed="8"/>
      <name val="Wingdings"/>
      <charset val="2"/>
    </font>
    <font>
      <sz val="12"/>
      <color theme="1"/>
      <name val="Times New Roman"/>
      <family val="1"/>
      <charset val="204"/>
    </font>
    <font>
      <b/>
      <sz val="12"/>
      <color rgb="FF000000"/>
      <name val="Times New Roman"/>
      <family val="1"/>
      <charset val="204"/>
    </font>
    <font>
      <b/>
      <i/>
      <sz val="12"/>
      <name val="Times New Roman"/>
      <family val="1"/>
      <charset val="204"/>
    </font>
    <font>
      <i/>
      <sz val="12"/>
      <name val="Times New Roman"/>
      <family val="1"/>
      <charset val="204"/>
    </font>
    <font>
      <sz val="10"/>
      <name val="Arial Cyr"/>
      <charset val="204"/>
    </font>
    <font>
      <u/>
      <sz val="12"/>
      <name val="Times New Roman"/>
      <family val="1"/>
      <charset val="204"/>
    </font>
    <font>
      <b/>
      <sz val="14"/>
      <name val="Times New Roman"/>
      <family val="1"/>
      <charset val="204"/>
    </font>
    <font>
      <sz val="13"/>
      <name val="Times New Roman"/>
      <family val="1"/>
      <charset val="204"/>
    </font>
    <font>
      <b/>
      <sz val="13"/>
      <name val="Times New Roman"/>
      <family val="1"/>
      <charset val="204"/>
    </font>
    <font>
      <b/>
      <sz val="16"/>
      <name val="Times New Roman"/>
      <family val="1"/>
      <charset val="204"/>
    </font>
    <font>
      <sz val="16.5"/>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66FF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xf numFmtId="0" fontId="1" fillId="0" borderId="0"/>
    <xf numFmtId="0" fontId="16" fillId="0" borderId="0"/>
    <xf numFmtId="0" fontId="16" fillId="0" borderId="0"/>
    <xf numFmtId="0" fontId="16" fillId="0" borderId="0">
      <alignment horizontal="center"/>
    </xf>
  </cellStyleXfs>
  <cellXfs count="297">
    <xf numFmtId="0" fontId="0" fillId="0" borderId="0" xfId="0"/>
    <xf numFmtId="164" fontId="2" fillId="0" borderId="2" xfId="0" applyNumberFormat="1" applyFont="1" applyFill="1" applyBorder="1" applyAlignment="1">
      <alignment horizontal="center" vertical="top" wrapText="1"/>
    </xf>
    <xf numFmtId="165" fontId="2" fillId="0" borderId="2" xfId="0" applyNumberFormat="1" applyFont="1" applyFill="1" applyBorder="1" applyAlignment="1">
      <alignment horizontal="right" vertical="top" wrapText="1"/>
    </xf>
    <xf numFmtId="2" fontId="2" fillId="0" borderId="2" xfId="0" applyNumberFormat="1" applyFont="1" applyFill="1" applyBorder="1" applyAlignment="1">
      <alignment horizontal="center" vertical="top" wrapText="1"/>
    </xf>
    <xf numFmtId="0" fontId="8" fillId="0" borderId="0" xfId="2" applyFont="1" applyFill="1"/>
    <xf numFmtId="0" fontId="4" fillId="0" borderId="0" xfId="2" applyFont="1" applyFill="1" applyBorder="1" applyAlignment="1">
      <alignment horizontal="left" vertical="top" wrapText="1"/>
    </xf>
    <xf numFmtId="0" fontId="4" fillId="0" borderId="0" xfId="2" applyFont="1" applyFill="1" applyBorder="1" applyAlignment="1">
      <alignment horizontal="center" vertical="top" wrapText="1"/>
    </xf>
    <xf numFmtId="0" fontId="4" fillId="0" borderId="0" xfId="2" applyFont="1" applyFill="1"/>
    <xf numFmtId="0" fontId="10" fillId="0" borderId="0" xfId="2" applyFont="1" applyFill="1"/>
    <xf numFmtId="0" fontId="12" fillId="0" borderId="0" xfId="2" applyFont="1" applyFill="1"/>
    <xf numFmtId="0" fontId="13" fillId="0" borderId="0" xfId="2" applyFont="1" applyFill="1" applyAlignment="1"/>
    <xf numFmtId="0" fontId="13" fillId="0" borderId="1" xfId="2" applyFont="1" applyFill="1" applyBorder="1" applyAlignment="1"/>
    <xf numFmtId="0" fontId="6" fillId="0" borderId="0" xfId="2" applyFont="1" applyFill="1" applyAlignment="1">
      <alignment horizontal="right"/>
    </xf>
    <xf numFmtId="0" fontId="6" fillId="0" borderId="0" xfId="2" applyFont="1" applyFill="1" applyAlignment="1">
      <alignment horizontal="justify"/>
    </xf>
    <xf numFmtId="0" fontId="2" fillId="0" borderId="2" xfId="0" applyFont="1" applyFill="1" applyBorder="1" applyAlignment="1">
      <alignment vertical="top" wrapText="1"/>
    </xf>
    <xf numFmtId="164" fontId="5" fillId="0" borderId="2"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165" fontId="2" fillId="0" borderId="2" xfId="0" applyNumberFormat="1" applyFont="1" applyFill="1" applyBorder="1" applyAlignment="1">
      <alignment horizontal="left" vertical="top" wrapText="1"/>
    </xf>
    <xf numFmtId="0" fontId="2" fillId="0" borderId="2" xfId="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2" fillId="0" borderId="2" xfId="0" applyFont="1" applyFill="1" applyBorder="1" applyAlignment="1">
      <alignment wrapText="1"/>
    </xf>
    <xf numFmtId="0" fontId="2" fillId="0" borderId="2" xfId="0" applyFont="1" applyFill="1" applyBorder="1" applyAlignment="1">
      <alignment horizontal="left" vertical="top" wrapText="1"/>
    </xf>
    <xf numFmtId="165" fontId="2" fillId="0" borderId="2" xfId="0" applyNumberFormat="1" applyFont="1" applyFill="1" applyBorder="1" applyAlignment="1">
      <alignment horizontal="center" vertical="top" wrapText="1"/>
    </xf>
    <xf numFmtId="0" fontId="5" fillId="0" borderId="2" xfId="0" applyFont="1" applyFill="1" applyBorder="1" applyAlignment="1">
      <alignment wrapText="1"/>
    </xf>
    <xf numFmtId="0" fontId="2" fillId="0" borderId="2" xfId="0" applyFont="1" applyFill="1" applyBorder="1" applyAlignment="1">
      <alignment horizontal="center" vertical="center" wrapText="1"/>
    </xf>
    <xf numFmtId="0" fontId="2" fillId="0" borderId="2" xfId="1" applyFont="1" applyFill="1" applyBorder="1" applyAlignment="1">
      <alignment wrapText="1"/>
    </xf>
    <xf numFmtId="0" fontId="2" fillId="0" borderId="2" xfId="0" applyFont="1" applyFill="1" applyBorder="1" applyAlignment="1">
      <alignment horizontal="left" wrapText="1"/>
    </xf>
    <xf numFmtId="1" fontId="2" fillId="0" borderId="2" xfId="0" applyNumberFormat="1" applyFont="1" applyFill="1" applyBorder="1" applyAlignment="1">
      <alignment horizontal="center" vertical="top" wrapText="1"/>
    </xf>
    <xf numFmtId="164" fontId="2" fillId="0" borderId="2" xfId="0" applyNumberFormat="1" applyFont="1" applyFill="1" applyBorder="1" applyAlignment="1">
      <alignment vertical="top" wrapText="1"/>
    </xf>
    <xf numFmtId="164" fontId="2" fillId="0" borderId="2" xfId="0" applyNumberFormat="1" applyFont="1" applyFill="1" applyBorder="1" applyAlignment="1">
      <alignment horizontal="right" vertical="top" wrapText="1"/>
    </xf>
    <xf numFmtId="0" fontId="2" fillId="0" borderId="0" xfId="0" applyFont="1" applyAlignment="1">
      <alignment wrapText="1"/>
    </xf>
    <xf numFmtId="165" fontId="2" fillId="0" borderId="2" xfId="0" applyNumberFormat="1" applyFont="1" applyFill="1" applyBorder="1" applyAlignment="1">
      <alignment horizontal="left" wrapText="1"/>
    </xf>
    <xf numFmtId="0" fontId="2" fillId="0" borderId="2" xfId="0" applyFont="1" applyBorder="1" applyAlignment="1">
      <alignment wrapText="1"/>
    </xf>
    <xf numFmtId="0" fontId="2" fillId="0" borderId="2" xfId="0" applyFont="1" applyBorder="1"/>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justify" vertical="top" wrapText="1"/>
    </xf>
    <xf numFmtId="0" fontId="2" fillId="0" borderId="2" xfId="0" applyFont="1" applyBorder="1" applyAlignment="1">
      <alignment horizontal="center" vertical="top"/>
    </xf>
    <xf numFmtId="0" fontId="2" fillId="0" borderId="3" xfId="1" applyFont="1" applyFill="1" applyBorder="1" applyAlignment="1">
      <alignment wrapText="1"/>
    </xf>
    <xf numFmtId="0" fontId="2" fillId="0" borderId="0" xfId="0" applyFont="1" applyFill="1" applyBorder="1" applyAlignment="1">
      <alignment wrapText="1"/>
    </xf>
    <xf numFmtId="0" fontId="2" fillId="0" borderId="0" xfId="1" applyFont="1" applyFill="1" applyBorder="1" applyAlignment="1">
      <alignment wrapText="1"/>
    </xf>
    <xf numFmtId="0" fontId="2" fillId="0" borderId="2" xfId="0" applyFont="1" applyBorder="1" applyAlignment="1">
      <alignment vertical="center" wrapText="1"/>
    </xf>
    <xf numFmtId="0" fontId="2" fillId="0" borderId="2" xfId="0" applyFont="1" applyBorder="1" applyAlignment="1">
      <alignment vertical="top"/>
    </xf>
    <xf numFmtId="0" fontId="2" fillId="0" borderId="2" xfId="0" applyFont="1" applyBorder="1" applyAlignment="1">
      <alignment horizontal="left" vertical="top"/>
    </xf>
    <xf numFmtId="0" fontId="2" fillId="0" borderId="2" xfId="0" applyFont="1" applyBorder="1" applyAlignment="1">
      <alignment horizontal="center" wrapText="1"/>
    </xf>
    <xf numFmtId="0" fontId="2" fillId="0" borderId="2" xfId="0" applyFont="1" applyBorder="1" applyAlignment="1">
      <alignment horizontal="left" vertical="top" wrapText="1"/>
    </xf>
    <xf numFmtId="0" fontId="15" fillId="0" borderId="2" xfId="0" applyFont="1" applyBorder="1" applyAlignment="1">
      <alignment horizontal="left" vertical="top"/>
    </xf>
    <xf numFmtId="0" fontId="15" fillId="0" borderId="2" xfId="0" applyFont="1" applyBorder="1" applyAlignment="1">
      <alignment horizontal="left" vertical="top" wrapText="1"/>
    </xf>
    <xf numFmtId="0" fontId="2" fillId="0" borderId="2" xfId="0" applyFont="1" applyBorder="1" applyAlignment="1">
      <alignment horizontal="left" wrapText="1"/>
    </xf>
    <xf numFmtId="0" fontId="2" fillId="0" borderId="2" xfId="0" applyFont="1" applyBorder="1" applyAlignment="1">
      <alignment horizontal="center" vertical="center" wrapText="1"/>
    </xf>
    <xf numFmtId="0" fontId="14" fillId="0" borderId="2" xfId="0" applyFont="1" applyBorder="1" applyAlignment="1">
      <alignment horizontal="center" vertical="top" wrapText="1"/>
    </xf>
    <xf numFmtId="0" fontId="5" fillId="0" borderId="0" xfId="0" applyFont="1"/>
    <xf numFmtId="0" fontId="2" fillId="0" borderId="0" xfId="0" applyFont="1" applyAlignment="1">
      <alignment horizontal="left" vertical="top"/>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2" xfId="0" applyFont="1" applyFill="1" applyBorder="1" applyAlignment="1">
      <alignment vertical="top" wrapText="1"/>
    </xf>
    <xf numFmtId="0" fontId="5" fillId="0" borderId="2" xfId="0" applyFont="1" applyFill="1" applyBorder="1" applyAlignment="1">
      <alignment horizontal="right" vertical="top" wrapText="1"/>
    </xf>
    <xf numFmtId="0" fontId="14" fillId="0" borderId="2" xfId="0" applyFont="1" applyBorder="1" applyAlignment="1">
      <alignment horizontal="left" vertical="top" wrapText="1"/>
    </xf>
    <xf numFmtId="0" fontId="2" fillId="0" borderId="2" xfId="3" applyFont="1" applyFill="1" applyBorder="1" applyAlignment="1">
      <alignment horizontal="left" vertical="top" wrapText="1"/>
    </xf>
    <xf numFmtId="3" fontId="2" fillId="0" borderId="2" xfId="3" applyNumberFormat="1" applyFont="1" applyFill="1" applyBorder="1" applyAlignment="1">
      <alignment horizontal="left" vertical="top" wrapText="1"/>
    </xf>
    <xf numFmtId="0" fontId="2" fillId="0" borderId="2" xfId="0" applyFont="1" applyFill="1" applyBorder="1" applyAlignment="1">
      <alignment horizontal="left" vertical="top"/>
    </xf>
    <xf numFmtId="0" fontId="2" fillId="0" borderId="2" xfId="0" applyFont="1" applyFill="1" applyBorder="1" applyAlignment="1">
      <alignment horizontal="justify" vertical="top" wrapText="1"/>
    </xf>
    <xf numFmtId="0" fontId="2" fillId="0" borderId="2" xfId="5" applyFont="1" applyFill="1" applyBorder="1" applyAlignment="1">
      <alignment horizontal="left" vertical="center" wrapText="1"/>
    </xf>
    <xf numFmtId="0" fontId="2" fillId="0" borderId="2" xfId="3" applyFont="1" applyFill="1" applyBorder="1" applyAlignment="1">
      <alignment vertical="center" wrapText="1"/>
    </xf>
    <xf numFmtId="0" fontId="2" fillId="0" borderId="2" xfId="5" applyFont="1" applyFill="1" applyBorder="1" applyAlignment="1">
      <alignment horizontal="left" vertical="top" wrapText="1"/>
    </xf>
    <xf numFmtId="0" fontId="5" fillId="0" borderId="2" xfId="0" applyFont="1" applyFill="1" applyBorder="1" applyAlignment="1"/>
    <xf numFmtId="0" fontId="5" fillId="0" borderId="2" xfId="0" applyFont="1" applyFill="1" applyBorder="1" applyAlignment="1">
      <alignment horizontal="left" vertical="top"/>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horizontal="left" wrapText="1"/>
    </xf>
    <xf numFmtId="0" fontId="2" fillId="0" borderId="2" xfId="0" applyFont="1" applyFill="1" applyBorder="1" applyAlignment="1">
      <alignment horizontal="center" wrapText="1"/>
    </xf>
    <xf numFmtId="0" fontId="2" fillId="0" borderId="11" xfId="0" applyFont="1" applyFill="1" applyBorder="1" applyAlignment="1">
      <alignment horizontal="center" vertical="top" wrapText="1"/>
    </xf>
    <xf numFmtId="164" fontId="2" fillId="0" borderId="11" xfId="0" applyNumberFormat="1"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2" xfId="0" applyFont="1" applyFill="1" applyBorder="1" applyAlignment="1">
      <alignment horizontal="left" vertical="center" wrapText="1"/>
    </xf>
    <xf numFmtId="0" fontId="15" fillId="0" borderId="2" xfId="0" applyFont="1" applyFill="1" applyBorder="1" applyAlignment="1">
      <alignment vertical="top" wrapText="1"/>
    </xf>
    <xf numFmtId="166" fontId="2" fillId="0" borderId="2" xfId="0" applyNumberFormat="1" applyFont="1" applyFill="1" applyBorder="1" applyAlignment="1">
      <alignment horizontal="center" vertical="top" wrapText="1"/>
    </xf>
    <xf numFmtId="0" fontId="2" fillId="0" borderId="4" xfId="0" applyFont="1" applyFill="1" applyBorder="1" applyAlignment="1">
      <alignment horizontal="center" vertical="center" wrapText="1"/>
    </xf>
    <xf numFmtId="0" fontId="14" fillId="0" borderId="2" xfId="0" applyFont="1" applyFill="1" applyBorder="1" applyAlignment="1">
      <alignment vertical="top" wrapText="1"/>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2" fontId="2" fillId="0" borderId="2" xfId="0" applyNumberFormat="1" applyFont="1" applyBorder="1" applyAlignment="1">
      <alignment horizontal="left" vertical="top" wrapText="1"/>
    </xf>
    <xf numFmtId="0" fontId="2" fillId="0" borderId="2" xfId="0" applyFont="1" applyFill="1" applyBorder="1" applyAlignment="1">
      <alignment vertical="top"/>
    </xf>
    <xf numFmtId="0" fontId="5" fillId="3" borderId="2" xfId="0" applyFont="1" applyFill="1" applyBorder="1" applyAlignment="1">
      <alignment vertical="top" wrapText="1"/>
    </xf>
    <xf numFmtId="0" fontId="5" fillId="3" borderId="2" xfId="0" applyFont="1" applyFill="1" applyBorder="1" applyAlignment="1">
      <alignment horizontal="center" vertical="top" wrapText="1"/>
    </xf>
    <xf numFmtId="164" fontId="5" fillId="3" borderId="2" xfId="0" applyNumberFormat="1" applyFont="1" applyFill="1" applyBorder="1" applyAlignment="1">
      <alignment horizontal="right" vertical="top" wrapText="1"/>
    </xf>
    <xf numFmtId="165" fontId="2" fillId="3" borderId="2" xfId="0" applyNumberFormat="1" applyFont="1" applyFill="1" applyBorder="1" applyAlignment="1">
      <alignment horizontal="right" vertical="top" wrapText="1"/>
    </xf>
    <xf numFmtId="0" fontId="5" fillId="3" borderId="2" xfId="0" applyFont="1" applyFill="1" applyBorder="1" applyAlignment="1">
      <alignment wrapText="1"/>
    </xf>
    <xf numFmtId="0" fontId="5" fillId="3" borderId="2" xfId="0" applyFont="1" applyFill="1" applyBorder="1" applyAlignment="1">
      <alignment horizontal="right" vertical="top" wrapText="1"/>
    </xf>
    <xf numFmtId="165" fontId="5" fillId="3" borderId="2"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2" xfId="0" applyFont="1" applyFill="1" applyBorder="1" applyAlignment="1">
      <alignment wrapText="1"/>
    </xf>
    <xf numFmtId="0" fontId="5" fillId="3" borderId="2" xfId="0" applyFont="1" applyFill="1" applyBorder="1" applyAlignment="1">
      <alignment horizontal="left" vertical="top" wrapText="1"/>
    </xf>
    <xf numFmtId="0" fontId="5" fillId="3" borderId="2" xfId="0" applyFont="1" applyFill="1" applyBorder="1" applyAlignment="1">
      <alignment horizontal="left" wrapText="1"/>
    </xf>
    <xf numFmtId="0" fontId="2" fillId="3" borderId="2" xfId="0" applyFont="1" applyFill="1" applyBorder="1" applyAlignment="1">
      <alignment horizontal="center" vertical="top" wrapText="1"/>
    </xf>
    <xf numFmtId="0" fontId="2" fillId="3" borderId="2" xfId="1" applyNumberFormat="1" applyFont="1" applyFill="1" applyBorder="1" applyAlignment="1">
      <alignment horizontal="left" vertical="top" wrapText="1"/>
    </xf>
    <xf numFmtId="0" fontId="2" fillId="3" borderId="2" xfId="0" applyFont="1" applyFill="1" applyBorder="1"/>
    <xf numFmtId="0" fontId="2" fillId="3" borderId="2" xfId="0" applyFont="1" applyFill="1" applyBorder="1" applyAlignment="1">
      <alignment horizontal="left" wrapText="1"/>
    </xf>
    <xf numFmtId="165" fontId="5" fillId="3" borderId="2" xfId="0" applyNumberFormat="1" applyFont="1" applyFill="1" applyBorder="1" applyAlignment="1">
      <alignment horizontal="center" vertical="top" wrapText="1"/>
    </xf>
    <xf numFmtId="164" fontId="5" fillId="3" borderId="2" xfId="0" applyNumberFormat="1" applyFont="1" applyFill="1" applyBorder="1" applyAlignment="1">
      <alignment horizontal="center" vertical="top" wrapText="1"/>
    </xf>
    <xf numFmtId="164" fontId="5" fillId="3" borderId="2" xfId="0" applyNumberFormat="1" applyFont="1" applyFill="1" applyBorder="1" applyAlignment="1">
      <alignment wrapText="1"/>
    </xf>
    <xf numFmtId="0" fontId="5" fillId="3" borderId="2" xfId="0" applyFont="1" applyFill="1" applyBorder="1" applyAlignment="1">
      <alignment horizontal="right" wrapText="1"/>
    </xf>
    <xf numFmtId="0" fontId="5" fillId="4" borderId="2" xfId="0" applyFont="1" applyFill="1" applyBorder="1" applyAlignment="1">
      <alignment vertical="top" wrapText="1"/>
    </xf>
    <xf numFmtId="0" fontId="5" fillId="4" borderId="2" xfId="0" applyFont="1" applyFill="1" applyBorder="1" applyAlignment="1">
      <alignment horizontal="center" vertical="top" wrapText="1"/>
    </xf>
    <xf numFmtId="165" fontId="5" fillId="4" borderId="2" xfId="0" applyNumberFormat="1" applyFont="1" applyFill="1" applyBorder="1" applyAlignment="1">
      <alignment horizontal="right" vertical="top" wrapText="1"/>
    </xf>
    <xf numFmtId="164" fontId="5" fillId="4" borderId="2" xfId="0" applyNumberFormat="1" applyFont="1" applyFill="1" applyBorder="1" applyAlignment="1">
      <alignment horizontal="right" vertical="top" wrapText="1"/>
    </xf>
    <xf numFmtId="165" fontId="2" fillId="4" borderId="2" xfId="0" applyNumberFormat="1" applyFont="1" applyFill="1" applyBorder="1" applyAlignment="1">
      <alignment horizontal="right" vertical="top" wrapText="1"/>
    </xf>
    <xf numFmtId="0" fontId="5" fillId="4" borderId="2" xfId="0" applyFont="1" applyFill="1" applyBorder="1" applyAlignment="1">
      <alignment wrapText="1"/>
    </xf>
    <xf numFmtId="0" fontId="5" fillId="4" borderId="2" xfId="0" applyFont="1" applyFill="1" applyBorder="1" applyAlignment="1">
      <alignment horizontal="right" vertical="top" wrapText="1"/>
    </xf>
    <xf numFmtId="0" fontId="2" fillId="0" borderId="3" xfId="0" applyFont="1" applyFill="1" applyBorder="1" applyAlignment="1">
      <alignment wrapText="1"/>
    </xf>
    <xf numFmtId="0" fontId="2" fillId="0" borderId="12" xfId="0" applyFont="1" applyFill="1" applyBorder="1" applyAlignment="1">
      <alignment wrapText="1"/>
    </xf>
    <xf numFmtId="0" fontId="5" fillId="0" borderId="0" xfId="0" applyFont="1" applyFill="1" applyBorder="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center" vertical="center" wrapText="1"/>
    </xf>
    <xf numFmtId="0" fontId="5" fillId="3" borderId="2" xfId="0" applyFont="1" applyFill="1" applyBorder="1" applyAlignment="1">
      <alignment vertical="top" wrapText="1"/>
    </xf>
    <xf numFmtId="0" fontId="5" fillId="3"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right" vertical="top" wrapText="1"/>
    </xf>
    <xf numFmtId="165" fontId="5"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0" fontId="5" fillId="0" borderId="3" xfId="0" applyFont="1" applyFill="1" applyBorder="1" applyAlignment="1">
      <alignment wrapText="1"/>
    </xf>
    <xf numFmtId="0" fontId="18" fillId="0" borderId="0" xfId="0" applyFont="1" applyBorder="1" applyAlignment="1">
      <alignment horizontal="center" vertical="center"/>
    </xf>
    <xf numFmtId="0" fontId="2" fillId="0" borderId="0" xfId="0" applyFont="1" applyBorder="1" applyAlignment="1">
      <alignment horizontal="left" vertical="center"/>
    </xf>
    <xf numFmtId="165"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4" xfId="0" applyFont="1" applyFill="1" applyBorder="1" applyAlignment="1">
      <alignment wrapText="1"/>
    </xf>
    <xf numFmtId="0" fontId="19" fillId="0" borderId="0" xfId="0" applyFont="1" applyFill="1" applyBorder="1" applyAlignment="1">
      <alignment wrapText="1"/>
    </xf>
    <xf numFmtId="0" fontId="19" fillId="0" borderId="3" xfId="0" applyFont="1" applyFill="1" applyBorder="1" applyAlignment="1">
      <alignment wrapText="1"/>
    </xf>
    <xf numFmtId="0" fontId="19" fillId="0" borderId="2" xfId="0" applyFont="1" applyFill="1" applyBorder="1" applyAlignment="1">
      <alignment wrapText="1"/>
    </xf>
    <xf numFmtId="0" fontId="20" fillId="0" borderId="0" xfId="0" applyFont="1" applyAlignment="1">
      <alignment horizontal="center" vertical="center"/>
    </xf>
    <xf numFmtId="0" fontId="19" fillId="0" borderId="4" xfId="0" applyFont="1" applyFill="1" applyBorder="1" applyAlignment="1">
      <alignment wrapText="1"/>
    </xf>
    <xf numFmtId="0" fontId="20" fillId="0" borderId="0" xfId="0" applyFont="1" applyBorder="1" applyAlignment="1">
      <alignment horizontal="center" vertical="center"/>
    </xf>
    <xf numFmtId="0" fontId="20" fillId="0" borderId="2" xfId="0" applyFont="1" applyBorder="1" applyAlignment="1">
      <alignment horizontal="center" vertical="center"/>
    </xf>
    <xf numFmtId="0" fontId="19" fillId="0" borderId="0" xfId="0" applyFont="1"/>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19" fillId="0" borderId="4" xfId="0" applyFont="1" applyBorder="1" applyAlignment="1">
      <alignment horizontal="left" vertical="center"/>
    </xf>
    <xf numFmtId="0" fontId="20" fillId="0" borderId="6"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xf numFmtId="0" fontId="20" fillId="0" borderId="4" xfId="0" applyFont="1" applyBorder="1" applyAlignment="1">
      <alignment horizontal="center" vertical="center"/>
    </xf>
    <xf numFmtId="0" fontId="20" fillId="0" borderId="2" xfId="0" applyFont="1" applyBorder="1"/>
    <xf numFmtId="0" fontId="19" fillId="0" borderId="6" xfId="0" applyFont="1" applyBorder="1" applyAlignment="1">
      <alignment horizontal="left" vertical="center"/>
    </xf>
    <xf numFmtId="0" fontId="19" fillId="0" borderId="3" xfId="0" applyFont="1" applyBorder="1" applyAlignment="1">
      <alignment horizontal="left" vertical="center"/>
    </xf>
    <xf numFmtId="0" fontId="20" fillId="0" borderId="1" xfId="0" applyFont="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19" fillId="0" borderId="2" xfId="0" applyFont="1" applyBorder="1" applyAlignment="1">
      <alignment horizontal="left" vertical="center"/>
    </xf>
    <xf numFmtId="0" fontId="20" fillId="0" borderId="2" xfId="0" applyFont="1" applyBorder="1" applyAlignment="1">
      <alignment horizontal="left" vertical="center"/>
    </xf>
    <xf numFmtId="0" fontId="20" fillId="0" borderId="6" xfId="0" applyFont="1" applyBorder="1" applyAlignment="1">
      <alignment vertical="center"/>
    </xf>
    <xf numFmtId="0" fontId="20" fillId="0" borderId="4" xfId="0" applyFont="1" applyBorder="1" applyAlignment="1">
      <alignment horizontal="left" vertical="center"/>
    </xf>
    <xf numFmtId="0" fontId="20" fillId="0" borderId="2" xfId="0" applyFont="1" applyFill="1" applyBorder="1" applyAlignment="1">
      <alignment wrapText="1"/>
    </xf>
    <xf numFmtId="0" fontId="20" fillId="0" borderId="0" xfId="0" applyFont="1"/>
    <xf numFmtId="0" fontId="20" fillId="0" borderId="3" xfId="0" applyFont="1" applyFill="1" applyBorder="1" applyAlignment="1">
      <alignment wrapText="1"/>
    </xf>
    <xf numFmtId="0" fontId="21" fillId="0" borderId="0" xfId="0" applyFont="1" applyAlignment="1">
      <alignment horizontal="center" vertical="center"/>
    </xf>
    <xf numFmtId="0" fontId="2" fillId="0" borderId="2" xfId="0" applyFont="1" applyFill="1" applyBorder="1" applyAlignment="1">
      <alignment horizontal="center" vertical="top" wrapText="1"/>
    </xf>
    <xf numFmtId="0" fontId="19" fillId="0" borderId="4" xfId="0" applyFont="1" applyBorder="1" applyAlignment="1">
      <alignment horizontal="left" vertical="center"/>
    </xf>
    <xf numFmtId="0" fontId="19" fillId="0" borderId="6" xfId="0" applyFont="1" applyBorder="1" applyAlignment="1">
      <alignment horizontal="left" vertical="center"/>
    </xf>
    <xf numFmtId="0" fontId="19" fillId="0" borderId="3" xfId="0" applyFont="1" applyBorder="1" applyAlignment="1">
      <alignment horizontal="lef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3" xfId="0" applyFont="1" applyBorder="1" applyAlignment="1">
      <alignment horizontal="left" vertical="center"/>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wrapText="1"/>
    </xf>
    <xf numFmtId="0" fontId="5" fillId="0" borderId="6" xfId="0" applyFont="1" applyFill="1" applyBorder="1" applyAlignment="1">
      <alignment horizontal="left" wrapText="1"/>
    </xf>
    <xf numFmtId="0" fontId="5" fillId="0" borderId="3" xfId="0" applyFont="1" applyFill="1" applyBorder="1" applyAlignment="1">
      <alignment horizontal="left" wrapText="1"/>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20" fillId="0" borderId="4" xfId="0" applyFont="1" applyBorder="1" applyAlignment="1">
      <alignment horizontal="center" vertical="center" wrapText="1"/>
    </xf>
    <xf numFmtId="0" fontId="5" fillId="3" borderId="2" xfId="0" applyFont="1" applyFill="1" applyBorder="1" applyAlignment="1">
      <alignment horizontal="right" vertical="top" wrapText="1"/>
    </xf>
    <xf numFmtId="0" fontId="5" fillId="3"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5" fillId="0" borderId="0" xfId="0" applyFont="1" applyFill="1" applyBorder="1" applyAlignment="1">
      <alignment horizontal="left"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0"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2" xfId="0" applyFont="1" applyFill="1" applyBorder="1" applyAlignment="1">
      <alignment horizontal="left" wrapText="1"/>
    </xf>
    <xf numFmtId="0" fontId="2" fillId="0" borderId="2" xfId="0" applyFont="1" applyFill="1" applyBorder="1" applyAlignment="1">
      <alignment vertical="top" wrapText="1"/>
    </xf>
    <xf numFmtId="0" fontId="14" fillId="0" borderId="2" xfId="0" applyFont="1" applyBorder="1" applyAlignment="1">
      <alignment horizontal="left" wrapText="1"/>
    </xf>
    <xf numFmtId="0" fontId="5" fillId="3" borderId="2" xfId="0" applyFont="1" applyFill="1" applyBorder="1" applyAlignment="1">
      <alignment vertical="top" wrapText="1"/>
    </xf>
    <xf numFmtId="165" fontId="2" fillId="0" borderId="2" xfId="0" applyNumberFormat="1" applyFont="1" applyFill="1" applyBorder="1" applyAlignment="1">
      <alignment horizontal="center" vertical="top" wrapText="1"/>
    </xf>
    <xf numFmtId="0" fontId="5" fillId="0" borderId="4"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0" fontId="14" fillId="0" borderId="9" xfId="0" applyFont="1" applyBorder="1" applyAlignment="1">
      <alignment horizontal="left" wrapText="1"/>
    </xf>
    <xf numFmtId="0" fontId="14" fillId="0" borderId="10" xfId="0" applyFont="1" applyBorder="1" applyAlignment="1">
      <alignment horizontal="left" wrapText="1"/>
    </xf>
    <xf numFmtId="0" fontId="14" fillId="0" borderId="8" xfId="0" applyFont="1" applyBorder="1" applyAlignment="1">
      <alignment horizontal="left" wrapText="1"/>
    </xf>
    <xf numFmtId="166" fontId="2" fillId="0" borderId="4" xfId="0" applyNumberFormat="1" applyFont="1" applyFill="1" applyBorder="1" applyAlignment="1">
      <alignment horizontal="center" vertical="top" wrapText="1"/>
    </xf>
    <xf numFmtId="166" fontId="2" fillId="0" borderId="6" xfId="0" applyNumberFormat="1" applyFont="1" applyFill="1" applyBorder="1" applyAlignment="1">
      <alignment horizontal="center" vertical="top" wrapText="1"/>
    </xf>
    <xf numFmtId="166" fontId="2" fillId="0" borderId="3" xfId="0" applyNumberFormat="1" applyFont="1" applyFill="1" applyBorder="1" applyAlignment="1">
      <alignment horizontal="center" vertical="top" wrapText="1"/>
    </xf>
    <xf numFmtId="0" fontId="5" fillId="0" borderId="2" xfId="0" applyFont="1" applyFill="1" applyBorder="1" applyAlignment="1">
      <alignment horizontal="right" vertical="top" wrapText="1"/>
    </xf>
    <xf numFmtId="0" fontId="5" fillId="4" borderId="2" xfId="0" applyFont="1" applyFill="1" applyBorder="1" applyAlignment="1">
      <alignment vertical="top" wrapText="1"/>
    </xf>
    <xf numFmtId="0" fontId="5" fillId="4" borderId="2" xfId="0" applyFont="1" applyFill="1" applyBorder="1" applyAlignment="1">
      <alignment horizontal="right" vertical="top" wrapText="1"/>
    </xf>
    <xf numFmtId="0" fontId="14" fillId="0" borderId="2"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2" xfId="0" applyFont="1" applyFill="1" applyBorder="1" applyAlignment="1">
      <alignment vertical="top" wrapText="1"/>
    </xf>
    <xf numFmtId="0" fontId="5" fillId="3" borderId="12" xfId="0" applyFont="1" applyFill="1" applyBorder="1" applyAlignment="1">
      <alignment vertical="top" wrapText="1"/>
    </xf>
    <xf numFmtId="0" fontId="14" fillId="0" borderId="11" xfId="0" applyFont="1" applyFill="1" applyBorder="1" applyAlignment="1">
      <alignment horizontal="left" vertical="top" wrapText="1"/>
    </xf>
    <xf numFmtId="0" fontId="5" fillId="0" borderId="2" xfId="0" applyFont="1" applyFill="1" applyBorder="1" applyAlignment="1">
      <alignment horizontal="left"/>
    </xf>
    <xf numFmtId="0" fontId="5" fillId="0" borderId="4" xfId="0" applyFont="1" applyBorder="1" applyAlignment="1">
      <alignment horizontal="left"/>
    </xf>
    <xf numFmtId="0" fontId="5" fillId="0" borderId="6" xfId="0" applyFont="1" applyBorder="1" applyAlignment="1">
      <alignment horizontal="left"/>
    </xf>
    <xf numFmtId="0" fontId="5" fillId="0" borderId="3" xfId="0" applyFont="1" applyBorder="1" applyAlignment="1">
      <alignment horizontal="left"/>
    </xf>
    <xf numFmtId="0" fontId="14" fillId="0" borderId="2" xfId="0" applyFont="1" applyFill="1" applyBorder="1" applyAlignment="1">
      <alignment horizontal="left"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Fill="1" applyBorder="1" applyAlignment="1">
      <alignment horizontal="left" wrapText="1"/>
    </xf>
    <xf numFmtId="0" fontId="2" fillId="0" borderId="0" xfId="0" applyFont="1" applyFill="1" applyBorder="1" applyAlignment="1">
      <alignment horizontal="center" vertical="top" wrapText="1"/>
    </xf>
    <xf numFmtId="0" fontId="5" fillId="0" borderId="2" xfId="0" applyFont="1" applyFill="1" applyBorder="1" applyAlignment="1">
      <alignment horizontal="center" wrapText="1"/>
    </xf>
    <xf numFmtId="0" fontId="2" fillId="0" borderId="0" xfId="0" applyFont="1" applyFill="1" applyBorder="1" applyAlignment="1">
      <alignment horizontal="left" wrapText="1"/>
    </xf>
    <xf numFmtId="0" fontId="17" fillId="0" borderId="0" xfId="0" applyFont="1" applyFill="1" applyBorder="1" applyAlignment="1">
      <alignment horizontal="left" wrapText="1"/>
    </xf>
    <xf numFmtId="0" fontId="2" fillId="0" borderId="0" xfId="0" applyFont="1" applyFill="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left" wrapText="1"/>
    </xf>
    <xf numFmtId="0" fontId="14" fillId="0" borderId="2" xfId="0" applyFont="1" applyBorder="1" applyAlignment="1">
      <alignment horizontal="left" vertical="top" wrapText="1"/>
    </xf>
    <xf numFmtId="0" fontId="22" fillId="0" borderId="0" xfId="0" applyFont="1" applyAlignment="1">
      <alignment horizontal="left" vertical="top" wrapText="1"/>
    </xf>
    <xf numFmtId="0" fontId="21" fillId="0" borderId="0" xfId="0" applyFont="1" applyAlignment="1">
      <alignment horizontal="center" vertical="center"/>
    </xf>
    <xf numFmtId="0" fontId="20" fillId="0" borderId="4" xfId="0" applyFont="1" applyBorder="1" applyAlignment="1">
      <alignment horizontal="left"/>
    </xf>
    <xf numFmtId="0" fontId="20" fillId="0" borderId="6" xfId="0" applyFont="1" applyBorder="1" applyAlignment="1">
      <alignment horizontal="left"/>
    </xf>
    <xf numFmtId="0" fontId="20" fillId="0" borderId="2" xfId="0" applyFont="1" applyBorder="1" applyAlignment="1">
      <alignment horizontal="left"/>
    </xf>
    <xf numFmtId="0" fontId="20" fillId="0" borderId="3" xfId="0" applyFont="1" applyBorder="1" applyAlignment="1">
      <alignment horizontal="left"/>
    </xf>
    <xf numFmtId="0" fontId="9" fillId="0" borderId="0" xfId="2" applyFont="1" applyFill="1" applyAlignment="1">
      <alignment horizontal="center"/>
    </xf>
    <xf numFmtId="0" fontId="10" fillId="0" borderId="2" xfId="2" applyFont="1" applyFill="1" applyBorder="1" applyAlignment="1">
      <alignment horizontal="center" wrapText="1"/>
    </xf>
    <xf numFmtId="0" fontId="10" fillId="0" borderId="4" xfId="2" applyFont="1" applyFill="1" applyBorder="1" applyAlignment="1">
      <alignment horizontal="center" wrapText="1"/>
    </xf>
    <xf numFmtId="0" fontId="10" fillId="0" borderId="6" xfId="2" applyFont="1" applyFill="1" applyBorder="1" applyAlignment="1">
      <alignment horizontal="center" wrapText="1"/>
    </xf>
    <xf numFmtId="0" fontId="10" fillId="0" borderId="3" xfId="2" applyFont="1" applyFill="1" applyBorder="1" applyAlignment="1">
      <alignment horizontal="center" wrapText="1"/>
    </xf>
    <xf numFmtId="0" fontId="4" fillId="0" borderId="2" xfId="2" applyFont="1" applyFill="1" applyBorder="1" applyAlignment="1">
      <alignment horizontal="center"/>
    </xf>
    <xf numFmtId="0" fontId="4" fillId="0" borderId="4" xfId="2" applyFont="1" applyFill="1" applyBorder="1" applyAlignment="1">
      <alignment horizontal="center"/>
    </xf>
    <xf numFmtId="0" fontId="4" fillId="0" borderId="6" xfId="2" applyFont="1" applyFill="1" applyBorder="1" applyAlignment="1">
      <alignment horizontal="center"/>
    </xf>
    <xf numFmtId="0" fontId="4" fillId="0" borderId="3" xfId="2" applyFont="1" applyFill="1" applyBorder="1" applyAlignment="1">
      <alignment horizontal="center"/>
    </xf>
    <xf numFmtId="0" fontId="10" fillId="0" borderId="4" xfId="2" applyFont="1" applyFill="1" applyBorder="1" applyAlignment="1">
      <alignment horizontal="center" vertical="center" wrapText="1"/>
    </xf>
    <xf numFmtId="0" fontId="10" fillId="0" borderId="6" xfId="2" applyFont="1" applyFill="1" applyBorder="1" applyAlignment="1">
      <alignment horizontal="center" vertical="center"/>
    </xf>
    <xf numFmtId="0" fontId="10" fillId="0" borderId="3" xfId="2" applyFont="1" applyFill="1" applyBorder="1" applyAlignment="1">
      <alignment horizontal="center" vertical="center"/>
    </xf>
    <xf numFmtId="0" fontId="10" fillId="0" borderId="6"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4" fillId="0" borderId="2" xfId="2" applyFont="1" applyFill="1" applyBorder="1" applyAlignment="1">
      <alignment horizontal="center" vertical="top" wrapText="1"/>
    </xf>
    <xf numFmtId="0" fontId="4" fillId="0" borderId="9"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4" xfId="2" applyFont="1" applyFill="1" applyBorder="1" applyAlignment="1">
      <alignment horizontal="center" vertical="top" wrapText="1"/>
    </xf>
    <xf numFmtId="0" fontId="4" fillId="0" borderId="6" xfId="2" applyFont="1" applyFill="1" applyBorder="1" applyAlignment="1">
      <alignment horizontal="center" vertical="top" wrapText="1"/>
    </xf>
    <xf numFmtId="0" fontId="4" fillId="0" borderId="3" xfId="2" applyFont="1" applyFill="1" applyBorder="1" applyAlignment="1">
      <alignment horizontal="center" vertical="top" wrapText="1"/>
    </xf>
    <xf numFmtId="0" fontId="10" fillId="0" borderId="4" xfId="2" applyFont="1" applyFill="1" applyBorder="1" applyAlignment="1">
      <alignment horizontal="center"/>
    </xf>
    <xf numFmtId="0" fontId="10" fillId="0" borderId="6" xfId="2" applyFont="1" applyFill="1" applyBorder="1" applyAlignment="1">
      <alignment horizontal="center"/>
    </xf>
    <xf numFmtId="0" fontId="10" fillId="0" borderId="3" xfId="2" applyFont="1" applyFill="1" applyBorder="1" applyAlignment="1">
      <alignment horizontal="center"/>
    </xf>
    <xf numFmtId="0" fontId="10" fillId="0" borderId="2" xfId="2" applyFont="1" applyFill="1" applyBorder="1" applyAlignment="1">
      <alignment horizontal="center"/>
    </xf>
    <xf numFmtId="0" fontId="10" fillId="0" borderId="4" xfId="2" applyFont="1" applyFill="1" applyBorder="1" applyAlignment="1">
      <alignment horizontal="left" vertical="top"/>
    </xf>
    <xf numFmtId="0" fontId="10" fillId="0" borderId="3" xfId="2" applyFont="1" applyFill="1" applyBorder="1" applyAlignment="1">
      <alignment horizontal="left" vertical="top"/>
    </xf>
    <xf numFmtId="164" fontId="10" fillId="0" borderId="4" xfId="2" applyNumberFormat="1" applyFont="1" applyFill="1" applyBorder="1" applyAlignment="1">
      <alignment horizontal="center" vertical="top"/>
    </xf>
    <xf numFmtId="164" fontId="10" fillId="0" borderId="3" xfId="2" applyNumberFormat="1" applyFont="1" applyFill="1" applyBorder="1" applyAlignment="1">
      <alignment horizontal="center" vertical="top"/>
    </xf>
    <xf numFmtId="0" fontId="10" fillId="0" borderId="4" xfId="2" applyFont="1" applyFill="1" applyBorder="1" applyAlignment="1">
      <alignment horizontal="left" vertical="top" wrapText="1"/>
    </xf>
    <xf numFmtId="0" fontId="10" fillId="0" borderId="6" xfId="2"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0" xfId="2" applyFont="1" applyFill="1" applyAlignment="1">
      <alignment horizontal="left" vertical="top" wrapText="1"/>
    </xf>
    <xf numFmtId="0" fontId="10" fillId="0" borderId="0" xfId="2" applyFont="1" applyFill="1" applyAlignment="1">
      <alignment horizontal="left" vertical="top"/>
    </xf>
    <xf numFmtId="0" fontId="9" fillId="0" borderId="4" xfId="2" applyFont="1" applyFill="1" applyBorder="1" applyAlignment="1">
      <alignment horizontal="center" vertical="top"/>
    </xf>
    <xf numFmtId="0" fontId="9" fillId="0" borderId="3" xfId="2" applyFont="1" applyFill="1" applyBorder="1" applyAlignment="1">
      <alignment horizontal="center" vertical="top"/>
    </xf>
    <xf numFmtId="164" fontId="9" fillId="0" borderId="4" xfId="2" applyNumberFormat="1" applyFont="1" applyFill="1" applyBorder="1" applyAlignment="1">
      <alignment horizontal="center" vertical="top"/>
    </xf>
    <xf numFmtId="164" fontId="9" fillId="0" borderId="3" xfId="2" applyNumberFormat="1" applyFont="1" applyFill="1" applyBorder="1" applyAlignment="1">
      <alignment horizontal="center" vertical="top"/>
    </xf>
    <xf numFmtId="0" fontId="3" fillId="0" borderId="0" xfId="2" applyFont="1" applyFill="1" applyAlignment="1">
      <alignment horizontal="center" vertical="top"/>
    </xf>
    <xf numFmtId="0" fontId="11" fillId="0" borderId="0" xfId="2" applyFont="1" applyFill="1" applyAlignment="1">
      <alignment horizontal="left" vertical="top" wrapText="1"/>
    </xf>
    <xf numFmtId="0" fontId="10" fillId="0" borderId="0" xfId="2" applyFont="1" applyFill="1" applyAlignment="1">
      <alignment horizontal="left" wrapText="1"/>
    </xf>
    <xf numFmtId="0" fontId="10" fillId="0" borderId="0" xfId="2" applyFont="1" applyFill="1" applyAlignment="1">
      <alignment horizontal="left"/>
    </xf>
    <xf numFmtId="0" fontId="4" fillId="0" borderId="0" xfId="2" applyFont="1" applyFill="1" applyAlignment="1">
      <alignment horizontal="left" vertical="top"/>
    </xf>
  </cellXfs>
  <cellStyles count="6">
    <cellStyle name="КАНДАГАЧ тел3-33-96" xfId="4"/>
    <cellStyle name="Обычный" xfId="0" builtinId="0"/>
    <cellStyle name="Обычный 2" xfId="1"/>
    <cellStyle name="Обычный 3" xfId="2"/>
    <cellStyle name="Обычный 4" xfId="3"/>
    <cellStyle name="Обычный 5" xfId="5"/>
  </cellStyles>
  <dxfs count="0"/>
  <tableStyles count="0" defaultTableStyle="TableStyleMedium9" defaultPivotStyle="PivotStyleLight16"/>
  <colors>
    <mruColors>
      <color rgb="FF66FFFF"/>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5"/>
  <sheetViews>
    <sheetView tabSelected="1" view="pageBreakPreview" topLeftCell="B513" zoomScaleNormal="75" zoomScaleSheetLayoutView="100" workbookViewId="0">
      <selection activeCell="K524" sqref="K524"/>
    </sheetView>
  </sheetViews>
  <sheetFormatPr defaultRowHeight="15.75" x14ac:dyDescent="0.25"/>
  <cols>
    <col min="1" max="1" width="0" style="20" hidden="1" customWidth="1"/>
    <col min="2" max="2" width="4.42578125" style="20" customWidth="1"/>
    <col min="3" max="3" width="32.85546875" style="20" customWidth="1"/>
    <col min="4" max="4" width="9.140625" style="20"/>
    <col min="5" max="5" width="15.85546875" style="20" customWidth="1"/>
    <col min="6" max="6" width="15.28515625" style="20" customWidth="1"/>
    <col min="7" max="7" width="10.5703125" style="20" customWidth="1"/>
    <col min="8" max="8" width="9.85546875" style="20" customWidth="1"/>
    <col min="9" max="10" width="10.140625" style="20" customWidth="1"/>
    <col min="11" max="11" width="12.5703125" style="23" customWidth="1"/>
    <col min="12" max="12" width="61" style="20" customWidth="1"/>
    <col min="13" max="13" width="11" style="20" customWidth="1"/>
    <col min="14" max="16384" width="9.140625" style="20"/>
  </cols>
  <sheetData>
    <row r="1" spans="1:13" s="25" customFormat="1" ht="94.5" customHeight="1" x14ac:dyDescent="0.25">
      <c r="A1" s="41"/>
      <c r="B1" s="40"/>
      <c r="C1" s="40"/>
      <c r="D1" s="40"/>
      <c r="E1" s="40"/>
      <c r="F1" s="40"/>
      <c r="G1" s="41"/>
      <c r="H1" s="41"/>
      <c r="I1" s="41"/>
      <c r="J1" s="231" t="s">
        <v>487</v>
      </c>
      <c r="K1" s="231"/>
      <c r="L1" s="231"/>
      <c r="M1" s="39"/>
    </row>
    <row r="2" spans="1:13" s="25" customFormat="1" ht="50.25" customHeight="1" x14ac:dyDescent="0.25">
      <c r="A2" s="41"/>
      <c r="B2" s="188" t="s">
        <v>484</v>
      </c>
      <c r="C2" s="188"/>
      <c r="D2" s="188"/>
      <c r="E2" s="188"/>
      <c r="F2" s="188"/>
      <c r="G2" s="188"/>
      <c r="H2" s="188"/>
      <c r="I2" s="188"/>
      <c r="J2" s="188"/>
      <c r="K2" s="188"/>
      <c r="L2" s="188"/>
      <c r="M2" s="39"/>
    </row>
    <row r="3" spans="1:13" s="25" customFormat="1" x14ac:dyDescent="0.25">
      <c r="A3" s="41"/>
      <c r="B3" s="233" t="s">
        <v>54</v>
      </c>
      <c r="C3" s="233"/>
      <c r="D3" s="233"/>
      <c r="E3" s="233" t="s">
        <v>66</v>
      </c>
      <c r="F3" s="233"/>
      <c r="G3" s="233"/>
      <c r="H3" s="233"/>
      <c r="I3" s="233"/>
      <c r="J3" s="233"/>
      <c r="K3" s="233"/>
      <c r="L3" s="41"/>
      <c r="M3" s="39"/>
    </row>
    <row r="4" spans="1:13" s="25" customFormat="1" x14ac:dyDescent="0.25">
      <c r="A4" s="41"/>
      <c r="B4" s="233" t="s">
        <v>55</v>
      </c>
      <c r="C4" s="233"/>
      <c r="D4" s="233"/>
      <c r="E4" s="233" t="s">
        <v>66</v>
      </c>
      <c r="F4" s="233"/>
      <c r="G4" s="233"/>
      <c r="H4" s="233"/>
      <c r="I4" s="233"/>
      <c r="J4" s="233"/>
      <c r="K4" s="233"/>
      <c r="L4" s="41"/>
      <c r="M4" s="39"/>
    </row>
    <row r="5" spans="1:13" s="25" customFormat="1" x14ac:dyDescent="0.25">
      <c r="A5" s="41"/>
      <c r="B5" s="233" t="s">
        <v>56</v>
      </c>
      <c r="C5" s="233"/>
      <c r="D5" s="233"/>
      <c r="E5" s="234" t="s">
        <v>141</v>
      </c>
      <c r="F5" s="234"/>
      <c r="G5" s="234"/>
      <c r="H5" s="234"/>
      <c r="I5" s="234"/>
      <c r="J5" s="234"/>
      <c r="K5" s="234"/>
      <c r="L5" s="41"/>
      <c r="M5" s="39"/>
    </row>
    <row r="6" spans="1:13" s="25" customFormat="1" ht="15.75" customHeight="1" x14ac:dyDescent="0.25">
      <c r="A6" s="41"/>
      <c r="B6" s="40"/>
      <c r="C6" s="74"/>
      <c r="D6" s="41"/>
      <c r="E6" s="235" t="s">
        <v>57</v>
      </c>
      <c r="F6" s="235"/>
      <c r="G6" s="235"/>
      <c r="H6" s="235"/>
      <c r="I6" s="235"/>
      <c r="J6" s="235"/>
      <c r="K6" s="235"/>
      <c r="L6" s="235"/>
      <c r="M6" s="39"/>
    </row>
    <row r="7" spans="1:13" s="25" customFormat="1" x14ac:dyDescent="0.25">
      <c r="A7" s="41"/>
      <c r="B7" s="75"/>
      <c r="C7" s="40"/>
      <c r="D7" s="40"/>
      <c r="E7" s="40"/>
      <c r="F7" s="40"/>
      <c r="G7" s="40"/>
      <c r="H7" s="40"/>
      <c r="I7" s="40"/>
      <c r="J7" s="41"/>
      <c r="K7" s="41"/>
      <c r="L7" s="41"/>
      <c r="M7" s="39"/>
    </row>
    <row r="8" spans="1:13" s="25" customFormat="1" x14ac:dyDescent="0.25">
      <c r="B8" s="232" t="s">
        <v>230</v>
      </c>
      <c r="C8" s="232"/>
      <c r="D8" s="232"/>
      <c r="E8" s="232"/>
      <c r="F8" s="232"/>
      <c r="G8" s="232"/>
      <c r="H8" s="232"/>
      <c r="I8" s="232"/>
    </row>
    <row r="9" spans="1:13" s="25" customFormat="1" x14ac:dyDescent="0.25">
      <c r="B9" s="20"/>
      <c r="C9" s="20"/>
      <c r="D9" s="20"/>
      <c r="E9" s="20"/>
      <c r="F9" s="20"/>
      <c r="G9" s="20"/>
      <c r="H9" s="20"/>
      <c r="I9" s="20"/>
    </row>
    <row r="10" spans="1:13" x14ac:dyDescent="0.25">
      <c r="B10" s="199" t="s">
        <v>0</v>
      </c>
      <c r="C10" s="199" t="s">
        <v>1</v>
      </c>
      <c r="D10" s="199" t="s">
        <v>65</v>
      </c>
      <c r="E10" s="199" t="s">
        <v>58</v>
      </c>
      <c r="F10" s="199" t="s">
        <v>59</v>
      </c>
      <c r="G10" s="199" t="s">
        <v>63</v>
      </c>
      <c r="H10" s="199" t="s">
        <v>64</v>
      </c>
      <c r="I10" s="199" t="s">
        <v>70</v>
      </c>
      <c r="J10" s="199"/>
      <c r="K10" s="199"/>
      <c r="L10" s="199" t="s">
        <v>62</v>
      </c>
    </row>
    <row r="11" spans="1:13" ht="31.5" x14ac:dyDescent="0.25">
      <c r="B11" s="199"/>
      <c r="C11" s="199"/>
      <c r="D11" s="199"/>
      <c r="E11" s="199"/>
      <c r="F11" s="199"/>
      <c r="G11" s="199"/>
      <c r="H11" s="199"/>
      <c r="I11" s="57" t="s">
        <v>61</v>
      </c>
      <c r="J11" s="57" t="s">
        <v>60</v>
      </c>
      <c r="K11" s="57" t="s">
        <v>69</v>
      </c>
      <c r="L11" s="199"/>
    </row>
    <row r="12" spans="1:13" x14ac:dyDescent="0.25">
      <c r="B12" s="76">
        <v>1</v>
      </c>
      <c r="C12" s="76">
        <v>2</v>
      </c>
      <c r="D12" s="76">
        <v>3</v>
      </c>
      <c r="E12" s="76">
        <v>4</v>
      </c>
      <c r="F12" s="76">
        <v>5</v>
      </c>
      <c r="G12" s="76">
        <v>6</v>
      </c>
      <c r="H12" s="76">
        <v>7</v>
      </c>
      <c r="I12" s="76">
        <v>8</v>
      </c>
      <c r="J12" s="76">
        <v>9</v>
      </c>
      <c r="K12" s="76">
        <v>10</v>
      </c>
      <c r="L12" s="76">
        <v>11</v>
      </c>
    </row>
    <row r="13" spans="1:13" x14ac:dyDescent="0.25">
      <c r="C13" s="200" t="s">
        <v>3</v>
      </c>
      <c r="D13" s="200"/>
      <c r="E13" s="200"/>
      <c r="F13" s="200"/>
      <c r="G13" s="200"/>
      <c r="H13" s="200"/>
      <c r="I13" s="200"/>
      <c r="J13" s="200"/>
      <c r="K13" s="200"/>
      <c r="L13" s="200"/>
    </row>
    <row r="14" spans="1:13" x14ac:dyDescent="0.25">
      <c r="C14" s="186" t="s">
        <v>4</v>
      </c>
      <c r="D14" s="186"/>
      <c r="E14" s="186"/>
      <c r="F14" s="186"/>
      <c r="G14" s="186"/>
      <c r="H14" s="186"/>
      <c r="I14" s="186"/>
      <c r="J14" s="186"/>
      <c r="K14" s="186"/>
      <c r="L14" s="186"/>
    </row>
    <row r="15" spans="1:13" x14ac:dyDescent="0.25">
      <c r="C15" s="186" t="s">
        <v>5</v>
      </c>
      <c r="D15" s="186"/>
      <c r="E15" s="186"/>
      <c r="F15" s="186"/>
      <c r="G15" s="186"/>
      <c r="H15" s="186"/>
      <c r="I15" s="186"/>
      <c r="J15" s="186"/>
      <c r="K15" s="186"/>
      <c r="L15" s="186"/>
    </row>
    <row r="16" spans="1:13" ht="63" x14ac:dyDescent="0.25">
      <c r="A16" s="20">
        <v>1</v>
      </c>
      <c r="B16" s="57">
        <v>1</v>
      </c>
      <c r="C16" s="21" t="s">
        <v>142</v>
      </c>
      <c r="D16" s="57" t="s">
        <v>6</v>
      </c>
      <c r="E16" s="57" t="s">
        <v>67</v>
      </c>
      <c r="F16" s="57" t="s">
        <v>149</v>
      </c>
      <c r="G16" s="1">
        <v>102.1</v>
      </c>
      <c r="H16" s="1">
        <v>102.8</v>
      </c>
      <c r="I16" s="57">
        <v>2789.1</v>
      </c>
      <c r="J16" s="57">
        <v>2809.1</v>
      </c>
      <c r="K16" s="57" t="s">
        <v>15</v>
      </c>
      <c r="L16" s="21" t="s">
        <v>325</v>
      </c>
    </row>
    <row r="17" spans="1:12" ht="63" x14ac:dyDescent="0.25">
      <c r="A17" s="20">
        <v>2</v>
      </c>
      <c r="B17" s="57">
        <v>2</v>
      </c>
      <c r="C17" s="21" t="s">
        <v>148</v>
      </c>
      <c r="D17" s="57" t="s">
        <v>6</v>
      </c>
      <c r="E17" s="57" t="s">
        <v>67</v>
      </c>
      <c r="F17" s="57" t="s">
        <v>149</v>
      </c>
      <c r="G17" s="1">
        <v>104</v>
      </c>
      <c r="H17" s="57" t="s">
        <v>7</v>
      </c>
      <c r="I17" s="57" t="s">
        <v>7</v>
      </c>
      <c r="J17" s="57" t="s">
        <v>7</v>
      </c>
      <c r="K17" s="57" t="s">
        <v>7</v>
      </c>
      <c r="L17" s="21" t="s">
        <v>326</v>
      </c>
    </row>
    <row r="18" spans="1:12" ht="63" x14ac:dyDescent="0.25">
      <c r="A18" s="20">
        <v>3</v>
      </c>
      <c r="B18" s="57">
        <v>3</v>
      </c>
      <c r="C18" s="21" t="s">
        <v>143</v>
      </c>
      <c r="D18" s="57" t="s">
        <v>6</v>
      </c>
      <c r="E18" s="57" t="s">
        <v>166</v>
      </c>
      <c r="F18" s="57" t="s">
        <v>149</v>
      </c>
      <c r="G18" s="57">
        <v>106</v>
      </c>
      <c r="H18" s="57">
        <v>114.7</v>
      </c>
      <c r="I18" s="57" t="s">
        <v>7</v>
      </c>
      <c r="J18" s="57" t="s">
        <v>7</v>
      </c>
      <c r="K18" s="57" t="s">
        <v>7</v>
      </c>
      <c r="L18" s="21" t="s">
        <v>140</v>
      </c>
    </row>
    <row r="19" spans="1:12" ht="63" x14ac:dyDescent="0.25">
      <c r="A19" s="20">
        <v>4</v>
      </c>
      <c r="B19" s="57">
        <v>4</v>
      </c>
      <c r="C19" s="21" t="s">
        <v>147</v>
      </c>
      <c r="D19" s="57" t="s">
        <v>6</v>
      </c>
      <c r="E19" s="57" t="s">
        <v>67</v>
      </c>
      <c r="F19" s="57" t="s">
        <v>149</v>
      </c>
      <c r="G19" s="57">
        <v>101.3</v>
      </c>
      <c r="H19" s="57" t="s">
        <v>7</v>
      </c>
      <c r="I19" s="57" t="s">
        <v>7</v>
      </c>
      <c r="J19" s="57" t="s">
        <v>7</v>
      </c>
      <c r="K19" s="57" t="s">
        <v>7</v>
      </c>
      <c r="L19" s="21" t="s">
        <v>326</v>
      </c>
    </row>
    <row r="20" spans="1:12" ht="63" x14ac:dyDescent="0.25">
      <c r="A20" s="20">
        <v>5</v>
      </c>
      <c r="B20" s="57">
        <v>5</v>
      </c>
      <c r="C20" s="21" t="s">
        <v>144</v>
      </c>
      <c r="D20" s="57" t="s">
        <v>6</v>
      </c>
      <c r="E20" s="57" t="s">
        <v>166</v>
      </c>
      <c r="F20" s="57" t="s">
        <v>149</v>
      </c>
      <c r="G20" s="57">
        <v>105.6</v>
      </c>
      <c r="H20" s="57">
        <v>112.9</v>
      </c>
      <c r="I20" s="57" t="s">
        <v>7</v>
      </c>
      <c r="J20" s="57" t="s">
        <v>7</v>
      </c>
      <c r="K20" s="57" t="s">
        <v>7</v>
      </c>
      <c r="L20" s="21" t="s">
        <v>296</v>
      </c>
    </row>
    <row r="21" spans="1:12" ht="63" x14ac:dyDescent="0.25">
      <c r="A21" s="20">
        <v>6</v>
      </c>
      <c r="B21" s="57">
        <v>6</v>
      </c>
      <c r="C21" s="21" t="s">
        <v>145</v>
      </c>
      <c r="D21" s="57" t="s">
        <v>6</v>
      </c>
      <c r="E21" s="57" t="s">
        <v>166</v>
      </c>
      <c r="F21" s="57" t="s">
        <v>149</v>
      </c>
      <c r="G21" s="1">
        <v>130</v>
      </c>
      <c r="H21" s="1">
        <v>176.9</v>
      </c>
      <c r="I21" s="57" t="s">
        <v>7</v>
      </c>
      <c r="J21" s="57" t="s">
        <v>7</v>
      </c>
      <c r="K21" s="57" t="s">
        <v>7</v>
      </c>
      <c r="L21" s="21" t="s">
        <v>296</v>
      </c>
    </row>
    <row r="22" spans="1:12" ht="63" x14ac:dyDescent="0.25">
      <c r="A22" s="20">
        <v>7</v>
      </c>
      <c r="B22" s="57">
        <v>7</v>
      </c>
      <c r="C22" s="21" t="s">
        <v>146</v>
      </c>
      <c r="D22" s="57" t="s">
        <v>6</v>
      </c>
      <c r="E22" s="57" t="s">
        <v>166</v>
      </c>
      <c r="F22" s="57" t="s">
        <v>149</v>
      </c>
      <c r="G22" s="1">
        <v>145</v>
      </c>
      <c r="H22" s="57" t="s">
        <v>7</v>
      </c>
      <c r="I22" s="57" t="s">
        <v>7</v>
      </c>
      <c r="J22" s="57" t="s">
        <v>7</v>
      </c>
      <c r="K22" s="57" t="s">
        <v>7</v>
      </c>
      <c r="L22" s="21" t="s">
        <v>326</v>
      </c>
    </row>
    <row r="23" spans="1:12" ht="63" x14ac:dyDescent="0.25">
      <c r="A23" s="20">
        <v>8</v>
      </c>
      <c r="B23" s="57">
        <v>8</v>
      </c>
      <c r="C23" s="30" t="s">
        <v>327</v>
      </c>
      <c r="D23" s="77" t="s">
        <v>6</v>
      </c>
      <c r="E23" s="77" t="s">
        <v>166</v>
      </c>
      <c r="F23" s="77" t="s">
        <v>149</v>
      </c>
      <c r="G23" s="78">
        <v>101.5</v>
      </c>
      <c r="H23" s="77" t="s">
        <v>7</v>
      </c>
      <c r="I23" s="77" t="s">
        <v>7</v>
      </c>
      <c r="J23" s="77" t="s">
        <v>7</v>
      </c>
      <c r="K23" s="77" t="s">
        <v>7</v>
      </c>
      <c r="L23" s="79" t="s">
        <v>326</v>
      </c>
    </row>
    <row r="24" spans="1:12" x14ac:dyDescent="0.25">
      <c r="B24" s="57"/>
      <c r="C24" s="202" t="s">
        <v>328</v>
      </c>
      <c r="D24" s="202"/>
      <c r="E24" s="202"/>
      <c r="F24" s="202"/>
      <c r="G24" s="202"/>
      <c r="H24" s="202"/>
      <c r="I24" s="202"/>
      <c r="J24" s="202"/>
      <c r="K24" s="202"/>
      <c r="L24" s="202"/>
    </row>
    <row r="25" spans="1:12" ht="63" x14ac:dyDescent="0.25">
      <c r="A25" s="20">
        <v>1</v>
      </c>
      <c r="B25" s="57">
        <v>1</v>
      </c>
      <c r="C25" s="49" t="s">
        <v>329</v>
      </c>
      <c r="D25" s="50" t="s">
        <v>9</v>
      </c>
      <c r="E25" s="50" t="s">
        <v>333</v>
      </c>
      <c r="F25" s="77" t="s">
        <v>149</v>
      </c>
      <c r="G25" s="51" t="s">
        <v>7</v>
      </c>
      <c r="H25" s="51" t="s">
        <v>7</v>
      </c>
      <c r="I25" s="34">
        <v>517.20000000000005</v>
      </c>
      <c r="J25" s="34">
        <v>517.20000000000005</v>
      </c>
      <c r="K25" s="34" t="s">
        <v>334</v>
      </c>
      <c r="L25" s="46" t="s">
        <v>335</v>
      </c>
    </row>
    <row r="26" spans="1:12" ht="78.75" x14ac:dyDescent="0.25">
      <c r="A26" s="20">
        <v>2</v>
      </c>
      <c r="B26" s="57">
        <v>2</v>
      </c>
      <c r="C26" s="32" t="s">
        <v>330</v>
      </c>
      <c r="D26" s="57" t="s">
        <v>9</v>
      </c>
      <c r="E26" s="57" t="s">
        <v>333</v>
      </c>
      <c r="F26" s="77" t="s">
        <v>149</v>
      </c>
      <c r="G26" s="51" t="s">
        <v>7</v>
      </c>
      <c r="H26" s="51" t="s">
        <v>7</v>
      </c>
      <c r="I26" s="57">
        <v>917</v>
      </c>
      <c r="J26" s="57">
        <v>937</v>
      </c>
      <c r="K26" s="34" t="s">
        <v>334</v>
      </c>
      <c r="L26" s="46" t="s">
        <v>335</v>
      </c>
    </row>
    <row r="27" spans="1:12" ht="63" x14ac:dyDescent="0.25">
      <c r="A27" s="20">
        <v>3</v>
      </c>
      <c r="B27" s="57">
        <v>3</v>
      </c>
      <c r="C27" s="32" t="s">
        <v>331</v>
      </c>
      <c r="D27" s="57" t="s">
        <v>9</v>
      </c>
      <c r="E27" s="57" t="s">
        <v>333</v>
      </c>
      <c r="F27" s="77" t="s">
        <v>149</v>
      </c>
      <c r="G27" s="51" t="s">
        <v>7</v>
      </c>
      <c r="H27" s="51" t="s">
        <v>7</v>
      </c>
      <c r="I27" s="57">
        <v>1254.3</v>
      </c>
      <c r="J27" s="57">
        <v>1254.3</v>
      </c>
      <c r="K27" s="34" t="s">
        <v>334</v>
      </c>
      <c r="L27" s="46" t="s">
        <v>335</v>
      </c>
    </row>
    <row r="28" spans="1:12" ht="78.75" x14ac:dyDescent="0.25">
      <c r="A28" s="20">
        <v>4</v>
      </c>
      <c r="B28" s="57">
        <v>4</v>
      </c>
      <c r="C28" s="32" t="s">
        <v>332</v>
      </c>
      <c r="D28" s="57" t="s">
        <v>9</v>
      </c>
      <c r="E28" s="57" t="s">
        <v>333</v>
      </c>
      <c r="F28" s="77" t="s">
        <v>149</v>
      </c>
      <c r="G28" s="51" t="s">
        <v>7</v>
      </c>
      <c r="H28" s="51" t="s">
        <v>7</v>
      </c>
      <c r="I28" s="57">
        <v>100.6</v>
      </c>
      <c r="J28" s="57">
        <v>100.6</v>
      </c>
      <c r="K28" s="34" t="s">
        <v>334</v>
      </c>
      <c r="L28" s="46" t="s">
        <v>335</v>
      </c>
    </row>
    <row r="29" spans="1:12" s="93" customFormat="1" x14ac:dyDescent="0.25">
      <c r="B29" s="89"/>
      <c r="C29" s="203" t="s">
        <v>11</v>
      </c>
      <c r="D29" s="203"/>
      <c r="E29" s="203"/>
      <c r="F29" s="90"/>
      <c r="G29" s="91"/>
      <c r="H29" s="91"/>
      <c r="I29" s="91">
        <f>SUM(I30:I33)</f>
        <v>2789.0999999999995</v>
      </c>
      <c r="J29" s="91">
        <f>SUM(J30:J33)</f>
        <v>2809.0999999999995</v>
      </c>
      <c r="K29" s="91"/>
      <c r="L29" s="92"/>
    </row>
    <row r="30" spans="1:12" s="93" customFormat="1" x14ac:dyDescent="0.25">
      <c r="B30" s="94"/>
      <c r="C30" s="184"/>
      <c r="D30" s="184"/>
      <c r="E30" s="184"/>
      <c r="F30" s="90"/>
      <c r="G30" s="91"/>
      <c r="H30" s="91"/>
      <c r="I30" s="91"/>
      <c r="J30" s="91"/>
      <c r="K30" s="92" t="s">
        <v>12</v>
      </c>
      <c r="L30" s="92"/>
    </row>
    <row r="31" spans="1:12" s="93" customFormat="1" x14ac:dyDescent="0.25">
      <c r="B31" s="94"/>
      <c r="C31" s="184"/>
      <c r="D31" s="184"/>
      <c r="E31" s="184"/>
      <c r="F31" s="90"/>
      <c r="G31" s="91"/>
      <c r="H31" s="91"/>
      <c r="I31" s="91"/>
      <c r="J31" s="91"/>
      <c r="K31" s="92" t="s">
        <v>13</v>
      </c>
      <c r="L31" s="92"/>
    </row>
    <row r="32" spans="1:12" s="93" customFormat="1" x14ac:dyDescent="0.25">
      <c r="B32" s="94"/>
      <c r="C32" s="184"/>
      <c r="D32" s="184"/>
      <c r="E32" s="184"/>
      <c r="F32" s="90"/>
      <c r="G32" s="91"/>
      <c r="H32" s="91"/>
      <c r="I32" s="91"/>
      <c r="J32" s="91"/>
      <c r="K32" s="92" t="s">
        <v>14</v>
      </c>
      <c r="L32" s="92"/>
    </row>
    <row r="33" spans="1:12" s="93" customFormat="1" ht="31.5" x14ac:dyDescent="0.25">
      <c r="B33" s="90"/>
      <c r="C33" s="185"/>
      <c r="D33" s="185"/>
      <c r="E33" s="185"/>
      <c r="F33" s="90"/>
      <c r="G33" s="91"/>
      <c r="H33" s="91"/>
      <c r="I33" s="91">
        <f>I28+I27+I26+I25</f>
        <v>2789.0999999999995</v>
      </c>
      <c r="J33" s="91">
        <f>J28+J27+J26+J25</f>
        <v>2809.0999999999995</v>
      </c>
      <c r="K33" s="92" t="s">
        <v>15</v>
      </c>
      <c r="L33" s="92"/>
    </row>
    <row r="34" spans="1:12" x14ac:dyDescent="0.25">
      <c r="C34" s="186" t="s">
        <v>16</v>
      </c>
      <c r="D34" s="186"/>
      <c r="E34" s="186"/>
      <c r="F34" s="186"/>
      <c r="G34" s="186"/>
      <c r="H34" s="186"/>
      <c r="I34" s="186"/>
      <c r="J34" s="186"/>
      <c r="K34" s="186"/>
      <c r="L34" s="186"/>
    </row>
    <row r="35" spans="1:12" x14ac:dyDescent="0.25">
      <c r="C35" s="186" t="s">
        <v>17</v>
      </c>
      <c r="D35" s="186"/>
      <c r="E35" s="186"/>
      <c r="F35" s="186"/>
      <c r="G35" s="186"/>
      <c r="H35" s="186"/>
      <c r="I35" s="186"/>
      <c r="J35" s="186"/>
      <c r="K35" s="186"/>
      <c r="L35" s="186"/>
    </row>
    <row r="36" spans="1:12" ht="63" x14ac:dyDescent="0.25">
      <c r="A36" s="20">
        <v>9</v>
      </c>
      <c r="B36" s="57">
        <v>1</v>
      </c>
      <c r="C36" s="21" t="s">
        <v>18</v>
      </c>
      <c r="D36" s="57" t="s">
        <v>19</v>
      </c>
      <c r="E36" s="57" t="s">
        <v>67</v>
      </c>
      <c r="F36" s="57" t="s">
        <v>150</v>
      </c>
      <c r="G36" s="1">
        <v>102.1</v>
      </c>
      <c r="H36" s="1">
        <v>116.5</v>
      </c>
      <c r="I36" s="57">
        <f>I38+I39+I40+I41+I42+I43</f>
        <v>1664.9</v>
      </c>
      <c r="J36" s="57">
        <f>J38+J39+J40+J41+J42+J43</f>
        <v>1664.9</v>
      </c>
      <c r="K36" s="57" t="s">
        <v>7</v>
      </c>
      <c r="L36" s="21" t="s">
        <v>325</v>
      </c>
    </row>
    <row r="37" spans="1:12" x14ac:dyDescent="0.25">
      <c r="C37" s="186" t="s">
        <v>8</v>
      </c>
      <c r="D37" s="186"/>
      <c r="E37" s="186"/>
      <c r="F37" s="186"/>
      <c r="G37" s="186"/>
      <c r="H37" s="186"/>
      <c r="I37" s="186"/>
      <c r="J37" s="186"/>
      <c r="K37" s="186"/>
      <c r="L37" s="186"/>
    </row>
    <row r="38" spans="1:12" ht="47.25" x14ac:dyDescent="0.25">
      <c r="B38" s="57">
        <v>1</v>
      </c>
      <c r="C38" s="21" t="s">
        <v>151</v>
      </c>
      <c r="D38" s="57" t="s">
        <v>9</v>
      </c>
      <c r="E38" s="57" t="s">
        <v>20</v>
      </c>
      <c r="F38" s="57" t="s">
        <v>156</v>
      </c>
      <c r="G38" s="57" t="s">
        <v>7</v>
      </c>
      <c r="H38" s="57" t="s">
        <v>7</v>
      </c>
      <c r="I38" s="57">
        <v>164.1</v>
      </c>
      <c r="J38" s="57">
        <v>164.1</v>
      </c>
      <c r="K38" s="14" t="s">
        <v>477</v>
      </c>
      <c r="L38" s="17" t="s">
        <v>160</v>
      </c>
    </row>
    <row r="39" spans="1:12" ht="245.25" customHeight="1" x14ac:dyDescent="0.25">
      <c r="B39" s="57">
        <v>2</v>
      </c>
      <c r="C39" s="80" t="s">
        <v>161</v>
      </c>
      <c r="D39" s="57" t="s">
        <v>9</v>
      </c>
      <c r="E39" s="57" t="s">
        <v>20</v>
      </c>
      <c r="F39" s="57" t="s">
        <v>156</v>
      </c>
      <c r="G39" s="57" t="s">
        <v>7</v>
      </c>
      <c r="H39" s="57" t="s">
        <v>7</v>
      </c>
      <c r="I39" s="57">
        <v>198.2</v>
      </c>
      <c r="J39" s="57">
        <v>198.2</v>
      </c>
      <c r="K39" s="14" t="s">
        <v>477</v>
      </c>
      <c r="L39" s="21" t="s">
        <v>159</v>
      </c>
    </row>
    <row r="40" spans="1:12" ht="51.75" customHeight="1" x14ac:dyDescent="0.25">
      <c r="B40" s="57">
        <v>3</v>
      </c>
      <c r="C40" s="80" t="s">
        <v>152</v>
      </c>
      <c r="D40" s="57" t="s">
        <v>9</v>
      </c>
      <c r="E40" s="57" t="s">
        <v>20</v>
      </c>
      <c r="F40" s="57" t="s">
        <v>156</v>
      </c>
      <c r="G40" s="57" t="s">
        <v>7</v>
      </c>
      <c r="H40" s="57" t="s">
        <v>7</v>
      </c>
      <c r="I40" s="57">
        <v>575.70000000000005</v>
      </c>
      <c r="J40" s="57">
        <v>575.70000000000005</v>
      </c>
      <c r="K40" s="57" t="s">
        <v>158</v>
      </c>
      <c r="L40" s="21" t="s">
        <v>159</v>
      </c>
    </row>
    <row r="41" spans="1:12" ht="49.5" customHeight="1" x14ac:dyDescent="0.25">
      <c r="B41" s="57">
        <v>4</v>
      </c>
      <c r="C41" s="80" t="s">
        <v>155</v>
      </c>
      <c r="D41" s="57" t="s">
        <v>9</v>
      </c>
      <c r="E41" s="57" t="s">
        <v>20</v>
      </c>
      <c r="F41" s="57" t="s">
        <v>156</v>
      </c>
      <c r="G41" s="57" t="s">
        <v>7</v>
      </c>
      <c r="H41" s="57" t="s">
        <v>7</v>
      </c>
      <c r="I41" s="57">
        <v>58.2</v>
      </c>
      <c r="J41" s="57">
        <v>58.2</v>
      </c>
      <c r="K41" s="57" t="s">
        <v>12</v>
      </c>
      <c r="L41" s="21" t="s">
        <v>159</v>
      </c>
    </row>
    <row r="42" spans="1:12" ht="116.25" customHeight="1" x14ac:dyDescent="0.25">
      <c r="B42" s="57">
        <v>5</v>
      </c>
      <c r="C42" s="80" t="s">
        <v>153</v>
      </c>
      <c r="D42" s="57" t="s">
        <v>9</v>
      </c>
      <c r="E42" s="57" t="s">
        <v>20</v>
      </c>
      <c r="F42" s="57" t="s">
        <v>156</v>
      </c>
      <c r="G42" s="57" t="s">
        <v>7</v>
      </c>
      <c r="H42" s="57" t="s">
        <v>7</v>
      </c>
      <c r="I42" s="24">
        <v>22.1</v>
      </c>
      <c r="J42" s="24">
        <v>22.1</v>
      </c>
      <c r="K42" s="24" t="s">
        <v>13</v>
      </c>
      <c r="L42" s="80" t="s">
        <v>159</v>
      </c>
    </row>
    <row r="43" spans="1:12" ht="83.25" customHeight="1" x14ac:dyDescent="0.25">
      <c r="B43" s="57">
        <v>6</v>
      </c>
      <c r="C43" s="80" t="s">
        <v>154</v>
      </c>
      <c r="D43" s="57" t="s">
        <v>9</v>
      </c>
      <c r="E43" s="57" t="s">
        <v>20</v>
      </c>
      <c r="F43" s="57" t="s">
        <v>156</v>
      </c>
      <c r="G43" s="57" t="s">
        <v>7</v>
      </c>
      <c r="H43" s="57" t="s">
        <v>7</v>
      </c>
      <c r="I43" s="24">
        <v>646.6</v>
      </c>
      <c r="J43" s="24">
        <v>646.6</v>
      </c>
      <c r="K43" s="24" t="s">
        <v>12</v>
      </c>
      <c r="L43" s="80" t="s">
        <v>159</v>
      </c>
    </row>
    <row r="44" spans="1:12" x14ac:dyDescent="0.25">
      <c r="C44" s="186" t="s">
        <v>17</v>
      </c>
      <c r="D44" s="186"/>
      <c r="E44" s="186"/>
      <c r="F44" s="186"/>
      <c r="G44" s="186"/>
      <c r="H44" s="186"/>
      <c r="I44" s="186"/>
      <c r="J44" s="186"/>
      <c r="K44" s="186"/>
      <c r="L44" s="186"/>
    </row>
    <row r="45" spans="1:12" ht="31.5" x14ac:dyDescent="0.25">
      <c r="A45" s="20">
        <v>10</v>
      </c>
      <c r="B45" s="199">
        <v>2</v>
      </c>
      <c r="C45" s="201" t="s">
        <v>68</v>
      </c>
      <c r="D45" s="57" t="s">
        <v>21</v>
      </c>
      <c r="E45" s="57" t="s">
        <v>20</v>
      </c>
      <c r="F45" s="199" t="s">
        <v>150</v>
      </c>
      <c r="G45" s="57">
        <v>33.799999999999997</v>
      </c>
      <c r="H45" s="57">
        <v>46.4</v>
      </c>
      <c r="I45" s="57" t="s">
        <v>7</v>
      </c>
      <c r="J45" s="57" t="s">
        <v>7</v>
      </c>
      <c r="K45" s="57" t="s">
        <v>7</v>
      </c>
      <c r="L45" s="17" t="s">
        <v>138</v>
      </c>
    </row>
    <row r="46" spans="1:12" ht="31.5" x14ac:dyDescent="0.25">
      <c r="A46" s="20">
        <v>11</v>
      </c>
      <c r="B46" s="199"/>
      <c r="C46" s="201"/>
      <c r="D46" s="57" t="s">
        <v>22</v>
      </c>
      <c r="E46" s="57" t="s">
        <v>20</v>
      </c>
      <c r="F46" s="199"/>
      <c r="G46" s="57">
        <v>42.7</v>
      </c>
      <c r="H46" s="57">
        <v>47.3</v>
      </c>
      <c r="I46" s="57" t="s">
        <v>7</v>
      </c>
      <c r="J46" s="57" t="s">
        <v>7</v>
      </c>
      <c r="K46" s="57" t="s">
        <v>7</v>
      </c>
      <c r="L46" s="17" t="s">
        <v>138</v>
      </c>
    </row>
    <row r="47" spans="1:12" ht="31.5" x14ac:dyDescent="0.25">
      <c r="A47" s="20">
        <v>12</v>
      </c>
      <c r="B47" s="199">
        <v>3</v>
      </c>
      <c r="C47" s="201" t="s">
        <v>23</v>
      </c>
      <c r="D47" s="57" t="s">
        <v>21</v>
      </c>
      <c r="E47" s="57" t="s">
        <v>20</v>
      </c>
      <c r="F47" s="199" t="s">
        <v>150</v>
      </c>
      <c r="G47" s="57">
        <v>25.8</v>
      </c>
      <c r="H47" s="57">
        <v>29.1</v>
      </c>
      <c r="I47" s="57" t="s">
        <v>7</v>
      </c>
      <c r="J47" s="57" t="s">
        <v>7</v>
      </c>
      <c r="K47" s="57" t="s">
        <v>7</v>
      </c>
      <c r="L47" s="17" t="s">
        <v>137</v>
      </c>
    </row>
    <row r="48" spans="1:12" ht="31.5" x14ac:dyDescent="0.25">
      <c r="A48" s="20">
        <v>13</v>
      </c>
      <c r="B48" s="199"/>
      <c r="C48" s="201"/>
      <c r="D48" s="57" t="s">
        <v>22</v>
      </c>
      <c r="E48" s="57" t="s">
        <v>20</v>
      </c>
      <c r="F48" s="199"/>
      <c r="G48" s="57">
        <v>13.6</v>
      </c>
      <c r="H48" s="57">
        <v>36</v>
      </c>
      <c r="I48" s="57" t="s">
        <v>7</v>
      </c>
      <c r="J48" s="57" t="s">
        <v>7</v>
      </c>
      <c r="K48" s="57" t="s">
        <v>7</v>
      </c>
      <c r="L48" s="17" t="s">
        <v>137</v>
      </c>
    </row>
    <row r="49" spans="1:12" ht="45" customHeight="1" x14ac:dyDescent="0.25">
      <c r="A49" s="20">
        <v>14</v>
      </c>
      <c r="B49" s="57">
        <v>4</v>
      </c>
      <c r="C49" s="30" t="s">
        <v>336</v>
      </c>
      <c r="D49" s="57" t="s">
        <v>19</v>
      </c>
      <c r="E49" s="57" t="s">
        <v>20</v>
      </c>
      <c r="F49" s="199" t="s">
        <v>150</v>
      </c>
      <c r="G49" s="57">
        <v>32</v>
      </c>
      <c r="H49" s="57">
        <v>32</v>
      </c>
      <c r="I49" s="57" t="s">
        <v>7</v>
      </c>
      <c r="J49" s="57" t="s">
        <v>7</v>
      </c>
      <c r="K49" s="57" t="s">
        <v>7</v>
      </c>
      <c r="L49" s="17" t="s">
        <v>137</v>
      </c>
    </row>
    <row r="50" spans="1:12" s="93" customFormat="1" x14ac:dyDescent="0.25">
      <c r="B50" s="89"/>
      <c r="C50" s="203" t="s">
        <v>11</v>
      </c>
      <c r="D50" s="203"/>
      <c r="E50" s="203"/>
      <c r="F50" s="199"/>
      <c r="G50" s="95"/>
      <c r="H50" s="95"/>
      <c r="I50" s="91">
        <f>I52+I53+I54</f>
        <v>1664.9</v>
      </c>
      <c r="J50" s="91">
        <f>J52+J53+J54</f>
        <v>1664.9</v>
      </c>
      <c r="K50" s="95"/>
      <c r="L50" s="92"/>
    </row>
    <row r="51" spans="1:12" s="93" customFormat="1" x14ac:dyDescent="0.25">
      <c r="B51" s="94"/>
      <c r="C51" s="184"/>
      <c r="D51" s="184"/>
      <c r="E51" s="184"/>
      <c r="F51" s="90"/>
      <c r="G51" s="95"/>
      <c r="H51" s="95"/>
      <c r="I51" s="91"/>
      <c r="J51" s="91"/>
      <c r="K51" s="92"/>
      <c r="L51" s="92"/>
    </row>
    <row r="52" spans="1:12" s="93" customFormat="1" x14ac:dyDescent="0.25">
      <c r="B52" s="94"/>
      <c r="C52" s="184"/>
      <c r="D52" s="184"/>
      <c r="E52" s="184"/>
      <c r="F52" s="90"/>
      <c r="G52" s="95"/>
      <c r="H52" s="95"/>
      <c r="I52" s="91">
        <f>I41+I43</f>
        <v>704.80000000000007</v>
      </c>
      <c r="J52" s="91">
        <f>J41+J43</f>
        <v>704.80000000000007</v>
      </c>
      <c r="K52" s="92" t="s">
        <v>12</v>
      </c>
      <c r="L52" s="92"/>
    </row>
    <row r="53" spans="1:12" s="93" customFormat="1" x14ac:dyDescent="0.25">
      <c r="B53" s="94"/>
      <c r="C53" s="184"/>
      <c r="D53" s="184"/>
      <c r="E53" s="184"/>
      <c r="F53" s="90"/>
      <c r="G53" s="95"/>
      <c r="H53" s="95"/>
      <c r="I53" s="91">
        <f>I42+I39+I38</f>
        <v>384.4</v>
      </c>
      <c r="J53" s="91">
        <f>J42+J39+J38</f>
        <v>384.4</v>
      </c>
      <c r="K53" s="92" t="s">
        <v>13</v>
      </c>
      <c r="L53" s="92"/>
    </row>
    <row r="54" spans="1:12" s="93" customFormat="1" ht="31.5" x14ac:dyDescent="0.25">
      <c r="B54" s="90"/>
      <c r="C54" s="185"/>
      <c r="D54" s="185"/>
      <c r="E54" s="185"/>
      <c r="F54" s="90"/>
      <c r="G54" s="95"/>
      <c r="H54" s="95"/>
      <c r="I54" s="91">
        <f>I40</f>
        <v>575.70000000000005</v>
      </c>
      <c r="J54" s="91">
        <f>J40</f>
        <v>575.70000000000005</v>
      </c>
      <c r="K54" s="92" t="s">
        <v>15</v>
      </c>
      <c r="L54" s="92"/>
    </row>
    <row r="55" spans="1:12" x14ac:dyDescent="0.25">
      <c r="C55" s="186" t="s">
        <v>162</v>
      </c>
      <c r="D55" s="186"/>
      <c r="E55" s="186"/>
      <c r="F55" s="186"/>
      <c r="G55" s="186"/>
      <c r="H55" s="186"/>
      <c r="I55" s="186"/>
      <c r="J55" s="186"/>
      <c r="K55" s="186"/>
      <c r="L55" s="186"/>
    </row>
    <row r="56" spans="1:12" x14ac:dyDescent="0.25">
      <c r="C56" s="186" t="s">
        <v>17</v>
      </c>
      <c r="D56" s="186"/>
      <c r="E56" s="186"/>
      <c r="F56" s="186"/>
      <c r="G56" s="186"/>
      <c r="H56" s="186"/>
      <c r="I56" s="186"/>
      <c r="J56" s="186"/>
      <c r="K56" s="186"/>
      <c r="L56" s="186"/>
    </row>
    <row r="57" spans="1:12" ht="63" x14ac:dyDescent="0.25">
      <c r="A57" s="20">
        <v>15</v>
      </c>
      <c r="B57" s="57">
        <v>1</v>
      </c>
      <c r="C57" s="21" t="s">
        <v>24</v>
      </c>
      <c r="D57" s="57" t="s">
        <v>19</v>
      </c>
      <c r="E57" s="57" t="s">
        <v>67</v>
      </c>
      <c r="F57" s="57" t="s">
        <v>149</v>
      </c>
      <c r="G57" s="57">
        <v>104.5</v>
      </c>
      <c r="H57" s="57">
        <v>120.9</v>
      </c>
      <c r="I57" s="57" t="s">
        <v>7</v>
      </c>
      <c r="J57" s="57" t="s">
        <v>7</v>
      </c>
      <c r="K57" s="57" t="s">
        <v>7</v>
      </c>
      <c r="L57" s="21" t="s">
        <v>140</v>
      </c>
    </row>
    <row r="58" spans="1:12" ht="63" x14ac:dyDescent="0.25">
      <c r="A58" s="20">
        <v>16</v>
      </c>
      <c r="B58" s="57">
        <v>2</v>
      </c>
      <c r="C58" s="42" t="s">
        <v>163</v>
      </c>
      <c r="D58" s="50" t="s">
        <v>34</v>
      </c>
      <c r="E58" s="57" t="s">
        <v>166</v>
      </c>
      <c r="F58" s="57" t="s">
        <v>149</v>
      </c>
      <c r="G58" s="57">
        <v>285</v>
      </c>
      <c r="H58" s="57">
        <v>475</v>
      </c>
      <c r="I58" s="57" t="s">
        <v>7</v>
      </c>
      <c r="J58" s="57" t="s">
        <v>7</v>
      </c>
      <c r="K58" s="57" t="s">
        <v>7</v>
      </c>
      <c r="L58" s="21" t="s">
        <v>140</v>
      </c>
    </row>
    <row r="59" spans="1:12" ht="63" x14ac:dyDescent="0.25">
      <c r="A59" s="20">
        <v>17</v>
      </c>
      <c r="B59" s="57">
        <v>3</v>
      </c>
      <c r="C59" s="42" t="s">
        <v>164</v>
      </c>
      <c r="D59" s="50" t="s">
        <v>19</v>
      </c>
      <c r="E59" s="57" t="s">
        <v>166</v>
      </c>
      <c r="F59" s="57" t="s">
        <v>149</v>
      </c>
      <c r="G59" s="57">
        <v>60.5</v>
      </c>
      <c r="H59" s="57">
        <v>77</v>
      </c>
      <c r="I59" s="57" t="s">
        <v>7</v>
      </c>
      <c r="J59" s="57" t="s">
        <v>7</v>
      </c>
      <c r="K59" s="57" t="s">
        <v>7</v>
      </c>
      <c r="L59" s="21" t="s">
        <v>140</v>
      </c>
    </row>
    <row r="60" spans="1:12" ht="63" x14ac:dyDescent="0.25">
      <c r="A60" s="20">
        <v>18</v>
      </c>
      <c r="B60" s="57">
        <v>4</v>
      </c>
      <c r="C60" s="42" t="s">
        <v>165</v>
      </c>
      <c r="D60" s="50" t="s">
        <v>19</v>
      </c>
      <c r="E60" s="57" t="s">
        <v>166</v>
      </c>
      <c r="F60" s="57" t="s">
        <v>149</v>
      </c>
      <c r="G60" s="57">
        <v>102.5</v>
      </c>
      <c r="H60" s="57">
        <v>107.8</v>
      </c>
      <c r="I60" s="57" t="s">
        <v>7</v>
      </c>
      <c r="J60" s="57" t="s">
        <v>7</v>
      </c>
      <c r="K60" s="57" t="s">
        <v>7</v>
      </c>
      <c r="L60" s="21" t="s">
        <v>140</v>
      </c>
    </row>
    <row r="61" spans="1:12" s="93" customFormat="1" x14ac:dyDescent="0.25">
      <c r="B61" s="89"/>
      <c r="C61" s="203" t="s">
        <v>11</v>
      </c>
      <c r="D61" s="203"/>
      <c r="E61" s="203"/>
      <c r="F61" s="90"/>
      <c r="G61" s="91"/>
      <c r="H61" s="91"/>
      <c r="I61" s="91">
        <f>SUM(I62:I65)</f>
        <v>0</v>
      </c>
      <c r="J61" s="91">
        <f>SUM(J62:J65)</f>
        <v>0</v>
      </c>
      <c r="K61" s="91"/>
      <c r="L61" s="92"/>
    </row>
    <row r="62" spans="1:12" s="93" customFormat="1" x14ac:dyDescent="0.25">
      <c r="B62" s="94"/>
      <c r="C62" s="184"/>
      <c r="D62" s="184"/>
      <c r="E62" s="184"/>
      <c r="F62" s="90"/>
      <c r="G62" s="91"/>
      <c r="H62" s="91"/>
      <c r="I62" s="91"/>
      <c r="J62" s="91"/>
      <c r="K62" s="92" t="s">
        <v>12</v>
      </c>
      <c r="L62" s="92"/>
    </row>
    <row r="63" spans="1:12" s="93" customFormat="1" x14ac:dyDescent="0.25">
      <c r="B63" s="94"/>
      <c r="C63" s="184"/>
      <c r="D63" s="184"/>
      <c r="E63" s="184"/>
      <c r="F63" s="90"/>
      <c r="G63" s="91"/>
      <c r="H63" s="91"/>
      <c r="I63" s="91"/>
      <c r="J63" s="91"/>
      <c r="K63" s="92" t="s">
        <v>13</v>
      </c>
      <c r="L63" s="92"/>
    </row>
    <row r="64" spans="1:12" s="93" customFormat="1" x14ac:dyDescent="0.25">
      <c r="B64" s="94"/>
      <c r="C64" s="184"/>
      <c r="D64" s="184"/>
      <c r="E64" s="184"/>
      <c r="F64" s="90"/>
      <c r="G64" s="91"/>
      <c r="H64" s="91"/>
      <c r="I64" s="91"/>
      <c r="J64" s="91"/>
      <c r="K64" s="92" t="s">
        <v>14</v>
      </c>
      <c r="L64" s="92"/>
    </row>
    <row r="65" spans="1:12" s="93" customFormat="1" ht="31.5" x14ac:dyDescent="0.25">
      <c r="B65" s="90"/>
      <c r="C65" s="185"/>
      <c r="D65" s="185"/>
      <c r="E65" s="185"/>
      <c r="F65" s="90"/>
      <c r="G65" s="91"/>
      <c r="H65" s="91"/>
      <c r="I65" s="91">
        <v>0</v>
      </c>
      <c r="J65" s="91">
        <v>0</v>
      </c>
      <c r="K65" s="92" t="s">
        <v>15</v>
      </c>
      <c r="L65" s="92"/>
    </row>
    <row r="66" spans="1:12" x14ac:dyDescent="0.25">
      <c r="C66" s="186" t="s">
        <v>25</v>
      </c>
      <c r="D66" s="186"/>
      <c r="E66" s="186"/>
      <c r="F66" s="186"/>
      <c r="G66" s="186"/>
      <c r="H66" s="186"/>
      <c r="I66" s="186"/>
      <c r="J66" s="186"/>
      <c r="K66" s="186"/>
      <c r="L66" s="21"/>
    </row>
    <row r="67" spans="1:12" x14ac:dyDescent="0.25">
      <c r="C67" s="186" t="s">
        <v>17</v>
      </c>
      <c r="D67" s="186"/>
      <c r="E67" s="186"/>
      <c r="F67" s="186"/>
      <c r="G67" s="186"/>
      <c r="H67" s="186"/>
      <c r="I67" s="186"/>
      <c r="J67" s="186"/>
      <c r="K67" s="186"/>
      <c r="L67" s="186"/>
    </row>
    <row r="68" spans="1:12" ht="63" x14ac:dyDescent="0.25">
      <c r="A68" s="20">
        <v>19</v>
      </c>
      <c r="B68" s="57">
        <v>1</v>
      </c>
      <c r="C68" s="21" t="s">
        <v>26</v>
      </c>
      <c r="D68" s="57" t="s">
        <v>19</v>
      </c>
      <c r="E68" s="57" t="s">
        <v>67</v>
      </c>
      <c r="F68" s="57" t="s">
        <v>149</v>
      </c>
      <c r="G68" s="1">
        <v>3.8</v>
      </c>
      <c r="H68" s="1">
        <v>6.5</v>
      </c>
      <c r="I68" s="57" t="s">
        <v>7</v>
      </c>
      <c r="J68" s="57" t="s">
        <v>7</v>
      </c>
      <c r="K68" s="57" t="s">
        <v>7</v>
      </c>
      <c r="L68" s="17" t="s">
        <v>139</v>
      </c>
    </row>
    <row r="69" spans="1:12" x14ac:dyDescent="0.25">
      <c r="C69" s="186" t="s">
        <v>8</v>
      </c>
      <c r="D69" s="186"/>
      <c r="E69" s="186"/>
      <c r="F69" s="186"/>
      <c r="G69" s="186"/>
      <c r="H69" s="186"/>
      <c r="I69" s="186"/>
      <c r="J69" s="186"/>
      <c r="K69" s="186"/>
      <c r="L69" s="186"/>
    </row>
    <row r="70" spans="1:12" ht="63" x14ac:dyDescent="0.25">
      <c r="B70" s="20">
        <v>1</v>
      </c>
      <c r="C70" s="80" t="s">
        <v>480</v>
      </c>
      <c r="D70" s="57" t="s">
        <v>19</v>
      </c>
      <c r="E70" s="130" t="s">
        <v>228</v>
      </c>
      <c r="F70" s="57" t="s">
        <v>149</v>
      </c>
      <c r="G70" s="199" t="s">
        <v>53</v>
      </c>
      <c r="H70" s="199"/>
      <c r="I70" s="199"/>
      <c r="J70" s="199"/>
      <c r="K70" s="199"/>
      <c r="L70" s="21" t="s">
        <v>140</v>
      </c>
    </row>
    <row r="71" spans="1:12" s="93" customFormat="1" x14ac:dyDescent="0.25">
      <c r="B71" s="89"/>
      <c r="C71" s="203" t="s">
        <v>11</v>
      </c>
      <c r="D71" s="203"/>
      <c r="E71" s="203"/>
      <c r="F71" s="90"/>
      <c r="G71" s="91"/>
      <c r="H71" s="91"/>
      <c r="I71" s="91">
        <f>SUM(I72:I75)</f>
        <v>0</v>
      </c>
      <c r="J71" s="91">
        <f>SUM(J72:J75)</f>
        <v>0</v>
      </c>
      <c r="K71" s="91"/>
      <c r="L71" s="92"/>
    </row>
    <row r="72" spans="1:12" s="93" customFormat="1" x14ac:dyDescent="0.25">
      <c r="B72" s="94"/>
      <c r="C72" s="184"/>
      <c r="D72" s="184"/>
      <c r="E72" s="184"/>
      <c r="F72" s="90"/>
      <c r="G72" s="91"/>
      <c r="H72" s="91"/>
      <c r="I72" s="91"/>
      <c r="J72" s="91"/>
      <c r="K72" s="92" t="s">
        <v>12</v>
      </c>
      <c r="L72" s="92"/>
    </row>
    <row r="73" spans="1:12" s="93" customFormat="1" x14ac:dyDescent="0.25">
      <c r="B73" s="94"/>
      <c r="C73" s="184"/>
      <c r="D73" s="184"/>
      <c r="E73" s="184"/>
      <c r="F73" s="90"/>
      <c r="G73" s="91"/>
      <c r="H73" s="91"/>
      <c r="I73" s="91"/>
      <c r="J73" s="91"/>
      <c r="K73" s="92" t="s">
        <v>13</v>
      </c>
      <c r="L73" s="92"/>
    </row>
    <row r="74" spans="1:12" s="93" customFormat="1" x14ac:dyDescent="0.25">
      <c r="B74" s="94"/>
      <c r="C74" s="184"/>
      <c r="D74" s="184"/>
      <c r="E74" s="184"/>
      <c r="F74" s="90"/>
      <c r="G74" s="91"/>
      <c r="H74" s="91"/>
      <c r="I74" s="91"/>
      <c r="J74" s="91"/>
      <c r="K74" s="92" t="s">
        <v>14</v>
      </c>
      <c r="L74" s="92"/>
    </row>
    <row r="75" spans="1:12" s="93" customFormat="1" ht="31.5" x14ac:dyDescent="0.25">
      <c r="B75" s="90"/>
      <c r="C75" s="185"/>
      <c r="D75" s="185"/>
      <c r="E75" s="185"/>
      <c r="F75" s="90"/>
      <c r="G75" s="91"/>
      <c r="H75" s="91"/>
      <c r="I75" s="91">
        <v>0</v>
      </c>
      <c r="J75" s="91">
        <v>0</v>
      </c>
      <c r="K75" s="92" t="s">
        <v>15</v>
      </c>
      <c r="L75" s="92"/>
    </row>
    <row r="76" spans="1:12" s="23" customFormat="1" x14ac:dyDescent="0.25">
      <c r="B76" s="58"/>
      <c r="C76" s="186" t="s">
        <v>27</v>
      </c>
      <c r="D76" s="186"/>
      <c r="E76" s="186"/>
      <c r="F76" s="186"/>
      <c r="G76" s="186"/>
      <c r="H76" s="186"/>
      <c r="I76" s="186"/>
      <c r="J76" s="186"/>
      <c r="K76" s="186"/>
      <c r="L76" s="186"/>
    </row>
    <row r="77" spans="1:12" x14ac:dyDescent="0.25">
      <c r="C77" s="186" t="s">
        <v>167</v>
      </c>
      <c r="D77" s="186"/>
      <c r="E77" s="186"/>
      <c r="F77" s="186"/>
      <c r="G77" s="186"/>
      <c r="H77" s="186"/>
      <c r="I77" s="186"/>
      <c r="J77" s="186"/>
      <c r="K77" s="186"/>
      <c r="L77" s="186"/>
    </row>
    <row r="78" spans="1:12" x14ac:dyDescent="0.25">
      <c r="C78" s="186" t="s">
        <v>17</v>
      </c>
      <c r="D78" s="186"/>
      <c r="E78" s="186"/>
      <c r="F78" s="186"/>
      <c r="G78" s="186"/>
      <c r="H78" s="186"/>
      <c r="I78" s="186"/>
      <c r="J78" s="186"/>
      <c r="K78" s="186"/>
      <c r="L78" s="186"/>
    </row>
    <row r="79" spans="1:12" ht="47.25" x14ac:dyDescent="0.25">
      <c r="A79" s="20">
        <v>20</v>
      </c>
      <c r="B79" s="57">
        <v>1</v>
      </c>
      <c r="C79" s="14" t="s">
        <v>29</v>
      </c>
      <c r="D79" s="57" t="s">
        <v>30</v>
      </c>
      <c r="E79" s="57" t="s">
        <v>166</v>
      </c>
      <c r="F79" s="57" t="s">
        <v>31</v>
      </c>
      <c r="G79" s="27">
        <v>16285</v>
      </c>
      <c r="H79" s="27">
        <v>16285</v>
      </c>
      <c r="I79" s="57" t="s">
        <v>7</v>
      </c>
      <c r="J79" s="57" t="s">
        <v>7</v>
      </c>
      <c r="K79" s="57" t="s">
        <v>7</v>
      </c>
      <c r="L79" s="21" t="s">
        <v>236</v>
      </c>
    </row>
    <row r="80" spans="1:12" ht="47.25" x14ac:dyDescent="0.25">
      <c r="A80" s="20">
        <v>21</v>
      </c>
      <c r="B80" s="57">
        <v>2</v>
      </c>
      <c r="C80" s="14" t="s">
        <v>168</v>
      </c>
      <c r="D80" s="50" t="s">
        <v>34</v>
      </c>
      <c r="E80" s="57" t="s">
        <v>166</v>
      </c>
      <c r="F80" s="57" t="s">
        <v>31</v>
      </c>
      <c r="G80" s="27">
        <v>1</v>
      </c>
      <c r="H80" s="27">
        <v>1</v>
      </c>
      <c r="I80" s="57" t="s">
        <v>7</v>
      </c>
      <c r="J80" s="57" t="s">
        <v>7</v>
      </c>
      <c r="K80" s="57" t="s">
        <v>7</v>
      </c>
      <c r="L80" s="21" t="s">
        <v>140</v>
      </c>
    </row>
    <row r="81" spans="1:12" x14ac:dyDescent="0.25">
      <c r="B81" s="57"/>
      <c r="C81" s="186" t="s">
        <v>8</v>
      </c>
      <c r="D81" s="186"/>
      <c r="E81" s="186"/>
      <c r="F81" s="186"/>
      <c r="G81" s="186"/>
      <c r="H81" s="186"/>
      <c r="I81" s="186"/>
      <c r="J81" s="186"/>
      <c r="K81" s="186"/>
      <c r="L81" s="186"/>
    </row>
    <row r="82" spans="1:12" ht="63" x14ac:dyDescent="0.25">
      <c r="B82" s="57"/>
      <c r="C82" s="14" t="s">
        <v>169</v>
      </c>
      <c r="D82" s="50"/>
      <c r="E82" s="57"/>
      <c r="F82" s="57" t="s">
        <v>31</v>
      </c>
      <c r="G82" s="204" t="s">
        <v>170</v>
      </c>
      <c r="H82" s="204"/>
      <c r="I82" s="204"/>
      <c r="J82" s="204"/>
      <c r="K82" s="204"/>
      <c r="L82" s="21" t="s">
        <v>171</v>
      </c>
    </row>
    <row r="83" spans="1:12" x14ac:dyDescent="0.25">
      <c r="B83" s="130"/>
      <c r="C83" s="171" t="s">
        <v>191</v>
      </c>
      <c r="D83" s="172"/>
      <c r="E83" s="172"/>
      <c r="F83" s="172"/>
      <c r="G83" s="172"/>
      <c r="H83" s="172"/>
      <c r="I83" s="172"/>
      <c r="J83" s="172"/>
      <c r="K83" s="172"/>
      <c r="L83" s="173"/>
    </row>
    <row r="84" spans="1:12" ht="31.5" x14ac:dyDescent="0.25">
      <c r="A84" s="20">
        <v>22</v>
      </c>
      <c r="B84" s="57">
        <v>3</v>
      </c>
      <c r="C84" s="14" t="s">
        <v>33</v>
      </c>
      <c r="D84" s="50" t="s">
        <v>34</v>
      </c>
      <c r="E84" s="57" t="s">
        <v>166</v>
      </c>
      <c r="F84" s="57" t="s">
        <v>31</v>
      </c>
      <c r="G84" s="27">
        <v>4</v>
      </c>
      <c r="H84" s="27">
        <v>5</v>
      </c>
      <c r="I84" s="57">
        <v>15.5</v>
      </c>
      <c r="J84" s="57">
        <v>15.5</v>
      </c>
      <c r="K84" s="57" t="s">
        <v>15</v>
      </c>
      <c r="L84" s="21" t="s">
        <v>140</v>
      </c>
    </row>
    <row r="85" spans="1:12" x14ac:dyDescent="0.25">
      <c r="C85" s="186" t="s">
        <v>8</v>
      </c>
      <c r="D85" s="186"/>
      <c r="E85" s="186"/>
      <c r="F85" s="186"/>
      <c r="G85" s="186"/>
      <c r="H85" s="186"/>
      <c r="I85" s="186"/>
      <c r="J85" s="186"/>
      <c r="K85" s="186"/>
      <c r="L85" s="186"/>
    </row>
    <row r="86" spans="1:12" ht="40.5" customHeight="1" x14ac:dyDescent="0.25">
      <c r="B86" s="57">
        <v>1</v>
      </c>
      <c r="C86" s="42" t="s">
        <v>172</v>
      </c>
      <c r="D86" s="57" t="s">
        <v>9</v>
      </c>
      <c r="E86" s="57" t="s">
        <v>32</v>
      </c>
      <c r="F86" s="57" t="s">
        <v>31</v>
      </c>
      <c r="G86" s="199" t="s">
        <v>177</v>
      </c>
      <c r="H86" s="199"/>
      <c r="I86" s="199"/>
      <c r="J86" s="199"/>
      <c r="K86" s="199"/>
      <c r="L86" s="21" t="s">
        <v>232</v>
      </c>
    </row>
    <row r="87" spans="1:12" ht="31.5" x14ac:dyDescent="0.25">
      <c r="B87" s="57">
        <v>2</v>
      </c>
      <c r="C87" s="42" t="s">
        <v>173</v>
      </c>
      <c r="D87" s="57" t="s">
        <v>9</v>
      </c>
      <c r="E87" s="57" t="s">
        <v>32</v>
      </c>
      <c r="F87" s="57" t="s">
        <v>31</v>
      </c>
      <c r="G87" s="199" t="s">
        <v>177</v>
      </c>
      <c r="H87" s="199"/>
      <c r="I87" s="199"/>
      <c r="J87" s="199"/>
      <c r="K87" s="199"/>
      <c r="L87" s="21" t="s">
        <v>233</v>
      </c>
    </row>
    <row r="88" spans="1:12" ht="31.5" x14ac:dyDescent="0.25">
      <c r="B88" s="57">
        <v>3</v>
      </c>
      <c r="C88" s="42" t="s">
        <v>174</v>
      </c>
      <c r="D88" s="57"/>
      <c r="E88" s="57"/>
      <c r="F88" s="57"/>
      <c r="G88" s="57" t="s">
        <v>7</v>
      </c>
      <c r="H88" s="57" t="s">
        <v>7</v>
      </c>
      <c r="I88" s="50">
        <v>5</v>
      </c>
      <c r="J88" s="50">
        <v>5</v>
      </c>
      <c r="K88" s="22" t="s">
        <v>15</v>
      </c>
      <c r="L88" s="21" t="s">
        <v>234</v>
      </c>
    </row>
    <row r="89" spans="1:12" ht="31.5" x14ac:dyDescent="0.25">
      <c r="B89" s="57">
        <v>4</v>
      </c>
      <c r="C89" s="42" t="s">
        <v>175</v>
      </c>
      <c r="D89" s="57"/>
      <c r="E89" s="57"/>
      <c r="F89" s="57"/>
      <c r="G89" s="57" t="s">
        <v>7</v>
      </c>
      <c r="H89" s="57" t="s">
        <v>7</v>
      </c>
      <c r="I89" s="50">
        <v>10</v>
      </c>
      <c r="J89" s="50">
        <v>10</v>
      </c>
      <c r="K89" s="129" t="s">
        <v>15</v>
      </c>
      <c r="L89" s="21" t="s">
        <v>337</v>
      </c>
    </row>
    <row r="90" spans="1:12" ht="64.5" customHeight="1" x14ac:dyDescent="0.25">
      <c r="B90" s="57">
        <v>5</v>
      </c>
      <c r="C90" s="42" t="s">
        <v>176</v>
      </c>
      <c r="D90" s="57" t="s">
        <v>9</v>
      </c>
      <c r="E90" s="57" t="s">
        <v>20</v>
      </c>
      <c r="F90" s="57" t="s">
        <v>31</v>
      </c>
      <c r="G90" s="57" t="s">
        <v>7</v>
      </c>
      <c r="H90" s="57" t="s">
        <v>7</v>
      </c>
      <c r="I90" s="50">
        <v>0.5</v>
      </c>
      <c r="J90" s="50">
        <v>0.5</v>
      </c>
      <c r="K90" s="129" t="s">
        <v>15</v>
      </c>
      <c r="L90" s="21" t="s">
        <v>235</v>
      </c>
    </row>
    <row r="91" spans="1:12" s="93" customFormat="1" x14ac:dyDescent="0.25">
      <c r="B91" s="89"/>
      <c r="C91" s="203" t="s">
        <v>11</v>
      </c>
      <c r="D91" s="203"/>
      <c r="E91" s="203"/>
      <c r="F91" s="90"/>
      <c r="G91" s="95"/>
      <c r="H91" s="95"/>
      <c r="I91" s="91">
        <f>I88+I89+I90</f>
        <v>15.5</v>
      </c>
      <c r="J91" s="91">
        <f>J88+J89+J90</f>
        <v>15.5</v>
      </c>
      <c r="K91" s="95"/>
      <c r="L91" s="92"/>
    </row>
    <row r="92" spans="1:12" s="93" customFormat="1" x14ac:dyDescent="0.25">
      <c r="B92" s="94"/>
      <c r="C92" s="184"/>
      <c r="D92" s="184"/>
      <c r="E92" s="184"/>
      <c r="F92" s="90"/>
      <c r="G92" s="95"/>
      <c r="H92" s="95"/>
      <c r="I92" s="91"/>
      <c r="J92" s="91"/>
      <c r="K92" s="92" t="s">
        <v>12</v>
      </c>
      <c r="L92" s="92"/>
    </row>
    <row r="93" spans="1:12" s="93" customFormat="1" x14ac:dyDescent="0.25">
      <c r="B93" s="94"/>
      <c r="C93" s="184"/>
      <c r="D93" s="184"/>
      <c r="E93" s="184"/>
      <c r="F93" s="90"/>
      <c r="G93" s="95"/>
      <c r="H93" s="95"/>
      <c r="I93" s="91"/>
      <c r="J93" s="91"/>
      <c r="K93" s="92" t="s">
        <v>13</v>
      </c>
      <c r="L93" s="92"/>
    </row>
    <row r="94" spans="1:12" s="93" customFormat="1" x14ac:dyDescent="0.25">
      <c r="B94" s="94"/>
      <c r="C94" s="184"/>
      <c r="D94" s="184"/>
      <c r="E94" s="184"/>
      <c r="F94" s="90"/>
      <c r="G94" s="95"/>
      <c r="H94" s="95"/>
      <c r="I94" s="91"/>
      <c r="J94" s="91"/>
      <c r="K94" s="92" t="s">
        <v>14</v>
      </c>
      <c r="L94" s="92"/>
    </row>
    <row r="95" spans="1:12" s="93" customFormat="1" ht="31.5" x14ac:dyDescent="0.25">
      <c r="B95" s="90"/>
      <c r="C95" s="185"/>
      <c r="D95" s="185"/>
      <c r="E95" s="185"/>
      <c r="F95" s="90"/>
      <c r="G95" s="95"/>
      <c r="H95" s="95"/>
      <c r="I95" s="91">
        <f>I88+I89+I90</f>
        <v>15.5</v>
      </c>
      <c r="J95" s="91">
        <f>J88+J89+J90</f>
        <v>15.5</v>
      </c>
      <c r="K95" s="92" t="s">
        <v>15</v>
      </c>
      <c r="L95" s="92"/>
    </row>
    <row r="96" spans="1:12" x14ac:dyDescent="0.25">
      <c r="C96" s="200" t="s">
        <v>35</v>
      </c>
      <c r="D96" s="200"/>
      <c r="E96" s="200"/>
      <c r="F96" s="200"/>
      <c r="G96" s="200"/>
      <c r="H96" s="200"/>
      <c r="I96" s="200"/>
      <c r="J96" s="200"/>
      <c r="K96" s="200"/>
      <c r="L96" s="200"/>
    </row>
    <row r="97" spans="1:12" x14ac:dyDescent="0.25">
      <c r="C97" s="186" t="s">
        <v>36</v>
      </c>
      <c r="D97" s="186"/>
      <c r="E97" s="186"/>
      <c r="F97" s="186"/>
      <c r="G97" s="186"/>
      <c r="H97" s="186"/>
      <c r="I97" s="186"/>
      <c r="J97" s="186"/>
      <c r="K97" s="186"/>
      <c r="L97" s="186"/>
    </row>
    <row r="98" spans="1:12" x14ac:dyDescent="0.25">
      <c r="C98" s="186" t="s">
        <v>17</v>
      </c>
      <c r="D98" s="186"/>
      <c r="E98" s="186"/>
      <c r="F98" s="186"/>
      <c r="G98" s="186"/>
      <c r="H98" s="186"/>
      <c r="I98" s="186"/>
      <c r="J98" s="186"/>
      <c r="K98" s="186"/>
      <c r="L98" s="186"/>
    </row>
    <row r="99" spans="1:12" ht="157.5" x14ac:dyDescent="0.25">
      <c r="A99" s="20">
        <v>23</v>
      </c>
      <c r="B99" s="57">
        <v>1</v>
      </c>
      <c r="C99" s="14" t="s">
        <v>37</v>
      </c>
      <c r="D99" s="57" t="s">
        <v>34</v>
      </c>
      <c r="E99" s="57" t="s">
        <v>20</v>
      </c>
      <c r="F99" s="57" t="s">
        <v>200</v>
      </c>
      <c r="G99" s="57">
        <v>3</v>
      </c>
      <c r="H99" s="57">
        <v>3</v>
      </c>
      <c r="I99" s="57" t="s">
        <v>7</v>
      </c>
      <c r="J99" s="57" t="s">
        <v>7</v>
      </c>
      <c r="K99" s="57" t="s">
        <v>7</v>
      </c>
      <c r="L99" s="21" t="s">
        <v>199</v>
      </c>
    </row>
    <row r="100" spans="1:12" x14ac:dyDescent="0.25">
      <c r="C100" s="186" t="s">
        <v>8</v>
      </c>
      <c r="D100" s="186"/>
      <c r="E100" s="186"/>
      <c r="F100" s="186"/>
      <c r="G100" s="186"/>
      <c r="H100" s="186"/>
      <c r="I100" s="186"/>
      <c r="J100" s="186"/>
      <c r="K100" s="186"/>
      <c r="L100" s="186"/>
    </row>
    <row r="101" spans="1:12" ht="63" x14ac:dyDescent="0.25">
      <c r="B101" s="57">
        <v>1</v>
      </c>
      <c r="C101" s="14" t="s">
        <v>201</v>
      </c>
      <c r="D101" s="57" t="s">
        <v>9</v>
      </c>
      <c r="E101" s="57" t="s">
        <v>10</v>
      </c>
      <c r="F101" s="57" t="s">
        <v>202</v>
      </c>
      <c r="G101" s="57" t="s">
        <v>7</v>
      </c>
      <c r="H101" s="57" t="s">
        <v>7</v>
      </c>
      <c r="I101" s="199" t="s">
        <v>203</v>
      </c>
      <c r="J101" s="199"/>
      <c r="K101" s="199"/>
      <c r="L101" s="17" t="s">
        <v>204</v>
      </c>
    </row>
    <row r="102" spans="1:12" x14ac:dyDescent="0.25">
      <c r="C102" s="186" t="s">
        <v>17</v>
      </c>
      <c r="D102" s="186"/>
      <c r="E102" s="186"/>
      <c r="F102" s="186"/>
      <c r="G102" s="186"/>
      <c r="H102" s="186"/>
      <c r="I102" s="186"/>
      <c r="J102" s="186"/>
      <c r="K102" s="186"/>
      <c r="L102" s="186"/>
    </row>
    <row r="103" spans="1:12" ht="94.5" x14ac:dyDescent="0.25">
      <c r="A103" s="20">
        <v>24</v>
      </c>
      <c r="B103" s="57">
        <v>2</v>
      </c>
      <c r="C103" s="14" t="s">
        <v>38</v>
      </c>
      <c r="D103" s="57" t="s">
        <v>34</v>
      </c>
      <c r="E103" s="57" t="s">
        <v>20</v>
      </c>
      <c r="F103" s="57" t="s">
        <v>200</v>
      </c>
      <c r="G103" s="1">
        <v>52.7</v>
      </c>
      <c r="H103" s="1">
        <v>52.7</v>
      </c>
      <c r="I103" s="57" t="s">
        <v>7</v>
      </c>
      <c r="J103" s="57" t="s">
        <v>7</v>
      </c>
      <c r="K103" s="57" t="s">
        <v>7</v>
      </c>
      <c r="L103" s="21" t="s">
        <v>338</v>
      </c>
    </row>
    <row r="104" spans="1:12" ht="63" x14ac:dyDescent="0.25">
      <c r="A104" s="20">
        <v>25</v>
      </c>
      <c r="B104" s="57">
        <v>3</v>
      </c>
      <c r="C104" s="14" t="s">
        <v>39</v>
      </c>
      <c r="D104" s="57" t="s">
        <v>19</v>
      </c>
      <c r="E104" s="57" t="s">
        <v>20</v>
      </c>
      <c r="F104" s="57" t="s">
        <v>200</v>
      </c>
      <c r="G104" s="1">
        <v>50.1</v>
      </c>
      <c r="H104" s="1">
        <v>52.2</v>
      </c>
      <c r="I104" s="57" t="s">
        <v>7</v>
      </c>
      <c r="J104" s="57" t="s">
        <v>7</v>
      </c>
      <c r="K104" s="57" t="s">
        <v>7</v>
      </c>
      <c r="L104" s="21" t="s">
        <v>339</v>
      </c>
    </row>
    <row r="105" spans="1:12" ht="63" x14ac:dyDescent="0.25">
      <c r="A105" s="20">
        <v>26</v>
      </c>
      <c r="B105" s="57">
        <v>4</v>
      </c>
      <c r="C105" s="14" t="s">
        <v>40</v>
      </c>
      <c r="D105" s="57" t="s">
        <v>19</v>
      </c>
      <c r="E105" s="57" t="s">
        <v>20</v>
      </c>
      <c r="F105" s="57" t="s">
        <v>200</v>
      </c>
      <c r="G105" s="1">
        <v>75.2</v>
      </c>
      <c r="H105" s="1">
        <v>82.2</v>
      </c>
      <c r="I105" s="57">
        <v>1478.8</v>
      </c>
      <c r="J105" s="57">
        <v>1478.8</v>
      </c>
      <c r="K105" s="57" t="s">
        <v>14</v>
      </c>
      <c r="L105" s="21" t="s">
        <v>340</v>
      </c>
    </row>
    <row r="106" spans="1:12" ht="47.25" x14ac:dyDescent="0.25">
      <c r="A106" s="20">
        <v>27</v>
      </c>
      <c r="B106" s="57"/>
      <c r="C106" s="81" t="s">
        <v>41</v>
      </c>
      <c r="D106" s="57" t="s">
        <v>19</v>
      </c>
      <c r="E106" s="57" t="s">
        <v>20</v>
      </c>
      <c r="F106" s="57" t="s">
        <v>200</v>
      </c>
      <c r="G106" s="1">
        <v>10</v>
      </c>
      <c r="H106" s="1">
        <v>37.5</v>
      </c>
      <c r="I106" s="57">
        <v>72.8</v>
      </c>
      <c r="J106" s="57">
        <v>72.8</v>
      </c>
      <c r="K106" s="57" t="s">
        <v>14</v>
      </c>
      <c r="L106" s="21" t="s">
        <v>341</v>
      </c>
    </row>
    <row r="107" spans="1:12" x14ac:dyDescent="0.25">
      <c r="C107" s="186" t="s">
        <v>8</v>
      </c>
      <c r="D107" s="186"/>
      <c r="E107" s="186"/>
      <c r="F107" s="186"/>
      <c r="G107" s="186"/>
      <c r="H107" s="186"/>
      <c r="I107" s="186"/>
      <c r="J107" s="186"/>
      <c r="K107" s="186"/>
      <c r="L107" s="186"/>
    </row>
    <row r="108" spans="1:12" ht="50.25" customHeight="1" x14ac:dyDescent="0.25">
      <c r="B108" s="57">
        <v>1</v>
      </c>
      <c r="C108" s="20" t="s">
        <v>205</v>
      </c>
      <c r="D108" s="57" t="s">
        <v>9</v>
      </c>
      <c r="E108" s="57" t="s">
        <v>20</v>
      </c>
      <c r="F108" s="57" t="s">
        <v>200</v>
      </c>
      <c r="G108" s="57" t="s">
        <v>7</v>
      </c>
      <c r="H108" s="57" t="s">
        <v>7</v>
      </c>
      <c r="I108" s="57">
        <v>1478.8</v>
      </c>
      <c r="J108" s="57">
        <v>1478.8</v>
      </c>
      <c r="K108" s="57" t="s">
        <v>14</v>
      </c>
      <c r="L108" s="21" t="s">
        <v>342</v>
      </c>
    </row>
    <row r="109" spans="1:12" ht="47.25" x14ac:dyDescent="0.25">
      <c r="B109" s="130">
        <v>2</v>
      </c>
      <c r="C109" s="21" t="s">
        <v>206</v>
      </c>
      <c r="D109" s="57" t="s">
        <v>42</v>
      </c>
      <c r="E109" s="57" t="s">
        <v>20</v>
      </c>
      <c r="F109" s="57" t="s">
        <v>200</v>
      </c>
      <c r="G109" s="57" t="s">
        <v>7</v>
      </c>
      <c r="H109" s="57" t="s">
        <v>7</v>
      </c>
      <c r="I109" s="82">
        <v>72.792000000000002</v>
      </c>
      <c r="J109" s="82">
        <v>72.792000000000002</v>
      </c>
      <c r="K109" s="57" t="s">
        <v>14</v>
      </c>
      <c r="L109" s="21" t="s">
        <v>342</v>
      </c>
    </row>
    <row r="110" spans="1:12" x14ac:dyDescent="0.25">
      <c r="B110" s="130"/>
      <c r="C110" s="205" t="s">
        <v>191</v>
      </c>
      <c r="D110" s="206"/>
      <c r="E110" s="206"/>
      <c r="F110" s="206"/>
      <c r="G110" s="206"/>
      <c r="H110" s="206"/>
      <c r="I110" s="206"/>
      <c r="J110" s="206"/>
      <c r="K110" s="206"/>
      <c r="L110" s="207"/>
    </row>
    <row r="111" spans="1:12" ht="97.5" customHeight="1" x14ac:dyDescent="0.25">
      <c r="A111" s="20">
        <v>28</v>
      </c>
      <c r="B111" s="130">
        <v>5</v>
      </c>
      <c r="C111" s="32" t="s">
        <v>344</v>
      </c>
      <c r="D111" s="57" t="s">
        <v>42</v>
      </c>
      <c r="E111" s="57" t="s">
        <v>20</v>
      </c>
      <c r="F111" s="57" t="s">
        <v>200</v>
      </c>
      <c r="G111" s="57">
        <v>70</v>
      </c>
      <c r="H111" s="57">
        <v>71.2</v>
      </c>
      <c r="I111" s="82" t="s">
        <v>7</v>
      </c>
      <c r="J111" s="82" t="s">
        <v>7</v>
      </c>
      <c r="K111" s="82" t="s">
        <v>7</v>
      </c>
      <c r="L111" s="21" t="s">
        <v>347</v>
      </c>
    </row>
    <row r="112" spans="1:12" ht="63" x14ac:dyDescent="0.25">
      <c r="A112" s="20">
        <v>29</v>
      </c>
      <c r="B112" s="130">
        <v>6</v>
      </c>
      <c r="C112" s="32" t="s">
        <v>343</v>
      </c>
      <c r="D112" s="57" t="s">
        <v>42</v>
      </c>
      <c r="E112" s="57" t="s">
        <v>20</v>
      </c>
      <c r="F112" s="57" t="s">
        <v>200</v>
      </c>
      <c r="G112" s="57">
        <v>8.8000000000000007</v>
      </c>
      <c r="H112" s="57">
        <v>9</v>
      </c>
      <c r="I112" s="82" t="s">
        <v>7</v>
      </c>
      <c r="J112" s="82" t="s">
        <v>7</v>
      </c>
      <c r="K112" s="82" t="s">
        <v>7</v>
      </c>
      <c r="L112" s="21" t="s">
        <v>348</v>
      </c>
    </row>
    <row r="113" spans="1:12" x14ac:dyDescent="0.25">
      <c r="B113" s="14"/>
      <c r="C113" s="208" t="s">
        <v>328</v>
      </c>
      <c r="D113" s="209"/>
      <c r="E113" s="209"/>
      <c r="F113" s="209"/>
      <c r="G113" s="209"/>
      <c r="H113" s="209"/>
      <c r="I113" s="209"/>
      <c r="J113" s="209"/>
      <c r="K113" s="209"/>
      <c r="L113" s="210"/>
    </row>
    <row r="114" spans="1:12" ht="78.75" x14ac:dyDescent="0.25">
      <c r="A114" s="132"/>
      <c r="B114" s="131">
        <v>1</v>
      </c>
      <c r="C114" s="42" t="s">
        <v>345</v>
      </c>
      <c r="D114" s="56" t="s">
        <v>42</v>
      </c>
      <c r="E114" s="57" t="s">
        <v>20</v>
      </c>
      <c r="F114" s="57" t="s">
        <v>200</v>
      </c>
      <c r="G114" s="82" t="s">
        <v>7</v>
      </c>
      <c r="H114" s="82" t="s">
        <v>7</v>
      </c>
      <c r="I114" s="211" t="s">
        <v>177</v>
      </c>
      <c r="J114" s="212"/>
      <c r="K114" s="213"/>
      <c r="L114" s="21" t="s">
        <v>140</v>
      </c>
    </row>
    <row r="115" spans="1:12" ht="78.75" x14ac:dyDescent="0.25">
      <c r="A115" s="132"/>
      <c r="B115" s="131">
        <v>2</v>
      </c>
      <c r="C115" s="42" t="s">
        <v>346</v>
      </c>
      <c r="D115" s="56" t="s">
        <v>42</v>
      </c>
      <c r="E115" s="57" t="s">
        <v>20</v>
      </c>
      <c r="F115" s="57" t="s">
        <v>200</v>
      </c>
      <c r="G115" s="82" t="s">
        <v>7</v>
      </c>
      <c r="H115" s="82" t="s">
        <v>7</v>
      </c>
      <c r="I115" s="211" t="s">
        <v>177</v>
      </c>
      <c r="J115" s="212"/>
      <c r="K115" s="213"/>
      <c r="L115" s="21" t="s">
        <v>140</v>
      </c>
    </row>
    <row r="116" spans="1:12" s="93" customFormat="1" x14ac:dyDescent="0.25">
      <c r="B116" s="89"/>
      <c r="C116" s="220" t="s">
        <v>11</v>
      </c>
      <c r="D116" s="203"/>
      <c r="E116" s="203"/>
      <c r="F116" s="90"/>
      <c r="G116" s="95"/>
      <c r="H116" s="95"/>
      <c r="I116" s="91">
        <f>I119</f>
        <v>1478.8</v>
      </c>
      <c r="J116" s="91">
        <f>J119</f>
        <v>1478.8</v>
      </c>
      <c r="K116" s="95"/>
      <c r="L116" s="96"/>
    </row>
    <row r="117" spans="1:12" s="93" customFormat="1" x14ac:dyDescent="0.25">
      <c r="B117" s="94"/>
      <c r="C117" s="184"/>
      <c r="D117" s="184"/>
      <c r="E117" s="184"/>
      <c r="F117" s="90"/>
      <c r="G117" s="95"/>
      <c r="H117" s="95"/>
      <c r="I117" s="95"/>
      <c r="J117" s="95"/>
      <c r="K117" s="92" t="s">
        <v>12</v>
      </c>
      <c r="L117" s="92"/>
    </row>
    <row r="118" spans="1:12" s="93" customFormat="1" x14ac:dyDescent="0.25">
      <c r="B118" s="94"/>
      <c r="C118" s="184"/>
      <c r="D118" s="184"/>
      <c r="E118" s="184"/>
      <c r="F118" s="90"/>
      <c r="G118" s="95"/>
      <c r="H118" s="95"/>
      <c r="K118" s="92" t="s">
        <v>13</v>
      </c>
      <c r="L118" s="92"/>
    </row>
    <row r="119" spans="1:12" s="93" customFormat="1" x14ac:dyDescent="0.25">
      <c r="B119" s="94"/>
      <c r="C119" s="184"/>
      <c r="D119" s="184"/>
      <c r="E119" s="184"/>
      <c r="F119" s="90"/>
      <c r="G119" s="95"/>
      <c r="H119" s="95"/>
      <c r="I119" s="91">
        <f>I108</f>
        <v>1478.8</v>
      </c>
      <c r="J119" s="91">
        <f>J108</f>
        <v>1478.8</v>
      </c>
      <c r="K119" s="92" t="s">
        <v>14</v>
      </c>
      <c r="L119" s="92"/>
    </row>
    <row r="120" spans="1:12" s="93" customFormat="1" ht="17.25" customHeight="1" x14ac:dyDescent="0.25">
      <c r="B120" s="90"/>
      <c r="C120" s="185"/>
      <c r="D120" s="185"/>
      <c r="E120" s="185"/>
      <c r="F120" s="90"/>
      <c r="G120" s="91"/>
      <c r="H120" s="91"/>
      <c r="I120" s="91"/>
      <c r="J120" s="91"/>
      <c r="K120" s="92" t="s">
        <v>15</v>
      </c>
      <c r="L120" s="92"/>
    </row>
    <row r="121" spans="1:12" x14ac:dyDescent="0.25">
      <c r="C121" s="186" t="s">
        <v>43</v>
      </c>
      <c r="D121" s="186"/>
      <c r="E121" s="186"/>
      <c r="F121" s="186"/>
      <c r="G121" s="186"/>
      <c r="H121" s="186"/>
      <c r="I121" s="186"/>
      <c r="J121" s="186"/>
      <c r="K121" s="186"/>
      <c r="L121" s="21"/>
    </row>
    <row r="122" spans="1:12" x14ac:dyDescent="0.25">
      <c r="C122" s="186" t="s">
        <v>17</v>
      </c>
      <c r="D122" s="186"/>
      <c r="E122" s="186"/>
      <c r="F122" s="186"/>
      <c r="G122" s="186"/>
      <c r="H122" s="186"/>
      <c r="I122" s="186"/>
      <c r="J122" s="186"/>
      <c r="K122" s="186"/>
      <c r="L122" s="186"/>
    </row>
    <row r="123" spans="1:12" ht="110.25" x14ac:dyDescent="0.25">
      <c r="A123" s="20">
        <v>30</v>
      </c>
      <c r="B123" s="57">
        <v>1</v>
      </c>
      <c r="C123" s="14" t="s">
        <v>237</v>
      </c>
      <c r="D123" s="24" t="s">
        <v>19</v>
      </c>
      <c r="E123" s="24" t="s">
        <v>238</v>
      </c>
      <c r="F123" s="24" t="s">
        <v>239</v>
      </c>
      <c r="G123" s="27">
        <v>63</v>
      </c>
      <c r="H123" s="27">
        <v>63</v>
      </c>
      <c r="I123" s="57">
        <v>2.6</v>
      </c>
      <c r="J123" s="57">
        <f>J125+J126+J127+J129</f>
        <v>2.6000000000000005</v>
      </c>
      <c r="K123" s="57" t="s">
        <v>14</v>
      </c>
      <c r="L123" s="18" t="s">
        <v>349</v>
      </c>
    </row>
    <row r="124" spans="1:12" ht="17.25" customHeight="1" x14ac:dyDescent="0.25">
      <c r="B124" s="57"/>
      <c r="C124" s="217" t="s">
        <v>8</v>
      </c>
      <c r="D124" s="217"/>
      <c r="E124" s="217"/>
      <c r="F124" s="217"/>
      <c r="G124" s="221"/>
      <c r="H124" s="221"/>
      <c r="I124" s="221"/>
      <c r="J124" s="221"/>
      <c r="K124" s="217"/>
      <c r="L124" s="217"/>
    </row>
    <row r="125" spans="1:12" ht="114" customHeight="1" x14ac:dyDescent="0.25">
      <c r="B125" s="57">
        <v>1</v>
      </c>
      <c r="C125" s="20" t="s">
        <v>350</v>
      </c>
      <c r="D125" s="24" t="s">
        <v>186</v>
      </c>
      <c r="E125" s="24" t="s">
        <v>244</v>
      </c>
      <c r="F125" s="83" t="s">
        <v>243</v>
      </c>
      <c r="G125" s="34" t="s">
        <v>351</v>
      </c>
      <c r="H125" s="34" t="s">
        <v>351</v>
      </c>
      <c r="I125" s="34">
        <v>1.3</v>
      </c>
      <c r="J125" s="34">
        <v>1.3</v>
      </c>
      <c r="K125" s="57" t="s">
        <v>14</v>
      </c>
      <c r="L125" s="21" t="s">
        <v>352</v>
      </c>
    </row>
    <row r="126" spans="1:12" ht="66" customHeight="1" x14ac:dyDescent="0.25">
      <c r="B126" s="57">
        <v>2</v>
      </c>
      <c r="C126" s="20" t="s">
        <v>240</v>
      </c>
      <c r="D126" s="24" t="s">
        <v>186</v>
      </c>
      <c r="E126" s="24" t="s">
        <v>244</v>
      </c>
      <c r="F126" s="83" t="s">
        <v>243</v>
      </c>
      <c r="G126" s="34" t="s">
        <v>353</v>
      </c>
      <c r="H126" s="34" t="s">
        <v>353</v>
      </c>
      <c r="I126" s="34">
        <v>0.1</v>
      </c>
      <c r="J126" s="34">
        <v>0.1</v>
      </c>
      <c r="K126" s="130" t="s">
        <v>14</v>
      </c>
      <c r="L126" s="21" t="s">
        <v>354</v>
      </c>
    </row>
    <row r="127" spans="1:12" ht="66" customHeight="1" x14ac:dyDescent="0.25">
      <c r="B127" s="57">
        <v>3</v>
      </c>
      <c r="C127" s="20" t="s">
        <v>241</v>
      </c>
      <c r="D127" s="24" t="s">
        <v>186</v>
      </c>
      <c r="E127" s="24" t="s">
        <v>244</v>
      </c>
      <c r="F127" s="83" t="s">
        <v>243</v>
      </c>
      <c r="G127" s="34" t="s">
        <v>355</v>
      </c>
      <c r="H127" s="34" t="s">
        <v>355</v>
      </c>
      <c r="I127" s="57">
        <v>0.4</v>
      </c>
      <c r="J127" s="57">
        <v>0.4</v>
      </c>
      <c r="K127" s="130" t="s">
        <v>14</v>
      </c>
      <c r="L127" s="21" t="s">
        <v>356</v>
      </c>
    </row>
    <row r="128" spans="1:12" ht="84" customHeight="1" x14ac:dyDescent="0.25">
      <c r="B128" s="57">
        <v>4</v>
      </c>
      <c r="C128" s="20" t="s">
        <v>242</v>
      </c>
      <c r="D128" s="24" t="s">
        <v>186</v>
      </c>
      <c r="E128" s="24" t="s">
        <v>244</v>
      </c>
      <c r="F128" s="83" t="s">
        <v>243</v>
      </c>
      <c r="G128" s="57" t="s">
        <v>361</v>
      </c>
      <c r="H128" s="57" t="s">
        <v>361</v>
      </c>
      <c r="I128" s="57" t="s">
        <v>7</v>
      </c>
      <c r="J128" s="57" t="s">
        <v>7</v>
      </c>
      <c r="K128" s="57" t="s">
        <v>7</v>
      </c>
      <c r="L128" s="21" t="s">
        <v>358</v>
      </c>
    </row>
    <row r="129" spans="1:12" ht="95.25" customHeight="1" x14ac:dyDescent="0.25">
      <c r="B129" s="57">
        <v>5</v>
      </c>
      <c r="C129" s="20" t="s">
        <v>357</v>
      </c>
      <c r="D129" s="24" t="s">
        <v>186</v>
      </c>
      <c r="E129" s="24" t="s">
        <v>244</v>
      </c>
      <c r="F129" s="83" t="s">
        <v>243</v>
      </c>
      <c r="G129" s="38" t="s">
        <v>360</v>
      </c>
      <c r="H129" s="38" t="s">
        <v>360</v>
      </c>
      <c r="I129" s="57">
        <v>0.8</v>
      </c>
      <c r="J129" s="57">
        <v>0.8</v>
      </c>
      <c r="K129" s="57" t="s">
        <v>14</v>
      </c>
      <c r="L129" s="18" t="s">
        <v>359</v>
      </c>
    </row>
    <row r="130" spans="1:12" s="93" customFormat="1" x14ac:dyDescent="0.25">
      <c r="B130" s="89"/>
      <c r="C130" s="203" t="s">
        <v>11</v>
      </c>
      <c r="D130" s="203"/>
      <c r="E130" s="203"/>
      <c r="F130" s="90"/>
      <c r="G130" s="95"/>
      <c r="H130" s="95"/>
      <c r="I130" s="91">
        <f>SUM(I131:I134)</f>
        <v>2.6000000000000005</v>
      </c>
      <c r="J130" s="91">
        <f>SUM(J131:J134)</f>
        <v>2.6000000000000005</v>
      </c>
      <c r="K130" s="95"/>
      <c r="L130" s="92"/>
    </row>
    <row r="131" spans="1:12" s="93" customFormat="1" x14ac:dyDescent="0.25">
      <c r="B131" s="94"/>
      <c r="C131" s="184"/>
      <c r="D131" s="184"/>
      <c r="E131" s="184"/>
      <c r="F131" s="90"/>
      <c r="G131" s="95"/>
      <c r="H131" s="95"/>
      <c r="I131" s="91"/>
      <c r="J131" s="91"/>
      <c r="K131" s="92" t="s">
        <v>12</v>
      </c>
      <c r="L131" s="92"/>
    </row>
    <row r="132" spans="1:12" s="93" customFormat="1" x14ac:dyDescent="0.25">
      <c r="B132" s="94"/>
      <c r="C132" s="184"/>
      <c r="D132" s="184"/>
      <c r="E132" s="184"/>
      <c r="F132" s="90"/>
      <c r="G132" s="95"/>
      <c r="H132" s="95"/>
      <c r="I132" s="91"/>
      <c r="J132" s="91"/>
      <c r="K132" s="92" t="s">
        <v>13</v>
      </c>
      <c r="L132" s="92"/>
    </row>
    <row r="133" spans="1:12" s="93" customFormat="1" x14ac:dyDescent="0.25">
      <c r="B133" s="94"/>
      <c r="C133" s="184"/>
      <c r="D133" s="184"/>
      <c r="E133" s="184"/>
      <c r="F133" s="90"/>
      <c r="G133" s="95"/>
      <c r="H133" s="95"/>
      <c r="I133" s="91">
        <f>I129+I127+I126+I125</f>
        <v>2.6000000000000005</v>
      </c>
      <c r="J133" s="91">
        <f>J129+J127+J126+J125</f>
        <v>2.6000000000000005</v>
      </c>
      <c r="K133" s="92" t="s">
        <v>14</v>
      </c>
      <c r="L133" s="92"/>
    </row>
    <row r="134" spans="1:12" s="93" customFormat="1" ht="31.5" x14ac:dyDescent="0.25">
      <c r="B134" s="90"/>
      <c r="C134" s="89"/>
      <c r="D134" s="89"/>
      <c r="E134" s="89"/>
      <c r="F134" s="90"/>
      <c r="G134" s="91"/>
      <c r="H134" s="91"/>
      <c r="I134" s="91"/>
      <c r="J134" s="91"/>
      <c r="K134" s="92" t="s">
        <v>15</v>
      </c>
      <c r="L134" s="92"/>
    </row>
    <row r="135" spans="1:12" x14ac:dyDescent="0.25">
      <c r="C135" s="186" t="s">
        <v>44</v>
      </c>
      <c r="D135" s="186"/>
      <c r="E135" s="186"/>
      <c r="F135" s="186"/>
      <c r="G135" s="186"/>
      <c r="H135" s="186"/>
      <c r="I135" s="186"/>
      <c r="J135" s="186"/>
      <c r="K135" s="186"/>
      <c r="L135" s="186"/>
    </row>
    <row r="136" spans="1:12" x14ac:dyDescent="0.25">
      <c r="C136" s="186" t="s">
        <v>17</v>
      </c>
      <c r="D136" s="186"/>
      <c r="E136" s="186"/>
      <c r="F136" s="186"/>
      <c r="G136" s="186"/>
      <c r="H136" s="186"/>
      <c r="I136" s="186"/>
      <c r="J136" s="186"/>
      <c r="K136" s="186"/>
      <c r="L136" s="186"/>
    </row>
    <row r="137" spans="1:12" ht="63" x14ac:dyDescent="0.25">
      <c r="A137" s="20">
        <v>31</v>
      </c>
      <c r="B137" s="57">
        <v>1</v>
      </c>
      <c r="C137" s="14" t="s">
        <v>45</v>
      </c>
      <c r="D137" s="57" t="s">
        <v>19</v>
      </c>
      <c r="E137" s="57" t="s">
        <v>20</v>
      </c>
      <c r="F137" s="57" t="s">
        <v>178</v>
      </c>
      <c r="G137" s="57">
        <v>79.099999999999994</v>
      </c>
      <c r="H137" s="57">
        <v>79.900000000000006</v>
      </c>
      <c r="I137" s="57">
        <f>I139+I140+I141+I142</f>
        <v>537.20000000000005</v>
      </c>
      <c r="J137" s="57">
        <f>J139+J140+J141+J142</f>
        <v>537.20000000000005</v>
      </c>
      <c r="K137" s="57" t="s">
        <v>476</v>
      </c>
      <c r="L137" s="21" t="s">
        <v>140</v>
      </c>
    </row>
    <row r="138" spans="1:12" x14ac:dyDescent="0.25">
      <c r="B138" s="57"/>
      <c r="C138" s="84" t="s">
        <v>8</v>
      </c>
      <c r="D138" s="57"/>
      <c r="E138" s="57"/>
      <c r="F138" s="57"/>
      <c r="G138" s="57"/>
      <c r="H138" s="57"/>
      <c r="I138" s="57"/>
      <c r="J138" s="57"/>
      <c r="K138" s="57"/>
      <c r="L138" s="57"/>
    </row>
    <row r="139" spans="1:12" ht="63" x14ac:dyDescent="0.25">
      <c r="B139" s="57">
        <v>1</v>
      </c>
      <c r="C139" s="85" t="s">
        <v>179</v>
      </c>
      <c r="D139" s="50" t="s">
        <v>186</v>
      </c>
      <c r="E139" s="50" t="s">
        <v>183</v>
      </c>
      <c r="F139" s="57" t="s">
        <v>178</v>
      </c>
      <c r="G139" s="50">
        <v>362</v>
      </c>
      <c r="H139" s="50">
        <v>574</v>
      </c>
      <c r="I139" s="50">
        <v>92.2</v>
      </c>
      <c r="J139" s="50">
        <v>92.2</v>
      </c>
      <c r="K139" s="50" t="s">
        <v>12</v>
      </c>
      <c r="L139" s="32" t="s">
        <v>140</v>
      </c>
    </row>
    <row r="140" spans="1:12" ht="63" x14ac:dyDescent="0.25">
      <c r="B140" s="57">
        <v>2</v>
      </c>
      <c r="C140" s="85" t="s">
        <v>180</v>
      </c>
      <c r="D140" s="50" t="s">
        <v>186</v>
      </c>
      <c r="E140" s="50" t="s">
        <v>183</v>
      </c>
      <c r="F140" s="57" t="s">
        <v>178</v>
      </c>
      <c r="G140" s="50">
        <v>270</v>
      </c>
      <c r="H140" s="50">
        <v>435</v>
      </c>
      <c r="I140" s="50">
        <v>75.400000000000006</v>
      </c>
      <c r="J140" s="50">
        <v>75.400000000000006</v>
      </c>
      <c r="K140" s="50" t="s">
        <v>14</v>
      </c>
      <c r="L140" s="32" t="s">
        <v>140</v>
      </c>
    </row>
    <row r="141" spans="1:12" ht="63" x14ac:dyDescent="0.25">
      <c r="B141" s="57">
        <v>3</v>
      </c>
      <c r="C141" s="85" t="s">
        <v>181</v>
      </c>
      <c r="D141" s="50" t="s">
        <v>186</v>
      </c>
      <c r="E141" s="50" t="s">
        <v>184</v>
      </c>
      <c r="F141" s="57" t="s">
        <v>178</v>
      </c>
      <c r="G141" s="50" t="s">
        <v>187</v>
      </c>
      <c r="H141" s="50" t="s">
        <v>189</v>
      </c>
      <c r="I141" s="50">
        <v>54.1</v>
      </c>
      <c r="J141" s="50">
        <v>54.1</v>
      </c>
      <c r="K141" s="50" t="s">
        <v>475</v>
      </c>
      <c r="L141" s="32" t="s">
        <v>140</v>
      </c>
    </row>
    <row r="142" spans="1:12" ht="63" x14ac:dyDescent="0.25">
      <c r="B142" s="57">
        <v>4</v>
      </c>
      <c r="C142" s="85" t="s">
        <v>182</v>
      </c>
      <c r="D142" s="50" t="s">
        <v>186</v>
      </c>
      <c r="E142" s="50" t="s">
        <v>185</v>
      </c>
      <c r="F142" s="57" t="s">
        <v>178</v>
      </c>
      <c r="G142" s="50"/>
      <c r="H142" s="50" t="s">
        <v>188</v>
      </c>
      <c r="I142" s="50">
        <v>315.5</v>
      </c>
      <c r="J142" s="50">
        <v>315.5</v>
      </c>
      <c r="K142" s="50" t="s">
        <v>190</v>
      </c>
      <c r="L142" s="32" t="s">
        <v>140</v>
      </c>
    </row>
    <row r="143" spans="1:12" x14ac:dyDescent="0.25">
      <c r="B143" s="57"/>
      <c r="C143" s="86" t="s">
        <v>191</v>
      </c>
      <c r="D143" s="50"/>
      <c r="E143" s="50"/>
      <c r="F143" s="57"/>
      <c r="G143" s="50"/>
      <c r="H143" s="50"/>
      <c r="I143" s="50"/>
      <c r="J143" s="50"/>
      <c r="K143" s="50"/>
      <c r="L143" s="32"/>
    </row>
    <row r="144" spans="1:12" ht="63" x14ac:dyDescent="0.25">
      <c r="A144" s="20">
        <v>32</v>
      </c>
      <c r="B144" s="57">
        <v>2</v>
      </c>
      <c r="C144" s="14" t="s">
        <v>46</v>
      </c>
      <c r="D144" s="57" t="s">
        <v>19</v>
      </c>
      <c r="E144" s="57" t="s">
        <v>20</v>
      </c>
      <c r="F144" s="57" t="s">
        <v>178</v>
      </c>
      <c r="G144" s="57">
        <v>65.900000000000006</v>
      </c>
      <c r="H144" s="57">
        <v>95.3</v>
      </c>
      <c r="I144" s="57" t="s">
        <v>7</v>
      </c>
      <c r="J144" s="57" t="s">
        <v>7</v>
      </c>
      <c r="K144" s="164" t="s">
        <v>7</v>
      </c>
      <c r="L144" s="32" t="s">
        <v>140</v>
      </c>
    </row>
    <row r="145" spans="1:12" ht="80.25" customHeight="1" x14ac:dyDescent="0.25">
      <c r="A145" s="20">
        <v>33</v>
      </c>
      <c r="B145" s="57">
        <v>3</v>
      </c>
      <c r="C145" s="14" t="s">
        <v>47</v>
      </c>
      <c r="D145" s="57" t="s">
        <v>48</v>
      </c>
      <c r="E145" s="57" t="s">
        <v>20</v>
      </c>
      <c r="F145" s="57" t="s">
        <v>178</v>
      </c>
      <c r="G145" s="57">
        <v>49</v>
      </c>
      <c r="H145" s="57">
        <v>65</v>
      </c>
      <c r="I145" s="57" t="s">
        <v>7</v>
      </c>
      <c r="J145" s="57" t="s">
        <v>7</v>
      </c>
      <c r="K145" s="57" t="s">
        <v>7</v>
      </c>
      <c r="L145" s="32" t="s">
        <v>140</v>
      </c>
    </row>
    <row r="146" spans="1:12" s="113" customFormat="1" x14ac:dyDescent="0.25">
      <c r="B146" s="108"/>
      <c r="C146" s="215" t="s">
        <v>11</v>
      </c>
      <c r="D146" s="215"/>
      <c r="E146" s="215"/>
      <c r="F146" s="109"/>
      <c r="G146" s="110"/>
      <c r="H146" s="110"/>
      <c r="I146" s="111">
        <f>I147+I149</f>
        <v>537.20000000000005</v>
      </c>
      <c r="J146" s="111">
        <f>J147+J149</f>
        <v>537.20000000000005</v>
      </c>
      <c r="K146" s="112"/>
      <c r="L146" s="112"/>
    </row>
    <row r="147" spans="1:12" s="113" customFormat="1" x14ac:dyDescent="0.25">
      <c r="B147" s="114"/>
      <c r="C147" s="216"/>
      <c r="D147" s="216"/>
      <c r="E147" s="216"/>
      <c r="F147" s="109"/>
      <c r="G147" s="110"/>
      <c r="H147" s="110"/>
      <c r="I147" s="111">
        <f>92.2+31.2+315.5</f>
        <v>438.9</v>
      </c>
      <c r="J147" s="111">
        <f>92.2+31.2+315.5</f>
        <v>438.9</v>
      </c>
      <c r="K147" s="112" t="s">
        <v>12</v>
      </c>
      <c r="L147" s="112"/>
    </row>
    <row r="148" spans="1:12" s="113" customFormat="1" x14ac:dyDescent="0.25">
      <c r="B148" s="114"/>
      <c r="C148" s="216"/>
      <c r="D148" s="216"/>
      <c r="E148" s="216"/>
      <c r="F148" s="109"/>
      <c r="G148" s="110"/>
      <c r="H148" s="110"/>
      <c r="I148" s="111"/>
      <c r="J148" s="111"/>
      <c r="K148" s="112" t="s">
        <v>13</v>
      </c>
      <c r="L148" s="112"/>
    </row>
    <row r="149" spans="1:12" s="113" customFormat="1" x14ac:dyDescent="0.25">
      <c r="B149" s="114"/>
      <c r="C149" s="216"/>
      <c r="D149" s="216"/>
      <c r="E149" s="216"/>
      <c r="F149" s="109"/>
      <c r="G149" s="110"/>
      <c r="H149" s="110"/>
      <c r="I149" s="111">
        <f>22.9+75.4</f>
        <v>98.300000000000011</v>
      </c>
      <c r="J149" s="111">
        <f>22.9+75.4</f>
        <v>98.300000000000011</v>
      </c>
      <c r="K149" s="112" t="s">
        <v>14</v>
      </c>
      <c r="L149" s="112"/>
    </row>
    <row r="150" spans="1:12" s="23" customFormat="1" ht="16.5" customHeight="1" x14ac:dyDescent="0.25">
      <c r="B150" s="58"/>
      <c r="C150" s="60"/>
      <c r="D150" s="60"/>
      <c r="E150" s="60"/>
      <c r="F150" s="58"/>
      <c r="G150" s="15"/>
      <c r="H150" s="15"/>
      <c r="I150" s="15"/>
      <c r="J150" s="15"/>
      <c r="K150" s="2" t="s">
        <v>15</v>
      </c>
      <c r="L150" s="2"/>
    </row>
    <row r="151" spans="1:12" x14ac:dyDescent="0.25">
      <c r="C151" s="186" t="s">
        <v>49</v>
      </c>
      <c r="D151" s="186"/>
      <c r="E151" s="186"/>
      <c r="F151" s="186"/>
      <c r="G151" s="186"/>
      <c r="H151" s="186"/>
      <c r="I151" s="186"/>
      <c r="J151" s="186"/>
      <c r="K151" s="186"/>
      <c r="L151" s="186"/>
    </row>
    <row r="152" spans="1:12" x14ac:dyDescent="0.25">
      <c r="C152" s="186" t="s">
        <v>17</v>
      </c>
      <c r="D152" s="186"/>
      <c r="E152" s="186"/>
      <c r="F152" s="186"/>
      <c r="G152" s="186"/>
      <c r="H152" s="186"/>
      <c r="I152" s="186"/>
      <c r="J152" s="186"/>
      <c r="K152" s="186"/>
      <c r="L152" s="186"/>
    </row>
    <row r="153" spans="1:12" ht="63" x14ac:dyDescent="0.25">
      <c r="A153" s="20">
        <v>34</v>
      </c>
      <c r="B153" s="57">
        <v>1</v>
      </c>
      <c r="C153" s="14" t="s">
        <v>50</v>
      </c>
      <c r="D153" s="57" t="s">
        <v>19</v>
      </c>
      <c r="E153" s="57" t="s">
        <v>20</v>
      </c>
      <c r="F153" s="57" t="s">
        <v>178</v>
      </c>
      <c r="G153" s="3">
        <v>27.35</v>
      </c>
      <c r="H153" s="3">
        <v>25</v>
      </c>
      <c r="I153" s="57">
        <v>154.9</v>
      </c>
      <c r="J153" s="57">
        <v>154.9</v>
      </c>
      <c r="K153" s="57" t="s">
        <v>14</v>
      </c>
      <c r="L153" s="32" t="s">
        <v>140</v>
      </c>
    </row>
    <row r="154" spans="1:12" x14ac:dyDescent="0.25">
      <c r="B154" s="57"/>
      <c r="C154" s="217" t="s">
        <v>8</v>
      </c>
      <c r="D154" s="217"/>
      <c r="E154" s="217"/>
      <c r="F154" s="217"/>
      <c r="G154" s="217"/>
      <c r="H154" s="217"/>
      <c r="I154" s="217"/>
      <c r="J154" s="217"/>
      <c r="K154" s="217"/>
      <c r="L154" s="217"/>
    </row>
    <row r="155" spans="1:12" ht="63" x14ac:dyDescent="0.25">
      <c r="B155" s="57">
        <v>1</v>
      </c>
      <c r="C155" s="46" t="s">
        <v>192</v>
      </c>
      <c r="D155" s="57" t="s">
        <v>186</v>
      </c>
      <c r="E155" s="50" t="s">
        <v>185</v>
      </c>
      <c r="F155" s="57" t="s">
        <v>178</v>
      </c>
      <c r="G155" s="57" t="s">
        <v>7</v>
      </c>
      <c r="H155" s="57" t="s">
        <v>7</v>
      </c>
      <c r="I155" s="50">
        <v>1.5</v>
      </c>
      <c r="J155" s="50">
        <v>1.5</v>
      </c>
      <c r="K155" s="50" t="s">
        <v>14</v>
      </c>
      <c r="L155" s="32" t="s">
        <v>140</v>
      </c>
    </row>
    <row r="156" spans="1:12" ht="63" x14ac:dyDescent="0.25">
      <c r="B156" s="57">
        <v>2</v>
      </c>
      <c r="C156" s="46" t="s">
        <v>193</v>
      </c>
      <c r="D156" s="57" t="s">
        <v>186</v>
      </c>
      <c r="E156" s="50" t="s">
        <v>185</v>
      </c>
      <c r="F156" s="57" t="s">
        <v>178</v>
      </c>
      <c r="G156" s="57" t="s">
        <v>7</v>
      </c>
      <c r="H156" s="57" t="s">
        <v>7</v>
      </c>
      <c r="I156" s="50">
        <v>31.3</v>
      </c>
      <c r="J156" s="50">
        <v>31.3</v>
      </c>
      <c r="K156" s="50" t="s">
        <v>14</v>
      </c>
      <c r="L156" s="32" t="s">
        <v>140</v>
      </c>
    </row>
    <row r="157" spans="1:12" ht="69" customHeight="1" x14ac:dyDescent="0.25">
      <c r="B157" s="57">
        <v>3</v>
      </c>
      <c r="C157" s="46" t="s">
        <v>194</v>
      </c>
      <c r="D157" s="57" t="s">
        <v>186</v>
      </c>
      <c r="E157" s="50" t="s">
        <v>185</v>
      </c>
      <c r="F157" s="57" t="s">
        <v>178</v>
      </c>
      <c r="G157" s="57" t="s">
        <v>7</v>
      </c>
      <c r="H157" s="57" t="s">
        <v>7</v>
      </c>
      <c r="I157" s="50">
        <v>5.2</v>
      </c>
      <c r="J157" s="50">
        <v>5.2</v>
      </c>
      <c r="K157" s="50" t="s">
        <v>14</v>
      </c>
      <c r="L157" s="32" t="s">
        <v>140</v>
      </c>
    </row>
    <row r="158" spans="1:12" ht="63" x14ac:dyDescent="0.25">
      <c r="B158" s="57">
        <v>4</v>
      </c>
      <c r="C158" s="46" t="s">
        <v>195</v>
      </c>
      <c r="D158" s="57" t="s">
        <v>186</v>
      </c>
      <c r="E158" s="50" t="s">
        <v>185</v>
      </c>
      <c r="F158" s="57" t="s">
        <v>178</v>
      </c>
      <c r="G158" s="57" t="s">
        <v>7</v>
      </c>
      <c r="H158" s="57" t="s">
        <v>7</v>
      </c>
      <c r="I158" s="50">
        <v>116.9</v>
      </c>
      <c r="J158" s="50">
        <v>116.9</v>
      </c>
      <c r="K158" s="50" t="s">
        <v>14</v>
      </c>
      <c r="L158" s="32" t="s">
        <v>140</v>
      </c>
    </row>
    <row r="159" spans="1:12" x14ac:dyDescent="0.25">
      <c r="B159" s="57"/>
      <c r="C159" s="218" t="s">
        <v>191</v>
      </c>
      <c r="D159" s="218"/>
      <c r="E159" s="218"/>
      <c r="F159" s="218"/>
      <c r="G159" s="218"/>
      <c r="H159" s="218"/>
      <c r="I159" s="218"/>
      <c r="J159" s="218"/>
      <c r="K159" s="218"/>
      <c r="L159" s="218"/>
    </row>
    <row r="160" spans="1:12" ht="94.5" x14ac:dyDescent="0.25">
      <c r="A160" s="20">
        <v>35</v>
      </c>
      <c r="B160" s="57">
        <v>2</v>
      </c>
      <c r="C160" s="14" t="s">
        <v>51</v>
      </c>
      <c r="D160" s="57" t="s">
        <v>19</v>
      </c>
      <c r="E160" s="57" t="s">
        <v>20</v>
      </c>
      <c r="F160" s="57" t="s">
        <v>178</v>
      </c>
      <c r="G160" s="50">
        <v>100</v>
      </c>
      <c r="H160" s="50">
        <v>100</v>
      </c>
      <c r="I160" s="50">
        <v>59.7</v>
      </c>
      <c r="J160" s="50">
        <v>59.7</v>
      </c>
      <c r="K160" s="50" t="s">
        <v>14</v>
      </c>
      <c r="L160" s="32" t="s">
        <v>140</v>
      </c>
    </row>
    <row r="161" spans="1:12" x14ac:dyDescent="0.25">
      <c r="B161" s="57"/>
      <c r="C161" s="186" t="s">
        <v>8</v>
      </c>
      <c r="D161" s="186"/>
      <c r="E161" s="186"/>
      <c r="F161" s="186"/>
      <c r="G161" s="186"/>
      <c r="H161" s="186"/>
      <c r="I161" s="186"/>
      <c r="J161" s="186"/>
      <c r="K161" s="186"/>
      <c r="L161" s="186"/>
    </row>
    <row r="162" spans="1:12" ht="63" x14ac:dyDescent="0.25">
      <c r="B162" s="57">
        <v>5</v>
      </c>
      <c r="C162" s="32" t="s">
        <v>196</v>
      </c>
      <c r="D162" s="57" t="s">
        <v>186</v>
      </c>
      <c r="E162" s="50" t="s">
        <v>185</v>
      </c>
      <c r="F162" s="57" t="s">
        <v>178</v>
      </c>
      <c r="G162" s="57" t="s">
        <v>7</v>
      </c>
      <c r="H162" s="57" t="s">
        <v>7</v>
      </c>
      <c r="I162" s="50">
        <v>59.7</v>
      </c>
      <c r="J162" s="50">
        <v>59.7</v>
      </c>
      <c r="K162" s="50" t="s">
        <v>14</v>
      </c>
      <c r="L162" s="32" t="s">
        <v>140</v>
      </c>
    </row>
    <row r="163" spans="1:12" x14ac:dyDescent="0.25">
      <c r="B163" s="57"/>
      <c r="C163" s="186" t="s">
        <v>191</v>
      </c>
      <c r="D163" s="186"/>
      <c r="E163" s="186"/>
      <c r="F163" s="186"/>
      <c r="G163" s="186"/>
      <c r="H163" s="186"/>
      <c r="I163" s="186"/>
      <c r="J163" s="186"/>
      <c r="K163" s="186"/>
      <c r="L163" s="186"/>
    </row>
    <row r="164" spans="1:12" ht="81" customHeight="1" x14ac:dyDescent="0.25">
      <c r="A164" s="20">
        <v>36</v>
      </c>
      <c r="B164" s="57">
        <v>3</v>
      </c>
      <c r="C164" s="14" t="s">
        <v>52</v>
      </c>
      <c r="D164" s="57" t="s">
        <v>19</v>
      </c>
      <c r="E164" s="50" t="s">
        <v>185</v>
      </c>
      <c r="F164" s="57" t="s">
        <v>178</v>
      </c>
      <c r="G164" s="50">
        <v>32.9</v>
      </c>
      <c r="H164" s="50">
        <v>34.200000000000003</v>
      </c>
      <c r="I164" s="50">
        <v>13.6</v>
      </c>
      <c r="J164" s="50">
        <v>13.6</v>
      </c>
      <c r="K164" s="50" t="s">
        <v>14</v>
      </c>
      <c r="L164" s="32" t="s">
        <v>140</v>
      </c>
    </row>
    <row r="165" spans="1:12" x14ac:dyDescent="0.25">
      <c r="C165" s="186" t="s">
        <v>8</v>
      </c>
      <c r="D165" s="186"/>
      <c r="E165" s="186"/>
      <c r="F165" s="186"/>
      <c r="G165" s="186"/>
      <c r="H165" s="186"/>
      <c r="I165" s="186"/>
      <c r="J165" s="186"/>
      <c r="K165" s="186"/>
      <c r="L165" s="186"/>
    </row>
    <row r="166" spans="1:12" ht="52.5" customHeight="1" x14ac:dyDescent="0.25">
      <c r="B166" s="57">
        <v>6</v>
      </c>
      <c r="C166" s="21" t="s">
        <v>197</v>
      </c>
      <c r="D166" s="57" t="s">
        <v>9</v>
      </c>
      <c r="E166" s="50" t="s">
        <v>185</v>
      </c>
      <c r="F166" s="57" t="s">
        <v>178</v>
      </c>
      <c r="G166" s="57" t="s">
        <v>7</v>
      </c>
      <c r="H166" s="57" t="s">
        <v>7</v>
      </c>
      <c r="I166" s="50">
        <v>13.6</v>
      </c>
      <c r="J166" s="50">
        <v>13.6</v>
      </c>
      <c r="K166" s="50" t="s">
        <v>14</v>
      </c>
      <c r="L166" s="32" t="s">
        <v>140</v>
      </c>
    </row>
    <row r="167" spans="1:12" ht="18.75" customHeight="1" x14ac:dyDescent="0.25">
      <c r="B167" s="57"/>
      <c r="C167" s="186" t="s">
        <v>191</v>
      </c>
      <c r="D167" s="186"/>
      <c r="E167" s="186"/>
      <c r="F167" s="186"/>
      <c r="G167" s="186"/>
      <c r="H167" s="186"/>
      <c r="I167" s="186"/>
      <c r="J167" s="186"/>
      <c r="K167" s="186"/>
      <c r="L167" s="186"/>
    </row>
    <row r="168" spans="1:12" ht="126" x14ac:dyDescent="0.25">
      <c r="A168" s="20">
        <v>37</v>
      </c>
      <c r="B168" s="57">
        <v>4</v>
      </c>
      <c r="C168" s="14" t="s">
        <v>198</v>
      </c>
      <c r="D168" s="57" t="s">
        <v>9</v>
      </c>
      <c r="E168" s="50" t="s">
        <v>185</v>
      </c>
      <c r="F168" s="57" t="s">
        <v>178</v>
      </c>
      <c r="G168" s="57">
        <v>70</v>
      </c>
      <c r="H168" s="57">
        <v>71.5</v>
      </c>
      <c r="I168" s="57" t="s">
        <v>7</v>
      </c>
      <c r="J168" s="57" t="s">
        <v>7</v>
      </c>
      <c r="K168" s="2"/>
      <c r="L168" s="32" t="s">
        <v>140</v>
      </c>
    </row>
    <row r="169" spans="1:12" s="23" customFormat="1" x14ac:dyDescent="0.25">
      <c r="B169" s="60"/>
      <c r="C169" s="219" t="s">
        <v>11</v>
      </c>
      <c r="D169" s="219"/>
      <c r="E169" s="219"/>
      <c r="F169" s="58"/>
      <c r="G169" s="16"/>
      <c r="H169" s="16"/>
      <c r="I169" s="15">
        <f>I164+I160+I153</f>
        <v>228.2</v>
      </c>
      <c r="J169" s="15">
        <f>J164+J160+J153</f>
        <v>228.2</v>
      </c>
      <c r="K169" s="2"/>
      <c r="L169" s="2"/>
    </row>
    <row r="170" spans="1:12" s="23" customFormat="1" x14ac:dyDescent="0.25">
      <c r="B170" s="61"/>
      <c r="C170" s="214"/>
      <c r="D170" s="214"/>
      <c r="E170" s="214"/>
      <c r="F170" s="58"/>
      <c r="G170" s="16"/>
      <c r="H170" s="16"/>
      <c r="I170" s="15"/>
      <c r="J170" s="15"/>
      <c r="K170" s="2" t="s">
        <v>12</v>
      </c>
      <c r="L170" s="2"/>
    </row>
    <row r="171" spans="1:12" s="23" customFormat="1" x14ac:dyDescent="0.25">
      <c r="B171" s="61"/>
      <c r="C171" s="214"/>
      <c r="D171" s="214"/>
      <c r="E171" s="214"/>
      <c r="F171" s="58"/>
      <c r="G171" s="16"/>
      <c r="H171" s="16"/>
      <c r="I171" s="15"/>
      <c r="J171" s="15"/>
      <c r="K171" s="2" t="s">
        <v>13</v>
      </c>
      <c r="L171" s="2"/>
    </row>
    <row r="172" spans="1:12" s="23" customFormat="1" x14ac:dyDescent="0.25">
      <c r="B172" s="61"/>
      <c r="C172" s="214"/>
      <c r="D172" s="214"/>
      <c r="E172" s="214"/>
      <c r="F172" s="58"/>
      <c r="G172" s="16"/>
      <c r="H172" s="16"/>
      <c r="I172" s="15">
        <f>I166+I162+I153</f>
        <v>228.2</v>
      </c>
      <c r="J172" s="15">
        <f>J166+J162+J153</f>
        <v>228.2</v>
      </c>
      <c r="K172" s="2" t="s">
        <v>14</v>
      </c>
      <c r="L172" s="2"/>
    </row>
    <row r="173" spans="1:12" s="93" customFormat="1" x14ac:dyDescent="0.25">
      <c r="B173" s="89"/>
      <c r="C173" s="203" t="s">
        <v>245</v>
      </c>
      <c r="D173" s="203"/>
      <c r="E173" s="203"/>
      <c r="F173" s="90"/>
      <c r="G173" s="95"/>
      <c r="H173" s="95"/>
      <c r="I173" s="91">
        <f>I174+I176</f>
        <v>765.4</v>
      </c>
      <c r="J173" s="91">
        <f>J174+J176</f>
        <v>765.4</v>
      </c>
      <c r="K173" s="92"/>
      <c r="L173" s="92"/>
    </row>
    <row r="174" spans="1:12" s="93" customFormat="1" x14ac:dyDescent="0.25">
      <c r="B174" s="94"/>
      <c r="C174" s="184"/>
      <c r="D174" s="184"/>
      <c r="E174" s="184"/>
      <c r="F174" s="90"/>
      <c r="G174" s="95"/>
      <c r="H174" s="95"/>
      <c r="I174" s="91">
        <f>I147</f>
        <v>438.9</v>
      </c>
      <c r="J174" s="91">
        <f>J147</f>
        <v>438.9</v>
      </c>
      <c r="K174" s="92" t="s">
        <v>12</v>
      </c>
      <c r="L174" s="92"/>
    </row>
    <row r="175" spans="1:12" s="93" customFormat="1" x14ac:dyDescent="0.25">
      <c r="B175" s="94"/>
      <c r="C175" s="184"/>
      <c r="D175" s="184"/>
      <c r="E175" s="184"/>
      <c r="F175" s="90"/>
      <c r="G175" s="95"/>
      <c r="H175" s="95"/>
      <c r="I175" s="91"/>
      <c r="J175" s="91"/>
      <c r="K175" s="92" t="s">
        <v>13</v>
      </c>
      <c r="L175" s="92"/>
    </row>
    <row r="176" spans="1:12" s="93" customFormat="1" x14ac:dyDescent="0.25">
      <c r="B176" s="94"/>
      <c r="C176" s="184"/>
      <c r="D176" s="184"/>
      <c r="E176" s="184"/>
      <c r="F176" s="90"/>
      <c r="G176" s="95"/>
      <c r="H176" s="95"/>
      <c r="I176" s="91">
        <f>I172+I149</f>
        <v>326.5</v>
      </c>
      <c r="J176" s="91">
        <f>J172+J149</f>
        <v>326.5</v>
      </c>
      <c r="K176" s="92" t="s">
        <v>14</v>
      </c>
      <c r="L176" s="92"/>
    </row>
    <row r="177" spans="1:12" s="23" customFormat="1" x14ac:dyDescent="0.25">
      <c r="B177" s="186" t="s">
        <v>246</v>
      </c>
      <c r="C177" s="186"/>
      <c r="D177" s="186"/>
      <c r="E177" s="186"/>
      <c r="F177" s="186"/>
      <c r="G177" s="186"/>
      <c r="H177" s="186"/>
      <c r="I177" s="186"/>
      <c r="J177" s="186"/>
      <c r="K177" s="186"/>
      <c r="L177" s="186"/>
    </row>
    <row r="178" spans="1:12" ht="24" customHeight="1" x14ac:dyDescent="0.25">
      <c r="B178" s="26"/>
      <c r="C178" s="186" t="s">
        <v>207</v>
      </c>
      <c r="D178" s="186"/>
      <c r="E178" s="186"/>
      <c r="F178" s="186"/>
      <c r="G178" s="186"/>
      <c r="H178" s="186"/>
      <c r="I178" s="186"/>
      <c r="J178" s="186"/>
      <c r="K178" s="186"/>
      <c r="L178" s="186"/>
    </row>
    <row r="179" spans="1:12" x14ac:dyDescent="0.25">
      <c r="C179" s="59" t="s">
        <v>17</v>
      </c>
      <c r="D179" s="59"/>
      <c r="E179" s="59"/>
      <c r="F179" s="59"/>
      <c r="G179" s="59"/>
      <c r="H179" s="59"/>
      <c r="I179" s="59"/>
      <c r="J179" s="59"/>
      <c r="K179" s="59"/>
      <c r="L179" s="59"/>
    </row>
    <row r="180" spans="1:12" ht="157.5" x14ac:dyDescent="0.25">
      <c r="A180" s="20">
        <v>38</v>
      </c>
      <c r="B180" s="57">
        <v>1</v>
      </c>
      <c r="C180" s="21" t="s">
        <v>362</v>
      </c>
      <c r="D180" s="57"/>
      <c r="E180" s="57" t="s">
        <v>20</v>
      </c>
      <c r="F180" s="24" t="s">
        <v>231</v>
      </c>
      <c r="G180" s="1">
        <v>192.7</v>
      </c>
      <c r="H180" s="1">
        <v>192.7</v>
      </c>
      <c r="I180" s="1">
        <v>7.1</v>
      </c>
      <c r="J180" s="1">
        <v>7.1</v>
      </c>
      <c r="K180" s="57"/>
      <c r="L180" s="17"/>
    </row>
    <row r="181" spans="1:12" x14ac:dyDescent="0.25">
      <c r="C181" s="59" t="s">
        <v>8</v>
      </c>
      <c r="D181" s="59"/>
      <c r="E181" s="59"/>
      <c r="F181" s="59"/>
      <c r="G181" s="59"/>
      <c r="H181" s="59"/>
      <c r="I181" s="59"/>
      <c r="J181" s="59"/>
      <c r="K181" s="59"/>
      <c r="L181" s="19"/>
    </row>
    <row r="182" spans="1:12" ht="63" x14ac:dyDescent="0.25">
      <c r="B182" s="57">
        <v>1</v>
      </c>
      <c r="C182" s="14" t="s">
        <v>247</v>
      </c>
      <c r="D182" s="57" t="s">
        <v>42</v>
      </c>
      <c r="E182" s="57" t="s">
        <v>20</v>
      </c>
      <c r="F182" s="57" t="s">
        <v>249</v>
      </c>
      <c r="G182" s="57" t="s">
        <v>7</v>
      </c>
      <c r="H182" s="57" t="s">
        <v>7</v>
      </c>
      <c r="I182" s="28">
        <v>1</v>
      </c>
      <c r="J182" s="29">
        <v>1</v>
      </c>
      <c r="K182" s="129" t="s">
        <v>474</v>
      </c>
      <c r="L182" s="33" t="s">
        <v>250</v>
      </c>
    </row>
    <row r="183" spans="1:12" ht="48" customHeight="1" x14ac:dyDescent="0.25">
      <c r="B183" s="57">
        <v>2</v>
      </c>
      <c r="C183" s="43" t="s">
        <v>248</v>
      </c>
      <c r="D183" s="57" t="s">
        <v>42</v>
      </c>
      <c r="E183" s="57" t="s">
        <v>20</v>
      </c>
      <c r="F183" s="57" t="s">
        <v>249</v>
      </c>
      <c r="G183" s="57" t="s">
        <v>7</v>
      </c>
      <c r="H183" s="57" t="s">
        <v>7</v>
      </c>
      <c r="I183" s="28">
        <v>1.3</v>
      </c>
      <c r="J183" s="29">
        <v>1.3</v>
      </c>
      <c r="K183" s="129" t="s">
        <v>474</v>
      </c>
      <c r="L183" s="33" t="s">
        <v>254</v>
      </c>
    </row>
    <row r="184" spans="1:12" ht="63" x14ac:dyDescent="0.25">
      <c r="B184" s="57">
        <v>3</v>
      </c>
      <c r="C184" s="14" t="s">
        <v>251</v>
      </c>
      <c r="D184" s="57" t="s">
        <v>42</v>
      </c>
      <c r="E184" s="57" t="s">
        <v>20</v>
      </c>
      <c r="F184" s="57" t="s">
        <v>249</v>
      </c>
      <c r="G184" s="57" t="s">
        <v>7</v>
      </c>
      <c r="H184" s="57" t="s">
        <v>7</v>
      </c>
      <c r="I184" s="28">
        <v>1.6</v>
      </c>
      <c r="J184" s="28">
        <v>1.6</v>
      </c>
      <c r="K184" s="129" t="s">
        <v>474</v>
      </c>
    </row>
    <row r="185" spans="1:12" s="23" customFormat="1" ht="63" x14ac:dyDescent="0.25">
      <c r="B185" s="57">
        <v>4</v>
      </c>
      <c r="C185" s="21" t="s">
        <v>252</v>
      </c>
      <c r="D185" s="57" t="s">
        <v>42</v>
      </c>
      <c r="E185" s="57" t="s">
        <v>20</v>
      </c>
      <c r="F185" s="57" t="s">
        <v>249</v>
      </c>
      <c r="G185" s="57" t="s">
        <v>7</v>
      </c>
      <c r="H185" s="57" t="s">
        <v>7</v>
      </c>
      <c r="I185" s="28">
        <v>3.2</v>
      </c>
      <c r="J185" s="28">
        <v>3.2</v>
      </c>
      <c r="K185" s="129" t="s">
        <v>474</v>
      </c>
      <c r="L185" s="19" t="s">
        <v>253</v>
      </c>
    </row>
    <row r="186" spans="1:12" s="23" customFormat="1" x14ac:dyDescent="0.25">
      <c r="B186" s="57"/>
      <c r="C186" s="171" t="s">
        <v>191</v>
      </c>
      <c r="D186" s="172"/>
      <c r="E186" s="172"/>
      <c r="F186" s="172"/>
      <c r="G186" s="172"/>
      <c r="H186" s="172"/>
      <c r="I186" s="172"/>
      <c r="J186" s="172"/>
      <c r="K186" s="172"/>
      <c r="L186" s="173"/>
    </row>
    <row r="187" spans="1:12" s="23" customFormat="1" ht="126.75" customHeight="1" x14ac:dyDescent="0.25">
      <c r="A187" s="23">
        <v>39</v>
      </c>
      <c r="B187" s="57">
        <v>2</v>
      </c>
      <c r="C187" s="21" t="s">
        <v>363</v>
      </c>
      <c r="D187" s="57" t="s">
        <v>261</v>
      </c>
      <c r="E187" s="32" t="s">
        <v>256</v>
      </c>
      <c r="F187" s="45" t="s">
        <v>364</v>
      </c>
      <c r="G187" s="57">
        <v>44.2</v>
      </c>
      <c r="H187" s="57">
        <v>49.4</v>
      </c>
      <c r="I187" s="28">
        <v>3.2</v>
      </c>
      <c r="J187" s="28">
        <v>3.2</v>
      </c>
      <c r="K187" s="129" t="s">
        <v>474</v>
      </c>
      <c r="L187" s="37" t="s">
        <v>257</v>
      </c>
    </row>
    <row r="188" spans="1:12" s="23" customFormat="1" ht="20.25" customHeight="1" x14ac:dyDescent="0.25">
      <c r="B188" s="57"/>
      <c r="C188" s="217" t="s">
        <v>8</v>
      </c>
      <c r="D188" s="217"/>
      <c r="E188" s="217"/>
      <c r="F188" s="217"/>
      <c r="G188" s="217"/>
      <c r="H188" s="217"/>
      <c r="I188" s="217"/>
      <c r="J188" s="217"/>
      <c r="K188" s="217"/>
      <c r="L188" s="217"/>
    </row>
    <row r="189" spans="1:12" s="23" customFormat="1" ht="81" customHeight="1" x14ac:dyDescent="0.25">
      <c r="B189" s="57">
        <v>1</v>
      </c>
      <c r="C189" s="44" t="s">
        <v>255</v>
      </c>
      <c r="D189" s="57" t="s">
        <v>261</v>
      </c>
      <c r="E189" s="32" t="s">
        <v>258</v>
      </c>
      <c r="F189" s="32" t="s">
        <v>365</v>
      </c>
      <c r="G189" s="57"/>
      <c r="H189" s="57"/>
      <c r="I189" s="28">
        <v>0.2</v>
      </c>
      <c r="J189" s="28">
        <v>0.2</v>
      </c>
      <c r="K189" s="129" t="s">
        <v>474</v>
      </c>
      <c r="L189" s="31" t="s">
        <v>260</v>
      </c>
    </row>
    <row r="190" spans="1:12" s="23" customFormat="1" ht="94.5" x14ac:dyDescent="0.25">
      <c r="B190" s="57">
        <v>2</v>
      </c>
      <c r="C190" s="21" t="s">
        <v>252</v>
      </c>
      <c r="D190" s="57" t="s">
        <v>261</v>
      </c>
      <c r="E190" s="32" t="s">
        <v>258</v>
      </c>
      <c r="F190" s="32" t="s">
        <v>258</v>
      </c>
      <c r="G190" s="57"/>
      <c r="H190" s="57"/>
      <c r="I190" s="28">
        <v>1.6</v>
      </c>
      <c r="J190" s="28">
        <v>1.6</v>
      </c>
      <c r="K190" s="129" t="s">
        <v>474</v>
      </c>
      <c r="L190" s="32" t="s">
        <v>262</v>
      </c>
    </row>
    <row r="191" spans="1:12" s="23" customFormat="1" ht="78.75" x14ac:dyDescent="0.25">
      <c r="B191" s="14">
        <v>3</v>
      </c>
      <c r="C191" s="44" t="s">
        <v>263</v>
      </c>
      <c r="D191" s="57" t="s">
        <v>261</v>
      </c>
      <c r="E191" s="32" t="s">
        <v>258</v>
      </c>
      <c r="F191" s="32" t="s">
        <v>259</v>
      </c>
      <c r="G191" s="2"/>
      <c r="H191" s="2"/>
      <c r="I191" s="29">
        <v>1.4</v>
      </c>
      <c r="J191" s="29">
        <v>1.4</v>
      </c>
      <c r="K191" s="129" t="s">
        <v>474</v>
      </c>
      <c r="L191" s="44" t="s">
        <v>366</v>
      </c>
    </row>
    <row r="192" spans="1:12" s="97" customFormat="1" x14ac:dyDescent="0.25">
      <c r="B192" s="94"/>
      <c r="C192" s="89" t="s">
        <v>11</v>
      </c>
      <c r="D192" s="94"/>
      <c r="E192" s="94"/>
      <c r="F192" s="90"/>
      <c r="G192" s="95"/>
      <c r="H192" s="95"/>
      <c r="I192" s="106">
        <f>I193</f>
        <v>10.3</v>
      </c>
      <c r="J192" s="106">
        <f>J193</f>
        <v>10.3</v>
      </c>
      <c r="K192" s="95"/>
      <c r="L192" s="92"/>
    </row>
    <row r="193" spans="1:12" s="97" customFormat="1" x14ac:dyDescent="0.25">
      <c r="B193" s="94"/>
      <c r="I193" s="106">
        <f>I187+I180</f>
        <v>10.3</v>
      </c>
      <c r="J193" s="106">
        <f>J187+J180</f>
        <v>10.3</v>
      </c>
      <c r="K193" s="107" t="s">
        <v>157</v>
      </c>
    </row>
    <row r="194" spans="1:12" s="97" customFormat="1" ht="34.5" customHeight="1" x14ac:dyDescent="0.25">
      <c r="B194" s="94"/>
      <c r="I194" s="93"/>
      <c r="J194" s="106"/>
      <c r="K194" s="107" t="s">
        <v>15</v>
      </c>
    </row>
    <row r="195" spans="1:12" x14ac:dyDescent="0.25">
      <c r="B195" s="61"/>
      <c r="C195" s="186" t="s">
        <v>369</v>
      </c>
      <c r="D195" s="186"/>
      <c r="E195" s="186"/>
      <c r="F195" s="186"/>
      <c r="G195" s="186"/>
      <c r="H195" s="186"/>
      <c r="I195" s="186"/>
      <c r="J195" s="186"/>
      <c r="K195" s="186"/>
      <c r="L195" s="186"/>
    </row>
    <row r="196" spans="1:12" x14ac:dyDescent="0.25">
      <c r="B196" s="61"/>
      <c r="C196" s="186" t="s">
        <v>370</v>
      </c>
      <c r="D196" s="186"/>
      <c r="E196" s="186"/>
      <c r="F196" s="186"/>
      <c r="G196" s="186"/>
      <c r="H196" s="186"/>
      <c r="I196" s="186"/>
      <c r="J196" s="186"/>
      <c r="K196" s="186"/>
      <c r="L196" s="186"/>
    </row>
    <row r="197" spans="1:12" x14ac:dyDescent="0.25">
      <c r="B197" s="61"/>
      <c r="C197" s="186" t="s">
        <v>17</v>
      </c>
      <c r="D197" s="186"/>
      <c r="E197" s="186"/>
      <c r="F197" s="186"/>
      <c r="G197" s="186"/>
      <c r="H197" s="186"/>
      <c r="I197" s="186"/>
      <c r="J197" s="186"/>
      <c r="K197" s="186"/>
      <c r="L197" s="186"/>
    </row>
    <row r="198" spans="1:12" ht="112.5" customHeight="1" x14ac:dyDescent="0.25">
      <c r="A198" s="20">
        <v>40</v>
      </c>
      <c r="B198" s="61">
        <v>1</v>
      </c>
      <c r="C198" s="46" t="s">
        <v>279</v>
      </c>
      <c r="D198" s="58"/>
      <c r="E198" s="32" t="s">
        <v>283</v>
      </c>
      <c r="F198" s="32" t="s">
        <v>284</v>
      </c>
      <c r="G198" s="36">
        <v>27</v>
      </c>
      <c r="H198" s="36">
        <v>28.6</v>
      </c>
      <c r="I198" s="29">
        <v>217.6</v>
      </c>
      <c r="J198" s="29">
        <v>217.6</v>
      </c>
      <c r="K198" s="129" t="s">
        <v>474</v>
      </c>
      <c r="L198" s="46" t="s">
        <v>381</v>
      </c>
    </row>
    <row r="199" spans="1:12" ht="108.75" customHeight="1" x14ac:dyDescent="0.25">
      <c r="A199" s="20">
        <v>41</v>
      </c>
      <c r="B199" s="58">
        <v>2</v>
      </c>
      <c r="C199" s="32" t="s">
        <v>280</v>
      </c>
      <c r="D199" s="58"/>
      <c r="E199" s="32" t="s">
        <v>283</v>
      </c>
      <c r="F199" s="32" t="s">
        <v>284</v>
      </c>
      <c r="G199" s="1">
        <v>12</v>
      </c>
      <c r="H199" s="1">
        <v>12.2</v>
      </c>
      <c r="I199" s="1" t="s">
        <v>289</v>
      </c>
      <c r="J199" s="1" t="s">
        <v>289</v>
      </c>
      <c r="K199" s="129" t="s">
        <v>474</v>
      </c>
      <c r="L199" s="35" t="s">
        <v>281</v>
      </c>
    </row>
    <row r="200" spans="1:12" x14ac:dyDescent="0.25">
      <c r="C200" s="223" t="s">
        <v>282</v>
      </c>
      <c r="D200" s="224"/>
      <c r="E200" s="224"/>
      <c r="F200" s="224"/>
      <c r="G200" s="224"/>
      <c r="H200" s="224"/>
      <c r="I200" s="224"/>
      <c r="J200" s="224"/>
      <c r="K200" s="224"/>
      <c r="L200" s="225"/>
    </row>
    <row r="201" spans="1:12" s="23" customFormat="1" ht="94.5" x14ac:dyDescent="0.25">
      <c r="B201" s="130">
        <v>1</v>
      </c>
      <c r="C201" s="87" t="s">
        <v>287</v>
      </c>
      <c r="D201" s="34" t="s">
        <v>19</v>
      </c>
      <c r="E201" s="34" t="s">
        <v>376</v>
      </c>
      <c r="F201" s="34" t="s">
        <v>286</v>
      </c>
      <c r="G201" s="57" t="s">
        <v>289</v>
      </c>
      <c r="H201" s="57" t="s">
        <v>289</v>
      </c>
      <c r="I201" s="1">
        <v>200</v>
      </c>
      <c r="J201" s="1">
        <v>200</v>
      </c>
      <c r="K201" s="22" t="s">
        <v>13</v>
      </c>
      <c r="L201" s="44" t="s">
        <v>382</v>
      </c>
    </row>
    <row r="202" spans="1:12" s="23" customFormat="1" ht="94.5" x14ac:dyDescent="0.25">
      <c r="B202" s="57">
        <v>2</v>
      </c>
      <c r="C202" s="46" t="s">
        <v>208</v>
      </c>
      <c r="D202" s="34" t="s">
        <v>19</v>
      </c>
      <c r="E202" s="34" t="s">
        <v>376</v>
      </c>
      <c r="F202" s="34" t="s">
        <v>286</v>
      </c>
      <c r="G202" s="57" t="s">
        <v>289</v>
      </c>
      <c r="H202" s="57" t="s">
        <v>289</v>
      </c>
      <c r="I202" s="57">
        <v>17.600000000000001</v>
      </c>
      <c r="J202" s="57">
        <v>17.600000000000001</v>
      </c>
      <c r="K202" s="22" t="s">
        <v>14</v>
      </c>
      <c r="L202" s="46" t="s">
        <v>288</v>
      </c>
    </row>
    <row r="203" spans="1:12" s="93" customFormat="1" x14ac:dyDescent="0.25">
      <c r="B203" s="89"/>
      <c r="C203" s="89" t="s">
        <v>11</v>
      </c>
      <c r="D203" s="89"/>
      <c r="E203" s="89"/>
      <c r="F203" s="90"/>
      <c r="G203" s="95"/>
      <c r="H203" s="95"/>
      <c r="I203" s="91">
        <f>I202+I201</f>
        <v>217.6</v>
      </c>
      <c r="J203" s="91">
        <f>J202+J201</f>
        <v>217.6</v>
      </c>
      <c r="K203" s="92"/>
      <c r="L203" s="92"/>
    </row>
    <row r="204" spans="1:12" s="93" customFormat="1" x14ac:dyDescent="0.25">
      <c r="B204" s="120"/>
      <c r="C204" s="120"/>
      <c r="D204" s="120"/>
      <c r="E204" s="120"/>
      <c r="F204" s="121"/>
      <c r="G204" s="95"/>
      <c r="H204" s="95"/>
      <c r="I204" s="91">
        <v>200</v>
      </c>
      <c r="J204" s="91">
        <v>200</v>
      </c>
      <c r="K204" s="92" t="s">
        <v>13</v>
      </c>
      <c r="L204" s="92"/>
    </row>
    <row r="205" spans="1:12" s="93" customFormat="1" x14ac:dyDescent="0.25">
      <c r="B205" s="89"/>
      <c r="C205" s="89"/>
      <c r="D205" s="89"/>
      <c r="E205" s="89"/>
      <c r="F205" s="90"/>
      <c r="G205" s="95"/>
      <c r="H205" s="95"/>
      <c r="I205" s="91">
        <v>17.600000000000001</v>
      </c>
      <c r="J205" s="91">
        <v>17.600000000000001</v>
      </c>
      <c r="K205" s="92" t="s">
        <v>14</v>
      </c>
      <c r="L205" s="92"/>
    </row>
    <row r="206" spans="1:12" ht="15" customHeight="1" x14ac:dyDescent="0.25">
      <c r="B206" s="61"/>
      <c r="C206" s="186" t="s">
        <v>372</v>
      </c>
      <c r="D206" s="186"/>
      <c r="E206" s="186"/>
      <c r="F206" s="186"/>
      <c r="G206" s="186"/>
      <c r="H206" s="186"/>
      <c r="I206" s="186"/>
      <c r="J206" s="186"/>
      <c r="K206" s="186"/>
      <c r="L206" s="186"/>
    </row>
    <row r="207" spans="1:12" ht="15" customHeight="1" x14ac:dyDescent="0.25">
      <c r="B207" s="61"/>
      <c r="C207" s="186" t="s">
        <v>371</v>
      </c>
      <c r="D207" s="186"/>
      <c r="E207" s="186"/>
      <c r="F207" s="186"/>
      <c r="G207" s="186"/>
      <c r="H207" s="186"/>
      <c r="I207" s="186"/>
      <c r="J207" s="186"/>
      <c r="K207" s="186"/>
      <c r="L207" s="186"/>
    </row>
    <row r="208" spans="1:12" x14ac:dyDescent="0.25">
      <c r="B208" s="57"/>
      <c r="C208" s="59" t="s">
        <v>17</v>
      </c>
      <c r="D208" s="57" t="s">
        <v>19</v>
      </c>
      <c r="E208" s="57"/>
      <c r="F208" s="57"/>
      <c r="G208" s="1"/>
      <c r="H208" s="1"/>
      <c r="I208" s="57"/>
      <c r="J208" s="57"/>
      <c r="K208" s="57"/>
      <c r="L208" s="59"/>
    </row>
    <row r="209" spans="1:12" ht="75.75" customHeight="1" x14ac:dyDescent="0.25">
      <c r="A209" s="20">
        <v>42</v>
      </c>
      <c r="B209" s="57">
        <v>1</v>
      </c>
      <c r="C209" s="32" t="s">
        <v>373</v>
      </c>
      <c r="D209" s="57" t="s">
        <v>19</v>
      </c>
      <c r="E209" s="57"/>
      <c r="F209" s="57"/>
      <c r="G209" s="1">
        <v>100</v>
      </c>
      <c r="H209" s="1" t="s">
        <v>7</v>
      </c>
      <c r="I209" s="57" t="s">
        <v>7</v>
      </c>
      <c r="J209" s="57" t="s">
        <v>7</v>
      </c>
      <c r="K209" s="57" t="s">
        <v>7</v>
      </c>
      <c r="L209" s="21" t="s">
        <v>326</v>
      </c>
    </row>
    <row r="210" spans="1:12" s="23" customFormat="1" ht="94.5" x14ac:dyDescent="0.25">
      <c r="A210" s="23">
        <v>43</v>
      </c>
      <c r="B210" s="57">
        <v>2</v>
      </c>
      <c r="C210" s="32" t="s">
        <v>374</v>
      </c>
      <c r="D210" s="57" t="s">
        <v>19</v>
      </c>
      <c r="E210" s="57"/>
      <c r="F210" s="57"/>
      <c r="G210" s="1">
        <v>100</v>
      </c>
      <c r="H210" s="1" t="s">
        <v>7</v>
      </c>
      <c r="I210" s="57" t="s">
        <v>7</v>
      </c>
      <c r="J210" s="57" t="s">
        <v>7</v>
      </c>
      <c r="K210" s="57" t="s">
        <v>7</v>
      </c>
      <c r="L210" s="21" t="s">
        <v>326</v>
      </c>
    </row>
    <row r="211" spans="1:12" s="23" customFormat="1" ht="47.25" x14ac:dyDescent="0.25">
      <c r="A211" s="23">
        <v>44</v>
      </c>
      <c r="B211" s="130">
        <v>3</v>
      </c>
      <c r="C211" s="32" t="s">
        <v>375</v>
      </c>
      <c r="D211" s="57" t="s">
        <v>19</v>
      </c>
      <c r="E211" s="59"/>
      <c r="F211" s="59"/>
      <c r="G211" s="57">
        <v>100</v>
      </c>
      <c r="H211" s="1" t="s">
        <v>7</v>
      </c>
      <c r="I211" s="57" t="s">
        <v>7</v>
      </c>
      <c r="J211" s="57" t="s">
        <v>7</v>
      </c>
      <c r="K211" s="57" t="s">
        <v>7</v>
      </c>
      <c r="L211" s="21" t="s">
        <v>326</v>
      </c>
    </row>
    <row r="212" spans="1:12" s="97" customFormat="1" x14ac:dyDescent="0.25">
      <c r="B212" s="94"/>
      <c r="C212" s="89" t="s">
        <v>11</v>
      </c>
      <c r="D212" s="94"/>
      <c r="E212" s="94"/>
      <c r="F212" s="90"/>
      <c r="G212" s="95"/>
      <c r="H212" s="95"/>
      <c r="I212" s="95"/>
      <c r="J212" s="95"/>
      <c r="K212" s="92" t="s">
        <v>12</v>
      </c>
      <c r="L212" s="92"/>
    </row>
    <row r="213" spans="1:12" s="97" customFormat="1" x14ac:dyDescent="0.25">
      <c r="B213" s="94"/>
      <c r="C213" s="94"/>
      <c r="D213" s="94"/>
      <c r="E213" s="94"/>
      <c r="F213" s="90"/>
      <c r="G213" s="95"/>
      <c r="H213" s="95"/>
      <c r="I213" s="95"/>
      <c r="J213" s="95"/>
      <c r="K213" s="92" t="s">
        <v>13</v>
      </c>
      <c r="L213" s="98"/>
    </row>
    <row r="214" spans="1:12" s="97" customFormat="1" x14ac:dyDescent="0.25">
      <c r="B214" s="94"/>
      <c r="C214" s="94"/>
      <c r="D214" s="94"/>
      <c r="E214" s="94"/>
      <c r="F214" s="90"/>
      <c r="G214" s="95"/>
      <c r="H214" s="95"/>
      <c r="I214" s="95"/>
      <c r="J214" s="95"/>
      <c r="K214" s="92" t="s">
        <v>14</v>
      </c>
      <c r="L214" s="96"/>
    </row>
    <row r="215" spans="1:12" x14ac:dyDescent="0.25">
      <c r="B215" s="61"/>
      <c r="C215" s="61"/>
      <c r="D215" s="61"/>
      <c r="E215" s="61"/>
      <c r="F215" s="58"/>
      <c r="G215" s="16"/>
      <c r="H215" s="16"/>
      <c r="I215" s="16"/>
      <c r="J215" s="16"/>
      <c r="K215" s="2"/>
      <c r="L215" s="21"/>
    </row>
    <row r="216" spans="1:12" x14ac:dyDescent="0.25">
      <c r="B216" s="61"/>
      <c r="C216" s="239" t="s">
        <v>377</v>
      </c>
      <c r="D216" s="239"/>
      <c r="E216" s="239"/>
      <c r="F216" s="239"/>
      <c r="G216" s="239"/>
      <c r="H216" s="239"/>
      <c r="I216" s="239"/>
      <c r="J216" s="239"/>
      <c r="K216" s="239"/>
      <c r="L216" s="239"/>
    </row>
    <row r="217" spans="1:12" x14ac:dyDescent="0.25">
      <c r="B217" s="61"/>
      <c r="C217" s="240" t="s">
        <v>378</v>
      </c>
      <c r="D217" s="241"/>
      <c r="E217" s="241"/>
      <c r="F217" s="241"/>
      <c r="G217" s="241"/>
      <c r="H217" s="241"/>
      <c r="I217" s="241"/>
      <c r="J217" s="241"/>
      <c r="K217" s="241"/>
      <c r="L217" s="242"/>
    </row>
    <row r="218" spans="1:12" x14ac:dyDescent="0.25">
      <c r="B218" s="61"/>
      <c r="C218" s="218" t="s">
        <v>191</v>
      </c>
      <c r="D218" s="218"/>
      <c r="E218" s="218"/>
      <c r="F218" s="218"/>
      <c r="G218" s="218"/>
      <c r="H218" s="218"/>
      <c r="I218" s="218"/>
      <c r="J218" s="218"/>
      <c r="K218" s="218"/>
      <c r="L218" s="218"/>
    </row>
    <row r="219" spans="1:12" ht="409.6" customHeight="1" x14ac:dyDescent="0.25">
      <c r="A219" s="20">
        <v>45</v>
      </c>
      <c r="B219" s="58">
        <v>1</v>
      </c>
      <c r="C219" s="34" t="s">
        <v>264</v>
      </c>
      <c r="D219" s="60"/>
      <c r="E219" s="34" t="s">
        <v>256</v>
      </c>
      <c r="F219" s="35" t="s">
        <v>258</v>
      </c>
      <c r="G219" s="1">
        <v>96.8</v>
      </c>
      <c r="H219" s="1">
        <v>96.8</v>
      </c>
      <c r="I219" s="3">
        <v>0.54</v>
      </c>
      <c r="J219" s="3">
        <v>0.54</v>
      </c>
      <c r="K219" s="22" t="s">
        <v>157</v>
      </c>
      <c r="L219" s="32" t="s">
        <v>265</v>
      </c>
    </row>
    <row r="220" spans="1:12" ht="15.75" customHeight="1" x14ac:dyDescent="0.25">
      <c r="B220" s="58"/>
      <c r="C220" s="236" t="s">
        <v>8</v>
      </c>
      <c r="D220" s="237"/>
      <c r="E220" s="237"/>
      <c r="F220" s="237"/>
      <c r="G220" s="237"/>
      <c r="H220" s="237"/>
      <c r="I220" s="237"/>
      <c r="J220" s="237"/>
      <c r="K220" s="237"/>
      <c r="L220" s="238"/>
    </row>
    <row r="221" spans="1:12" ht="47.25" x14ac:dyDescent="0.25">
      <c r="B221" s="130">
        <v>1</v>
      </c>
      <c r="C221" s="47" t="s">
        <v>266</v>
      </c>
      <c r="D221" s="21" t="s">
        <v>269</v>
      </c>
      <c r="E221" s="32" t="s">
        <v>258</v>
      </c>
      <c r="F221" s="32" t="s">
        <v>258</v>
      </c>
      <c r="G221" s="57" t="s">
        <v>289</v>
      </c>
      <c r="H221" s="57" t="s">
        <v>289</v>
      </c>
      <c r="I221" s="57">
        <v>0.18</v>
      </c>
      <c r="J221" s="57">
        <v>0.18</v>
      </c>
      <c r="K221" s="2" t="s">
        <v>157</v>
      </c>
      <c r="L221" s="33" t="s">
        <v>278</v>
      </c>
    </row>
    <row r="222" spans="1:12" ht="47.25" x14ac:dyDescent="0.25">
      <c r="B222" s="130">
        <v>2</v>
      </c>
      <c r="C222" s="47" t="s">
        <v>268</v>
      </c>
      <c r="D222" s="21" t="s">
        <v>269</v>
      </c>
      <c r="E222" s="32" t="s">
        <v>258</v>
      </c>
      <c r="F222" s="32" t="s">
        <v>258</v>
      </c>
      <c r="G222" s="57" t="s">
        <v>289</v>
      </c>
      <c r="H222" s="57" t="s">
        <v>289</v>
      </c>
      <c r="I222" s="57">
        <v>0.18</v>
      </c>
      <c r="J222" s="57">
        <v>0.18</v>
      </c>
      <c r="K222" s="2" t="s">
        <v>157</v>
      </c>
      <c r="L222" s="33" t="s">
        <v>278</v>
      </c>
    </row>
    <row r="223" spans="1:12" ht="47.25" x14ac:dyDescent="0.25">
      <c r="B223" s="130">
        <v>3</v>
      </c>
      <c r="C223" s="48" t="s">
        <v>270</v>
      </c>
      <c r="D223" s="21" t="s">
        <v>269</v>
      </c>
      <c r="E223" s="32" t="s">
        <v>258</v>
      </c>
      <c r="F223" s="32" t="s">
        <v>258</v>
      </c>
      <c r="G223" s="57" t="s">
        <v>289</v>
      </c>
      <c r="H223" s="57" t="s">
        <v>289</v>
      </c>
      <c r="I223" s="57">
        <v>0.1</v>
      </c>
      <c r="J223" s="57">
        <v>0.1</v>
      </c>
      <c r="K223" s="2" t="s">
        <v>157</v>
      </c>
      <c r="L223" s="33" t="s">
        <v>278</v>
      </c>
    </row>
    <row r="224" spans="1:12" ht="47.25" x14ac:dyDescent="0.25">
      <c r="B224" s="130">
        <v>4</v>
      </c>
      <c r="C224" s="48" t="s">
        <v>271</v>
      </c>
      <c r="D224" s="21" t="s">
        <v>269</v>
      </c>
      <c r="E224" s="32" t="s">
        <v>258</v>
      </c>
      <c r="F224" s="32" t="s">
        <v>258</v>
      </c>
      <c r="G224" s="57" t="s">
        <v>289</v>
      </c>
      <c r="H224" s="57" t="s">
        <v>289</v>
      </c>
      <c r="I224" s="57">
        <v>0.08</v>
      </c>
      <c r="J224" s="57">
        <v>0.08</v>
      </c>
      <c r="K224" s="2" t="s">
        <v>157</v>
      </c>
      <c r="L224" s="33" t="s">
        <v>278</v>
      </c>
    </row>
    <row r="225" spans="1:12" x14ac:dyDescent="0.25">
      <c r="B225" s="21"/>
      <c r="C225" s="243" t="s">
        <v>191</v>
      </c>
      <c r="D225" s="243"/>
      <c r="E225" s="243"/>
      <c r="F225" s="243"/>
      <c r="G225" s="243"/>
      <c r="H225" s="243"/>
      <c r="I225" s="243"/>
      <c r="J225" s="243"/>
      <c r="K225" s="243"/>
      <c r="L225" s="243"/>
    </row>
    <row r="226" spans="1:12" ht="235.5" customHeight="1" x14ac:dyDescent="0.25">
      <c r="A226" s="20">
        <v>46</v>
      </c>
      <c r="B226" s="130">
        <v>2</v>
      </c>
      <c r="C226" s="35" t="s">
        <v>272</v>
      </c>
      <c r="D226" s="59" t="s">
        <v>19</v>
      </c>
      <c r="E226" s="35" t="s">
        <v>256</v>
      </c>
      <c r="F226" s="35" t="s">
        <v>256</v>
      </c>
      <c r="G226" s="57">
        <v>12.9</v>
      </c>
      <c r="H226" s="57">
        <v>12.9</v>
      </c>
      <c r="I226" s="1">
        <f>I228+I229+I2203</f>
        <v>0.4</v>
      </c>
      <c r="J226" s="57">
        <v>0.4</v>
      </c>
      <c r="K226" s="2" t="s">
        <v>157</v>
      </c>
      <c r="L226" s="32" t="s">
        <v>290</v>
      </c>
    </row>
    <row r="227" spans="1:12" ht="17.25" customHeight="1" x14ac:dyDescent="0.25">
      <c r="C227" s="244" t="s">
        <v>8</v>
      </c>
      <c r="D227" s="244"/>
      <c r="E227" s="244"/>
      <c r="F227" s="244"/>
      <c r="G227" s="244"/>
      <c r="H227" s="244"/>
      <c r="I227" s="244"/>
      <c r="J227" s="244"/>
      <c r="K227" s="244"/>
      <c r="L227" s="244"/>
    </row>
    <row r="228" spans="1:12" s="23" customFormat="1" ht="47.25" x14ac:dyDescent="0.25">
      <c r="B228" s="57">
        <v>1</v>
      </c>
      <c r="C228" s="35" t="s">
        <v>273</v>
      </c>
      <c r="D228" s="57" t="s">
        <v>269</v>
      </c>
      <c r="E228" s="34" t="s">
        <v>267</v>
      </c>
      <c r="F228" s="34" t="s">
        <v>258</v>
      </c>
      <c r="G228" s="57"/>
      <c r="H228" s="57"/>
      <c r="I228" s="1">
        <v>0.2</v>
      </c>
      <c r="J228" s="1">
        <v>0.2</v>
      </c>
      <c r="K228" s="2" t="s">
        <v>157</v>
      </c>
      <c r="L228" s="44" t="s">
        <v>367</v>
      </c>
    </row>
    <row r="229" spans="1:12" s="23" customFormat="1" x14ac:dyDescent="0.25">
      <c r="B229" s="57">
        <v>2</v>
      </c>
      <c r="C229" s="43" t="s">
        <v>274</v>
      </c>
      <c r="D229" s="57"/>
      <c r="E229" s="57"/>
      <c r="F229" s="57"/>
      <c r="G229" s="57"/>
      <c r="H229" s="57"/>
      <c r="I229" s="57">
        <v>0.2</v>
      </c>
      <c r="J229" s="57">
        <v>0.2</v>
      </c>
      <c r="K229" s="2" t="s">
        <v>157</v>
      </c>
      <c r="L229" s="44" t="s">
        <v>368</v>
      </c>
    </row>
    <row r="230" spans="1:12" s="23" customFormat="1" x14ac:dyDescent="0.25">
      <c r="B230" s="57"/>
      <c r="C230" s="223" t="s">
        <v>191</v>
      </c>
      <c r="D230" s="224"/>
      <c r="E230" s="224"/>
      <c r="F230" s="224"/>
      <c r="G230" s="224"/>
      <c r="H230" s="224"/>
      <c r="I230" s="224"/>
      <c r="J230" s="224"/>
      <c r="K230" s="224"/>
      <c r="L230" s="225"/>
    </row>
    <row r="231" spans="1:12" s="23" customFormat="1" ht="204.75" x14ac:dyDescent="0.25">
      <c r="A231" s="23">
        <v>47</v>
      </c>
      <c r="B231" s="57">
        <v>3</v>
      </c>
      <c r="C231" s="46" t="s">
        <v>275</v>
      </c>
      <c r="D231" s="44" t="s">
        <v>19</v>
      </c>
      <c r="E231" s="46" t="s">
        <v>256</v>
      </c>
      <c r="F231" s="46" t="s">
        <v>256</v>
      </c>
      <c r="G231" s="57">
        <v>13.5</v>
      </c>
      <c r="H231" s="57">
        <v>13.5</v>
      </c>
      <c r="I231" s="1">
        <v>0.2</v>
      </c>
      <c r="J231" s="1">
        <v>0.2</v>
      </c>
      <c r="K231" s="2" t="s">
        <v>157</v>
      </c>
      <c r="L231" s="32" t="s">
        <v>276</v>
      </c>
    </row>
    <row r="232" spans="1:12" s="23" customFormat="1" x14ac:dyDescent="0.25">
      <c r="B232" s="57"/>
      <c r="C232" s="62" t="s">
        <v>8</v>
      </c>
      <c r="D232" s="44"/>
      <c r="E232" s="46"/>
      <c r="F232" s="46"/>
      <c r="G232" s="57"/>
      <c r="H232" s="57"/>
      <c r="I232" s="1"/>
      <c r="J232" s="1"/>
      <c r="K232" s="2"/>
      <c r="L232" s="32"/>
    </row>
    <row r="233" spans="1:12" s="23" customFormat="1" ht="47.25" x14ac:dyDescent="0.25">
      <c r="B233" s="58">
        <v>1</v>
      </c>
      <c r="C233" s="44" t="s">
        <v>277</v>
      </c>
      <c r="D233" s="21" t="s">
        <v>261</v>
      </c>
      <c r="E233" s="46" t="s">
        <v>267</v>
      </c>
      <c r="F233" s="46" t="s">
        <v>258</v>
      </c>
      <c r="G233" s="16"/>
      <c r="H233" s="16"/>
      <c r="I233" s="29">
        <v>0.2</v>
      </c>
      <c r="J233" s="29">
        <v>0.2</v>
      </c>
      <c r="K233" s="2"/>
      <c r="L233" s="44" t="s">
        <v>368</v>
      </c>
    </row>
    <row r="234" spans="1:12" s="97" customFormat="1" x14ac:dyDescent="0.25">
      <c r="B234" s="94"/>
      <c r="C234" s="89" t="s">
        <v>11</v>
      </c>
      <c r="D234" s="94"/>
      <c r="E234" s="94"/>
      <c r="F234" s="90"/>
      <c r="G234" s="95"/>
      <c r="H234" s="95"/>
      <c r="I234" s="91">
        <v>1.1000000000000001</v>
      </c>
      <c r="J234" s="91">
        <v>1.1000000000000001</v>
      </c>
      <c r="K234" s="92"/>
      <c r="L234" s="92"/>
    </row>
    <row r="235" spans="1:12" s="97" customFormat="1" x14ac:dyDescent="0.25">
      <c r="B235" s="94"/>
      <c r="C235" s="89"/>
      <c r="D235" s="94"/>
      <c r="E235" s="94"/>
      <c r="F235" s="90"/>
      <c r="G235" s="95"/>
      <c r="H235" s="95"/>
      <c r="I235" s="91">
        <f>I231+I226+I219</f>
        <v>1.1400000000000001</v>
      </c>
      <c r="J235" s="91">
        <f>J231+J226+J219</f>
        <v>1.1400000000000001</v>
      </c>
      <c r="K235" s="92" t="s">
        <v>157</v>
      </c>
      <c r="L235" s="92"/>
    </row>
    <row r="236" spans="1:12" x14ac:dyDescent="0.25">
      <c r="B236" s="61"/>
      <c r="C236" s="60"/>
      <c r="D236" s="61"/>
      <c r="E236" s="61"/>
      <c r="F236" s="58"/>
      <c r="G236" s="16"/>
      <c r="H236" s="16"/>
      <c r="I236" s="16"/>
      <c r="J236" s="16"/>
      <c r="K236" s="2"/>
      <c r="L236" s="2"/>
    </row>
    <row r="237" spans="1:12" x14ac:dyDescent="0.25">
      <c r="B237" s="230" t="s">
        <v>379</v>
      </c>
      <c r="C237" s="230"/>
      <c r="D237" s="230"/>
      <c r="E237" s="230"/>
      <c r="F237" s="230"/>
      <c r="G237" s="230"/>
      <c r="H237" s="230"/>
      <c r="I237" s="230"/>
      <c r="J237" s="230"/>
      <c r="K237" s="230"/>
      <c r="L237" s="230"/>
    </row>
    <row r="238" spans="1:12" x14ac:dyDescent="0.25">
      <c r="B238" s="230" t="s">
        <v>380</v>
      </c>
      <c r="C238" s="230"/>
      <c r="D238" s="230"/>
      <c r="E238" s="230"/>
      <c r="F238" s="230"/>
      <c r="G238" s="230"/>
      <c r="H238" s="230"/>
      <c r="I238" s="230"/>
      <c r="J238" s="230"/>
      <c r="K238" s="230"/>
      <c r="L238" s="230"/>
    </row>
    <row r="239" spans="1:12" x14ac:dyDescent="0.25">
      <c r="B239" s="57"/>
      <c r="C239" s="59" t="s">
        <v>17</v>
      </c>
      <c r="D239" s="57"/>
      <c r="E239" s="57"/>
      <c r="F239" s="57"/>
      <c r="G239" s="57"/>
      <c r="H239" s="57"/>
      <c r="I239" s="57"/>
      <c r="J239" s="57"/>
      <c r="K239" s="57"/>
      <c r="L239" s="18"/>
    </row>
    <row r="240" spans="1:12" s="23" customFormat="1" ht="114.75" customHeight="1" x14ac:dyDescent="0.25">
      <c r="A240" s="23">
        <v>48</v>
      </c>
      <c r="B240" s="57">
        <v>1</v>
      </c>
      <c r="C240" s="35" t="s">
        <v>291</v>
      </c>
      <c r="D240" s="34" t="s">
        <v>292</v>
      </c>
      <c r="E240" s="34" t="s">
        <v>285</v>
      </c>
      <c r="F240" s="34" t="s">
        <v>293</v>
      </c>
      <c r="G240" s="57">
        <v>11.2</v>
      </c>
      <c r="H240" s="57">
        <v>8</v>
      </c>
      <c r="I240" s="77" t="s">
        <v>7</v>
      </c>
      <c r="J240" s="77" t="s">
        <v>7</v>
      </c>
      <c r="K240" s="77" t="s">
        <v>7</v>
      </c>
      <c r="L240" s="32" t="s">
        <v>429</v>
      </c>
    </row>
    <row r="241" spans="1:12" s="23" customFormat="1" ht="78.75" x14ac:dyDescent="0.25">
      <c r="A241" s="23">
        <v>49</v>
      </c>
      <c r="B241" s="57">
        <v>2</v>
      </c>
      <c r="C241" s="32" t="s">
        <v>294</v>
      </c>
      <c r="D241" s="34" t="s">
        <v>19</v>
      </c>
      <c r="E241" s="34" t="s">
        <v>285</v>
      </c>
      <c r="F241" s="34" t="s">
        <v>293</v>
      </c>
      <c r="G241" s="34">
        <v>10.3</v>
      </c>
      <c r="H241" s="34">
        <v>17.600000000000001</v>
      </c>
      <c r="I241" s="57" t="s">
        <v>7</v>
      </c>
      <c r="J241" s="57" t="s">
        <v>7</v>
      </c>
      <c r="K241" s="57" t="s">
        <v>7</v>
      </c>
      <c r="L241" s="35" t="s">
        <v>485</v>
      </c>
    </row>
    <row r="242" spans="1:12" s="23" customFormat="1" ht="47.25" x14ac:dyDescent="0.25">
      <c r="A242" s="23">
        <v>50</v>
      </c>
      <c r="B242" s="57">
        <v>3</v>
      </c>
      <c r="C242" s="46" t="s">
        <v>295</v>
      </c>
      <c r="D242" s="34" t="s">
        <v>19</v>
      </c>
      <c r="E242" s="34" t="s">
        <v>285</v>
      </c>
      <c r="F242" s="34" t="s">
        <v>293</v>
      </c>
      <c r="G242" s="34">
        <v>4.3</v>
      </c>
      <c r="H242" s="34">
        <v>2.8</v>
      </c>
      <c r="I242" s="34" t="s">
        <v>289</v>
      </c>
      <c r="J242" s="34" t="s">
        <v>289</v>
      </c>
      <c r="K242" s="34" t="s">
        <v>289</v>
      </c>
      <c r="L242" s="46" t="s">
        <v>296</v>
      </c>
    </row>
    <row r="243" spans="1:12" s="23" customFormat="1" ht="78.75" x14ac:dyDescent="0.25">
      <c r="A243" s="23">
        <v>51</v>
      </c>
      <c r="B243" s="57">
        <v>4</v>
      </c>
      <c r="C243" s="46" t="s">
        <v>297</v>
      </c>
      <c r="D243" s="34" t="s">
        <v>19</v>
      </c>
      <c r="E243" s="34" t="s">
        <v>285</v>
      </c>
      <c r="F243" s="34" t="s">
        <v>293</v>
      </c>
      <c r="G243" s="34">
        <v>4.9000000000000004</v>
      </c>
      <c r="H243" s="34">
        <v>6.4</v>
      </c>
      <c r="I243" s="34" t="s">
        <v>289</v>
      </c>
      <c r="J243" s="34" t="s">
        <v>289</v>
      </c>
      <c r="K243" s="34" t="s">
        <v>289</v>
      </c>
      <c r="L243" s="46" t="s">
        <v>486</v>
      </c>
    </row>
    <row r="244" spans="1:12" s="23" customFormat="1" ht="78.75" x14ac:dyDescent="0.25">
      <c r="A244" s="23">
        <v>52</v>
      </c>
      <c r="B244" s="57">
        <v>5</v>
      </c>
      <c r="C244" s="46" t="s">
        <v>298</v>
      </c>
      <c r="D244" s="34" t="s">
        <v>19</v>
      </c>
      <c r="E244" s="34" t="s">
        <v>285</v>
      </c>
      <c r="F244" s="34" t="s">
        <v>293</v>
      </c>
      <c r="G244" s="34">
        <v>19</v>
      </c>
      <c r="H244" s="34">
        <v>21.8</v>
      </c>
      <c r="I244" s="34" t="s">
        <v>289</v>
      </c>
      <c r="J244" s="34" t="s">
        <v>289</v>
      </c>
      <c r="K244" s="34" t="s">
        <v>289</v>
      </c>
      <c r="L244" s="44" t="s">
        <v>296</v>
      </c>
    </row>
    <row r="245" spans="1:12" s="23" customFormat="1" ht="31.5" x14ac:dyDescent="0.25">
      <c r="A245" s="23">
        <v>53</v>
      </c>
      <c r="B245" s="57">
        <v>6</v>
      </c>
      <c r="C245" s="35" t="s">
        <v>299</v>
      </c>
      <c r="D245" s="34" t="s">
        <v>209</v>
      </c>
      <c r="E245" s="34" t="s">
        <v>285</v>
      </c>
      <c r="F245" s="34" t="s">
        <v>293</v>
      </c>
      <c r="G245" s="34">
        <v>9384.2530000000006</v>
      </c>
      <c r="H245" s="34">
        <v>568335.15</v>
      </c>
      <c r="I245" s="34" t="s">
        <v>289</v>
      </c>
      <c r="J245" s="34" t="s">
        <v>289</v>
      </c>
      <c r="K245" s="34" t="s">
        <v>289</v>
      </c>
      <c r="L245" s="44" t="s">
        <v>418</v>
      </c>
    </row>
    <row r="246" spans="1:12" s="23" customFormat="1" ht="31.5" x14ac:dyDescent="0.25">
      <c r="A246" s="23">
        <v>54</v>
      </c>
      <c r="B246" s="57">
        <v>7</v>
      </c>
      <c r="C246" s="35" t="s">
        <v>300</v>
      </c>
      <c r="D246" s="34" t="s">
        <v>209</v>
      </c>
      <c r="E246" s="34" t="s">
        <v>285</v>
      </c>
      <c r="F246" s="34" t="s">
        <v>293</v>
      </c>
      <c r="G246" s="34">
        <v>7353.7</v>
      </c>
      <c r="H246" s="34">
        <v>9318</v>
      </c>
      <c r="I246" s="34" t="s">
        <v>289</v>
      </c>
      <c r="J246" s="34" t="s">
        <v>289</v>
      </c>
      <c r="K246" s="34" t="s">
        <v>289</v>
      </c>
      <c r="L246" s="44" t="s">
        <v>296</v>
      </c>
    </row>
    <row r="247" spans="1:12" s="23" customFormat="1" ht="47.25" x14ac:dyDescent="0.25">
      <c r="A247" s="23">
        <v>55</v>
      </c>
      <c r="B247" s="57">
        <v>8</v>
      </c>
      <c r="C247" s="35" t="s">
        <v>301</v>
      </c>
      <c r="D247" s="34" t="s">
        <v>48</v>
      </c>
      <c r="E247" s="34" t="s">
        <v>285</v>
      </c>
      <c r="F247" s="34" t="s">
        <v>293</v>
      </c>
      <c r="G247" s="34">
        <v>4</v>
      </c>
      <c r="H247" s="34">
        <v>5</v>
      </c>
      <c r="I247" s="34" t="s">
        <v>289</v>
      </c>
      <c r="J247" s="34" t="s">
        <v>289</v>
      </c>
      <c r="K247" s="34" t="s">
        <v>289</v>
      </c>
      <c r="L247" s="44" t="s">
        <v>296</v>
      </c>
    </row>
    <row r="248" spans="1:12" s="23" customFormat="1" ht="47.25" x14ac:dyDescent="0.25">
      <c r="A248" s="23">
        <v>56</v>
      </c>
      <c r="B248" s="57">
        <v>9</v>
      </c>
      <c r="C248" s="35" t="s">
        <v>302</v>
      </c>
      <c r="D248" s="34" t="s">
        <v>48</v>
      </c>
      <c r="E248" s="34" t="s">
        <v>285</v>
      </c>
      <c r="F248" s="34" t="s">
        <v>293</v>
      </c>
      <c r="G248" s="34">
        <v>17</v>
      </c>
      <c r="H248" s="34">
        <v>87</v>
      </c>
      <c r="I248" s="34" t="s">
        <v>289</v>
      </c>
      <c r="J248" s="34" t="s">
        <v>289</v>
      </c>
      <c r="K248" s="34" t="s">
        <v>289</v>
      </c>
      <c r="L248" s="44" t="s">
        <v>296</v>
      </c>
    </row>
    <row r="249" spans="1:12" x14ac:dyDescent="0.25">
      <c r="B249" s="226" t="s">
        <v>8</v>
      </c>
      <c r="C249" s="226"/>
      <c r="D249" s="226"/>
      <c r="E249" s="226"/>
      <c r="F249" s="226"/>
      <c r="G249" s="226"/>
      <c r="H249" s="226"/>
      <c r="I249" s="226"/>
      <c r="J249" s="226"/>
      <c r="K249" s="226"/>
      <c r="L249" s="226"/>
    </row>
    <row r="250" spans="1:12" ht="63" x14ac:dyDescent="0.25">
      <c r="B250" s="57">
        <v>1</v>
      </c>
      <c r="C250" s="37" t="s">
        <v>303</v>
      </c>
      <c r="D250" s="34" t="s">
        <v>186</v>
      </c>
      <c r="E250" s="34" t="s">
        <v>285</v>
      </c>
      <c r="F250" s="34" t="s">
        <v>293</v>
      </c>
      <c r="G250" s="34" t="s">
        <v>289</v>
      </c>
      <c r="H250" s="34" t="s">
        <v>289</v>
      </c>
      <c r="I250" s="227" t="s">
        <v>177</v>
      </c>
      <c r="J250" s="228"/>
      <c r="K250" s="229"/>
      <c r="L250" s="44" t="s">
        <v>296</v>
      </c>
    </row>
    <row r="251" spans="1:12" ht="127.5" customHeight="1" x14ac:dyDescent="0.25">
      <c r="B251" s="57">
        <v>2</v>
      </c>
      <c r="C251" s="35" t="s">
        <v>304</v>
      </c>
      <c r="D251" s="34" t="s">
        <v>186</v>
      </c>
      <c r="E251" s="34" t="s">
        <v>285</v>
      </c>
      <c r="F251" s="34" t="s">
        <v>293</v>
      </c>
      <c r="G251" s="35" t="s">
        <v>305</v>
      </c>
      <c r="H251" s="34" t="s">
        <v>289</v>
      </c>
      <c r="I251" s="227" t="s">
        <v>177</v>
      </c>
      <c r="J251" s="228"/>
      <c r="K251" s="229"/>
      <c r="L251" s="44" t="s">
        <v>296</v>
      </c>
    </row>
    <row r="252" spans="1:12" ht="81.75" customHeight="1" x14ac:dyDescent="0.25">
      <c r="B252" s="57">
        <v>3</v>
      </c>
      <c r="C252" s="35" t="s">
        <v>306</v>
      </c>
      <c r="D252" s="34" t="s">
        <v>186</v>
      </c>
      <c r="E252" s="34" t="s">
        <v>285</v>
      </c>
      <c r="F252" s="34" t="s">
        <v>293</v>
      </c>
      <c r="G252" s="34" t="s">
        <v>289</v>
      </c>
      <c r="H252" s="34" t="s">
        <v>289</v>
      </c>
      <c r="I252" s="227" t="s">
        <v>177</v>
      </c>
      <c r="J252" s="228"/>
      <c r="K252" s="229"/>
      <c r="L252" s="44" t="s">
        <v>296</v>
      </c>
    </row>
    <row r="253" spans="1:12" ht="78.75" x14ac:dyDescent="0.25">
      <c r="B253" s="57">
        <v>4</v>
      </c>
      <c r="C253" s="35" t="s">
        <v>307</v>
      </c>
      <c r="D253" s="34" t="s">
        <v>186</v>
      </c>
      <c r="E253" s="34" t="s">
        <v>285</v>
      </c>
      <c r="F253" s="34" t="s">
        <v>293</v>
      </c>
      <c r="G253" s="34" t="s">
        <v>289</v>
      </c>
      <c r="H253" s="34" t="s">
        <v>289</v>
      </c>
      <c r="I253" s="227" t="s">
        <v>177</v>
      </c>
      <c r="J253" s="228"/>
      <c r="K253" s="229"/>
      <c r="L253" s="44" t="s">
        <v>296</v>
      </c>
    </row>
    <row r="254" spans="1:12" ht="94.5" x14ac:dyDescent="0.25">
      <c r="B254" s="57">
        <v>5</v>
      </c>
      <c r="C254" s="35" t="s">
        <v>308</v>
      </c>
      <c r="D254" s="34" t="s">
        <v>186</v>
      </c>
      <c r="E254" s="34" t="s">
        <v>285</v>
      </c>
      <c r="F254" s="34" t="s">
        <v>293</v>
      </c>
      <c r="G254" s="34" t="s">
        <v>289</v>
      </c>
      <c r="H254" s="34" t="s">
        <v>289</v>
      </c>
      <c r="I254" s="227" t="s">
        <v>177</v>
      </c>
      <c r="J254" s="228"/>
      <c r="K254" s="229"/>
      <c r="L254" s="44" t="s">
        <v>296</v>
      </c>
    </row>
    <row r="255" spans="1:12" s="93" customFormat="1" x14ac:dyDescent="0.25">
      <c r="B255" s="100"/>
      <c r="C255" s="89" t="s">
        <v>11</v>
      </c>
      <c r="D255" s="94"/>
      <c r="E255" s="94"/>
      <c r="F255" s="90"/>
      <c r="G255" s="95"/>
      <c r="H255" s="95"/>
      <c r="I255" s="95"/>
      <c r="J255" s="95"/>
      <c r="K255" s="100" t="s">
        <v>12</v>
      </c>
      <c r="L255" s="101"/>
    </row>
    <row r="256" spans="1:12" s="93" customFormat="1" x14ac:dyDescent="0.25">
      <c r="B256" s="100"/>
      <c r="C256" s="89"/>
      <c r="D256" s="94"/>
      <c r="E256" s="94"/>
      <c r="F256" s="90"/>
      <c r="G256" s="95"/>
      <c r="H256" s="95"/>
      <c r="I256" s="95"/>
      <c r="J256" s="95"/>
      <c r="K256" s="100" t="s">
        <v>157</v>
      </c>
      <c r="L256" s="101"/>
    </row>
    <row r="257" spans="1:12" s="23" customFormat="1" x14ac:dyDescent="0.25">
      <c r="B257" s="186" t="s">
        <v>383</v>
      </c>
      <c r="C257" s="186"/>
      <c r="D257" s="186"/>
      <c r="E257" s="186"/>
      <c r="F257" s="186"/>
      <c r="G257" s="186"/>
      <c r="H257" s="186"/>
      <c r="I257" s="186"/>
      <c r="J257" s="186"/>
      <c r="K257" s="186"/>
      <c r="L257" s="186"/>
    </row>
    <row r="258" spans="1:12" s="23" customFormat="1" ht="15.75" customHeight="1" x14ac:dyDescent="0.25">
      <c r="B258" s="57"/>
      <c r="C258" s="192" t="s">
        <v>17</v>
      </c>
      <c r="D258" s="193"/>
      <c r="E258" s="193"/>
      <c r="F258" s="193"/>
      <c r="G258" s="193"/>
      <c r="H258" s="193"/>
      <c r="I258" s="193"/>
      <c r="J258" s="193"/>
      <c r="K258" s="193"/>
      <c r="L258" s="194"/>
    </row>
    <row r="259" spans="1:12" s="23" customFormat="1" ht="54" customHeight="1" x14ac:dyDescent="0.25">
      <c r="A259" s="23">
        <v>57</v>
      </c>
      <c r="B259" s="57">
        <v>1</v>
      </c>
      <c r="C259" s="46" t="s">
        <v>309</v>
      </c>
      <c r="D259" s="37" t="s">
        <v>186</v>
      </c>
      <c r="E259" s="37" t="s">
        <v>285</v>
      </c>
      <c r="F259" s="34" t="s">
        <v>310</v>
      </c>
      <c r="G259" s="1">
        <v>35.6</v>
      </c>
      <c r="H259" s="1">
        <v>35.6</v>
      </c>
      <c r="I259" s="22" t="s">
        <v>289</v>
      </c>
      <c r="J259" s="22" t="s">
        <v>289</v>
      </c>
      <c r="K259" s="2"/>
      <c r="L259" s="2"/>
    </row>
    <row r="260" spans="1:12" s="97" customFormat="1" x14ac:dyDescent="0.25">
      <c r="B260" s="94"/>
      <c r="C260" s="89" t="s">
        <v>11</v>
      </c>
      <c r="D260" s="94"/>
      <c r="E260" s="94"/>
      <c r="F260" s="90"/>
      <c r="G260" s="95"/>
      <c r="H260" s="95"/>
      <c r="I260" s="95"/>
      <c r="J260" s="95"/>
      <c r="K260" s="92" t="s">
        <v>12</v>
      </c>
      <c r="L260" s="92"/>
    </row>
    <row r="261" spans="1:12" s="97" customFormat="1" x14ac:dyDescent="0.25">
      <c r="B261" s="94"/>
      <c r="C261" s="94"/>
      <c r="D261" s="94"/>
      <c r="E261" s="94"/>
      <c r="F261" s="90"/>
      <c r="G261" s="95"/>
      <c r="H261" s="95"/>
      <c r="I261" s="95"/>
      <c r="J261" s="95"/>
      <c r="K261" s="92" t="s">
        <v>13</v>
      </c>
      <c r="L261" s="98"/>
    </row>
    <row r="262" spans="1:12" s="97" customFormat="1" x14ac:dyDescent="0.25">
      <c r="B262" s="94"/>
      <c r="C262" s="94"/>
      <c r="D262" s="94"/>
      <c r="E262" s="94"/>
      <c r="F262" s="90"/>
      <c r="G262" s="95"/>
      <c r="H262" s="95"/>
      <c r="I262" s="95"/>
      <c r="J262" s="95"/>
      <c r="K262" s="92" t="s">
        <v>14</v>
      </c>
      <c r="L262" s="99"/>
    </row>
    <row r="263" spans="1:12" s="97" customFormat="1" ht="31.5" x14ac:dyDescent="0.25">
      <c r="B263" s="90"/>
      <c r="C263" s="94"/>
      <c r="D263" s="89"/>
      <c r="E263" s="89"/>
      <c r="F263" s="90"/>
      <c r="G263" s="91"/>
      <c r="H263" s="91"/>
      <c r="I263" s="91"/>
      <c r="J263" s="91"/>
      <c r="K263" s="92" t="s">
        <v>15</v>
      </c>
      <c r="L263" s="98"/>
    </row>
    <row r="264" spans="1:12" x14ac:dyDescent="0.25">
      <c r="B264" s="200" t="s">
        <v>210</v>
      </c>
      <c r="C264" s="200"/>
      <c r="D264" s="200"/>
      <c r="E264" s="200"/>
      <c r="F264" s="200"/>
      <c r="G264" s="200"/>
      <c r="H264" s="200"/>
      <c r="I264" s="200"/>
      <c r="J264" s="200"/>
      <c r="K264" s="200"/>
      <c r="L264" s="200"/>
    </row>
    <row r="265" spans="1:12" ht="15.75" customHeight="1" x14ac:dyDescent="0.25">
      <c r="A265" s="132"/>
      <c r="B265" s="174" t="s">
        <v>386</v>
      </c>
      <c r="C265" s="175"/>
      <c r="D265" s="175"/>
      <c r="E265" s="175"/>
      <c r="F265" s="175"/>
      <c r="G265" s="175"/>
      <c r="H265" s="175"/>
      <c r="I265" s="175"/>
      <c r="J265" s="175"/>
      <c r="K265" s="175"/>
      <c r="L265" s="176"/>
    </row>
    <row r="266" spans="1:12" x14ac:dyDescent="0.25">
      <c r="B266" s="222" t="s">
        <v>387</v>
      </c>
      <c r="C266" s="222"/>
      <c r="D266" s="222"/>
      <c r="E266" s="222"/>
      <c r="F266" s="222"/>
      <c r="G266" s="222"/>
      <c r="H266" s="222"/>
      <c r="I266" s="222"/>
      <c r="J266" s="222"/>
      <c r="K266" s="222"/>
      <c r="L266" s="222"/>
    </row>
    <row r="267" spans="1:12" x14ac:dyDescent="0.25">
      <c r="B267" s="57"/>
      <c r="C267" s="171" t="s">
        <v>17</v>
      </c>
      <c r="D267" s="172"/>
      <c r="E267" s="172"/>
      <c r="F267" s="172"/>
      <c r="G267" s="172"/>
      <c r="H267" s="172"/>
      <c r="I267" s="172"/>
      <c r="J267" s="172"/>
      <c r="K267" s="172"/>
      <c r="L267" s="173"/>
    </row>
    <row r="268" spans="1:12" ht="47.25" x14ac:dyDescent="0.25">
      <c r="A268" s="20">
        <v>58</v>
      </c>
      <c r="B268" s="57">
        <v>1</v>
      </c>
      <c r="C268" s="21" t="s">
        <v>211</v>
      </c>
      <c r="D268" s="38" t="s">
        <v>19</v>
      </c>
      <c r="E268" s="34" t="s">
        <v>376</v>
      </c>
      <c r="F268" s="45" t="s">
        <v>311</v>
      </c>
      <c r="G268" s="1">
        <v>9.6</v>
      </c>
      <c r="H268" s="3">
        <v>9.98</v>
      </c>
      <c r="I268" s="57" t="s">
        <v>7</v>
      </c>
      <c r="J268" s="57" t="s">
        <v>7</v>
      </c>
      <c r="K268" s="57" t="s">
        <v>7</v>
      </c>
      <c r="L268" s="32" t="s">
        <v>427</v>
      </c>
    </row>
    <row r="269" spans="1:12" s="23" customFormat="1" ht="47.25" x14ac:dyDescent="0.25">
      <c r="A269" s="23">
        <v>59</v>
      </c>
      <c r="B269" s="57">
        <v>2</v>
      </c>
      <c r="C269" s="35" t="s">
        <v>312</v>
      </c>
      <c r="D269" s="34" t="s">
        <v>19</v>
      </c>
      <c r="E269" s="34" t="s">
        <v>376</v>
      </c>
      <c r="F269" s="34" t="s">
        <v>311</v>
      </c>
      <c r="G269" s="34">
        <v>4.5</v>
      </c>
      <c r="H269" s="34">
        <v>5.3</v>
      </c>
      <c r="I269" s="57" t="s">
        <v>7</v>
      </c>
      <c r="J269" s="57" t="s">
        <v>7</v>
      </c>
      <c r="K269" s="57" t="s">
        <v>7</v>
      </c>
      <c r="L269" s="32" t="s">
        <v>428</v>
      </c>
    </row>
    <row r="270" spans="1:12" s="23" customFormat="1" ht="47.25" x14ac:dyDescent="0.25">
      <c r="A270" s="23">
        <v>60</v>
      </c>
      <c r="B270" s="57">
        <v>3</v>
      </c>
      <c r="C270" s="35" t="s">
        <v>313</v>
      </c>
      <c r="D270" s="34" t="s">
        <v>19</v>
      </c>
      <c r="E270" s="34" t="s">
        <v>376</v>
      </c>
      <c r="F270" s="34" t="s">
        <v>311</v>
      </c>
      <c r="G270" s="34">
        <v>58</v>
      </c>
      <c r="H270" s="1">
        <v>58</v>
      </c>
      <c r="I270" s="57" t="s">
        <v>7</v>
      </c>
      <c r="J270" s="57" t="s">
        <v>7</v>
      </c>
      <c r="K270" s="57" t="s">
        <v>7</v>
      </c>
      <c r="L270" s="33" t="s">
        <v>296</v>
      </c>
    </row>
    <row r="271" spans="1:12" s="23" customFormat="1" ht="63" x14ac:dyDescent="0.25">
      <c r="A271" s="23">
        <v>61</v>
      </c>
      <c r="B271" s="57">
        <v>4</v>
      </c>
      <c r="C271" s="35" t="s">
        <v>212</v>
      </c>
      <c r="D271" s="34" t="s">
        <v>19</v>
      </c>
      <c r="E271" s="34" t="s">
        <v>376</v>
      </c>
      <c r="F271" s="34" t="s">
        <v>311</v>
      </c>
      <c r="G271" s="34">
        <v>100</v>
      </c>
      <c r="H271" s="34">
        <v>100</v>
      </c>
      <c r="I271" s="57" t="s">
        <v>7</v>
      </c>
      <c r="J271" s="57" t="s">
        <v>7</v>
      </c>
      <c r="K271" s="57" t="s">
        <v>7</v>
      </c>
      <c r="L271" s="32" t="s">
        <v>426</v>
      </c>
    </row>
    <row r="272" spans="1:12" s="97" customFormat="1" x14ac:dyDescent="0.25">
      <c r="B272" s="94"/>
      <c r="C272" s="89" t="s">
        <v>11</v>
      </c>
      <c r="D272" s="94"/>
      <c r="E272" s="94"/>
      <c r="F272" s="90"/>
      <c r="G272" s="95"/>
      <c r="H272" s="95"/>
      <c r="I272" s="95"/>
      <c r="J272" s="95"/>
      <c r="K272" s="92" t="s">
        <v>12</v>
      </c>
      <c r="L272" s="102"/>
    </row>
    <row r="273" spans="1:12" s="97" customFormat="1" x14ac:dyDescent="0.25">
      <c r="B273" s="94"/>
      <c r="C273" s="94"/>
      <c r="D273" s="94"/>
      <c r="E273" s="94"/>
      <c r="F273" s="90"/>
      <c r="G273" s="95"/>
      <c r="H273" s="95"/>
      <c r="I273" s="95"/>
      <c r="J273" s="95"/>
      <c r="K273" s="92" t="s">
        <v>13</v>
      </c>
    </row>
    <row r="274" spans="1:12" s="97" customFormat="1" x14ac:dyDescent="0.25">
      <c r="B274" s="94"/>
      <c r="C274" s="94"/>
      <c r="D274" s="94"/>
      <c r="E274" s="94"/>
      <c r="F274" s="90"/>
      <c r="G274" s="95"/>
      <c r="H274" s="95"/>
      <c r="I274" s="95"/>
      <c r="J274" s="95"/>
      <c r="K274" s="92" t="s">
        <v>14</v>
      </c>
      <c r="L274" s="98"/>
    </row>
    <row r="275" spans="1:12" s="97" customFormat="1" ht="31.5" x14ac:dyDescent="0.25">
      <c r="B275" s="90"/>
      <c r="C275" s="94"/>
      <c r="D275" s="89"/>
      <c r="E275" s="89"/>
      <c r="F275" s="90"/>
      <c r="G275" s="91"/>
      <c r="H275" s="91"/>
      <c r="I275" s="91"/>
      <c r="J275" s="91"/>
      <c r="K275" s="92" t="s">
        <v>15</v>
      </c>
      <c r="L275" s="96"/>
    </row>
    <row r="276" spans="1:12" ht="15.75" customHeight="1" x14ac:dyDescent="0.25">
      <c r="A276" s="132"/>
      <c r="B276" s="171" t="s">
        <v>384</v>
      </c>
      <c r="C276" s="172"/>
      <c r="D276" s="172"/>
      <c r="E276" s="172"/>
      <c r="F276" s="172"/>
      <c r="G276" s="172"/>
      <c r="H276" s="172"/>
      <c r="I276" s="172"/>
      <c r="J276" s="172"/>
      <c r="K276" s="172"/>
      <c r="L276" s="173"/>
    </row>
    <row r="277" spans="1:12" ht="16.5" customHeight="1" x14ac:dyDescent="0.25">
      <c r="B277" s="70" t="s">
        <v>385</v>
      </c>
      <c r="C277" s="70"/>
      <c r="D277" s="70"/>
      <c r="E277" s="70"/>
      <c r="F277" s="70"/>
      <c r="G277" s="71"/>
      <c r="H277" s="71"/>
      <c r="I277" s="71"/>
      <c r="J277" s="71"/>
      <c r="K277" s="71"/>
      <c r="L277" s="65"/>
    </row>
    <row r="278" spans="1:12" ht="23.25" customHeight="1" x14ac:dyDescent="0.25">
      <c r="B278" s="57"/>
      <c r="C278" s="171" t="s">
        <v>17</v>
      </c>
      <c r="D278" s="172"/>
      <c r="E278" s="172"/>
      <c r="F278" s="172"/>
      <c r="G278" s="172"/>
      <c r="H278" s="172"/>
      <c r="I278" s="172"/>
      <c r="J278" s="172"/>
      <c r="K278" s="172"/>
      <c r="L278" s="173"/>
    </row>
    <row r="279" spans="1:12" ht="109.5" customHeight="1" x14ac:dyDescent="0.25">
      <c r="A279" s="20">
        <v>62</v>
      </c>
      <c r="B279" s="57">
        <v>1</v>
      </c>
      <c r="C279" s="88" t="s">
        <v>314</v>
      </c>
      <c r="D279" s="57" t="s">
        <v>19</v>
      </c>
      <c r="E279" s="57" t="s">
        <v>315</v>
      </c>
      <c r="F279" s="190" t="s">
        <v>430</v>
      </c>
      <c r="G279" s="57">
        <v>100</v>
      </c>
      <c r="H279" s="57">
        <v>155.4</v>
      </c>
      <c r="I279" s="57">
        <v>1735.3</v>
      </c>
      <c r="J279" s="57">
        <v>1735.3</v>
      </c>
      <c r="K279" s="57" t="s">
        <v>7</v>
      </c>
      <c r="L279" s="17" t="s">
        <v>316</v>
      </c>
    </row>
    <row r="280" spans="1:12" ht="36" customHeight="1" x14ac:dyDescent="0.25">
      <c r="A280" s="20">
        <v>63</v>
      </c>
      <c r="B280" s="57">
        <v>2</v>
      </c>
      <c r="C280" s="21" t="s">
        <v>213</v>
      </c>
      <c r="D280" s="57"/>
      <c r="E280" s="57"/>
      <c r="F280" s="191"/>
      <c r="G280" s="1">
        <v>24</v>
      </c>
      <c r="H280" s="1">
        <v>55.5</v>
      </c>
      <c r="I280" s="57" t="s">
        <v>7</v>
      </c>
      <c r="J280" s="57" t="s">
        <v>7</v>
      </c>
      <c r="K280" s="57" t="s">
        <v>7</v>
      </c>
      <c r="L280" s="17" t="s">
        <v>316</v>
      </c>
    </row>
    <row r="281" spans="1:12" ht="20.25" customHeight="1" x14ac:dyDescent="0.25">
      <c r="A281" s="132"/>
      <c r="B281" s="171" t="s">
        <v>8</v>
      </c>
      <c r="C281" s="172"/>
      <c r="D281" s="172"/>
      <c r="E281" s="172"/>
      <c r="F281" s="172"/>
      <c r="G281" s="172"/>
      <c r="H281" s="172"/>
      <c r="I281" s="172"/>
      <c r="J281" s="172"/>
      <c r="K281" s="172"/>
      <c r="L281" s="173"/>
    </row>
    <row r="282" spans="1:12" ht="109.5" customHeight="1" x14ac:dyDescent="0.25">
      <c r="B282" s="57">
        <v>1</v>
      </c>
      <c r="C282" s="63" t="s">
        <v>399</v>
      </c>
      <c r="D282" s="57" t="s">
        <v>42</v>
      </c>
      <c r="E282" s="57" t="s">
        <v>285</v>
      </c>
      <c r="F282" s="57" t="s">
        <v>317</v>
      </c>
      <c r="G282" s="57" t="s">
        <v>289</v>
      </c>
      <c r="H282" s="57" t="s">
        <v>289</v>
      </c>
      <c r="I282" s="57">
        <v>632.6</v>
      </c>
      <c r="J282" s="57">
        <v>632.6</v>
      </c>
      <c r="K282" s="57" t="s">
        <v>12</v>
      </c>
      <c r="L282" s="21" t="s">
        <v>140</v>
      </c>
    </row>
    <row r="283" spans="1:12" ht="95.25" customHeight="1" x14ac:dyDescent="0.25">
      <c r="B283" s="57">
        <v>2</v>
      </c>
      <c r="C283" s="64" t="s">
        <v>400</v>
      </c>
      <c r="D283" s="57" t="s">
        <v>42</v>
      </c>
      <c r="E283" s="57" t="s">
        <v>285</v>
      </c>
      <c r="F283" s="57" t="s">
        <v>317</v>
      </c>
      <c r="G283" s="57" t="s">
        <v>289</v>
      </c>
      <c r="H283" s="57" t="s">
        <v>289</v>
      </c>
      <c r="I283" s="57">
        <v>68.900000000000006</v>
      </c>
      <c r="J283" s="57">
        <v>68.900000000000006</v>
      </c>
      <c r="K283" s="57" t="s">
        <v>413</v>
      </c>
      <c r="L283" s="21" t="s">
        <v>140</v>
      </c>
    </row>
    <row r="284" spans="1:12" ht="93.75" customHeight="1" x14ac:dyDescent="0.25">
      <c r="B284" s="57">
        <v>3</v>
      </c>
      <c r="C284" s="14" t="s">
        <v>319</v>
      </c>
      <c r="D284" s="57" t="s">
        <v>42</v>
      </c>
      <c r="E284" s="57" t="s">
        <v>285</v>
      </c>
      <c r="F284" s="57" t="s">
        <v>317</v>
      </c>
      <c r="G284" s="57" t="s">
        <v>289</v>
      </c>
      <c r="H284" s="57" t="s">
        <v>289</v>
      </c>
      <c r="I284" s="57">
        <v>150</v>
      </c>
      <c r="J284" s="57">
        <v>150</v>
      </c>
      <c r="K284" s="22" t="s">
        <v>13</v>
      </c>
      <c r="L284" s="57" t="s">
        <v>318</v>
      </c>
    </row>
    <row r="285" spans="1:12" ht="110.25" x14ac:dyDescent="0.25">
      <c r="B285" s="57">
        <v>4</v>
      </c>
      <c r="C285" s="14" t="s">
        <v>414</v>
      </c>
      <c r="D285" s="57" t="s">
        <v>42</v>
      </c>
      <c r="E285" s="57" t="s">
        <v>285</v>
      </c>
      <c r="F285" s="57" t="s">
        <v>317</v>
      </c>
      <c r="G285" s="57" t="s">
        <v>289</v>
      </c>
      <c r="H285" s="57" t="s">
        <v>289</v>
      </c>
      <c r="I285" s="57">
        <v>200</v>
      </c>
      <c r="J285" s="14">
        <v>200</v>
      </c>
      <c r="K285" s="57" t="s">
        <v>13</v>
      </c>
      <c r="L285" s="65" t="s">
        <v>320</v>
      </c>
    </row>
    <row r="286" spans="1:12" ht="110.25" x14ac:dyDescent="0.25">
      <c r="B286" s="57">
        <v>5</v>
      </c>
      <c r="C286" s="63" t="s">
        <v>398</v>
      </c>
      <c r="D286" s="57" t="s">
        <v>42</v>
      </c>
      <c r="E286" s="57" t="s">
        <v>285</v>
      </c>
      <c r="F286" s="57" t="s">
        <v>317</v>
      </c>
      <c r="G286" s="57" t="s">
        <v>289</v>
      </c>
      <c r="H286" s="57" t="s">
        <v>289</v>
      </c>
      <c r="I286" s="57">
        <v>324.60000000000002</v>
      </c>
      <c r="J286" s="14">
        <v>324.60000000000002</v>
      </c>
      <c r="K286" s="57" t="s">
        <v>415</v>
      </c>
      <c r="L286" s="65" t="s">
        <v>320</v>
      </c>
    </row>
    <row r="287" spans="1:12" ht="110.25" x14ac:dyDescent="0.25">
      <c r="B287" s="57">
        <v>6</v>
      </c>
      <c r="C287" s="14" t="s">
        <v>321</v>
      </c>
      <c r="D287" s="57" t="s">
        <v>42</v>
      </c>
      <c r="E287" s="57" t="s">
        <v>285</v>
      </c>
      <c r="F287" s="57" t="s">
        <v>317</v>
      </c>
      <c r="G287" s="57" t="s">
        <v>289</v>
      </c>
      <c r="H287" s="57" t="s">
        <v>289</v>
      </c>
      <c r="I287" s="57">
        <v>61.7</v>
      </c>
      <c r="J287" s="57">
        <v>61.7</v>
      </c>
      <c r="K287" s="57" t="s">
        <v>13</v>
      </c>
      <c r="L287" s="65" t="s">
        <v>322</v>
      </c>
    </row>
    <row r="288" spans="1:12" ht="110.25" x14ac:dyDescent="0.25">
      <c r="B288" s="57">
        <v>7</v>
      </c>
      <c r="C288" s="66" t="s">
        <v>323</v>
      </c>
      <c r="D288" s="57" t="s">
        <v>42</v>
      </c>
      <c r="E288" s="57" t="s">
        <v>285</v>
      </c>
      <c r="F288" s="57" t="s">
        <v>317</v>
      </c>
      <c r="G288" s="57" t="s">
        <v>289</v>
      </c>
      <c r="H288" s="57" t="s">
        <v>289</v>
      </c>
      <c r="I288" s="57">
        <v>260</v>
      </c>
      <c r="J288" s="57">
        <v>260</v>
      </c>
      <c r="K288" s="57" t="s">
        <v>416</v>
      </c>
      <c r="L288" s="14" t="s">
        <v>324</v>
      </c>
    </row>
    <row r="289" spans="2:12" ht="110.25" x14ac:dyDescent="0.25">
      <c r="B289" s="57">
        <v>8</v>
      </c>
      <c r="C289" s="67" t="s">
        <v>394</v>
      </c>
      <c r="D289" s="57" t="s">
        <v>42</v>
      </c>
      <c r="E289" s="57" t="s">
        <v>285</v>
      </c>
      <c r="F289" s="57" t="s">
        <v>317</v>
      </c>
      <c r="G289" s="57" t="s">
        <v>289</v>
      </c>
      <c r="H289" s="57" t="s">
        <v>289</v>
      </c>
      <c r="I289" s="57">
        <v>3.7</v>
      </c>
      <c r="J289" s="57">
        <v>3.7</v>
      </c>
      <c r="K289" s="57" t="s">
        <v>13</v>
      </c>
      <c r="L289" s="14" t="s">
        <v>140</v>
      </c>
    </row>
    <row r="290" spans="2:12" ht="110.25" x14ac:dyDescent="0.25">
      <c r="B290" s="57">
        <v>9</v>
      </c>
      <c r="C290" s="67" t="s">
        <v>395</v>
      </c>
      <c r="D290" s="57" t="s">
        <v>42</v>
      </c>
      <c r="E290" s="57" t="s">
        <v>285</v>
      </c>
      <c r="F290" s="57" t="s">
        <v>317</v>
      </c>
      <c r="G290" s="57" t="s">
        <v>289</v>
      </c>
      <c r="H290" s="57" t="s">
        <v>289</v>
      </c>
      <c r="I290" s="57">
        <v>3.7</v>
      </c>
      <c r="J290" s="57">
        <v>3.7</v>
      </c>
      <c r="K290" s="57" t="s">
        <v>13</v>
      </c>
      <c r="L290" s="14" t="s">
        <v>140</v>
      </c>
    </row>
    <row r="291" spans="2:12" ht="110.25" x14ac:dyDescent="0.25">
      <c r="B291" s="57">
        <v>10</v>
      </c>
      <c r="C291" s="67" t="s">
        <v>396</v>
      </c>
      <c r="D291" s="57" t="s">
        <v>42</v>
      </c>
      <c r="E291" s="57" t="s">
        <v>285</v>
      </c>
      <c r="F291" s="57" t="s">
        <v>317</v>
      </c>
      <c r="G291" s="57" t="s">
        <v>289</v>
      </c>
      <c r="H291" s="57" t="s">
        <v>289</v>
      </c>
      <c r="I291" s="57">
        <v>3.7</v>
      </c>
      <c r="J291" s="57">
        <v>3.7</v>
      </c>
      <c r="K291" s="57" t="s">
        <v>13</v>
      </c>
      <c r="L291" s="14" t="s">
        <v>140</v>
      </c>
    </row>
    <row r="292" spans="2:12" ht="141.75" x14ac:dyDescent="0.25">
      <c r="B292" s="57">
        <v>11</v>
      </c>
      <c r="C292" s="67" t="s">
        <v>397</v>
      </c>
      <c r="D292" s="57" t="s">
        <v>42</v>
      </c>
      <c r="E292" s="57" t="s">
        <v>285</v>
      </c>
      <c r="F292" s="57" t="s">
        <v>317</v>
      </c>
      <c r="G292" s="57" t="s">
        <v>289</v>
      </c>
      <c r="H292" s="57" t="s">
        <v>289</v>
      </c>
      <c r="I292" s="57">
        <v>1</v>
      </c>
      <c r="J292" s="57">
        <v>1</v>
      </c>
      <c r="K292" s="57" t="s">
        <v>13</v>
      </c>
      <c r="L292" s="14" t="s">
        <v>140</v>
      </c>
    </row>
    <row r="293" spans="2:12" ht="141.75" x14ac:dyDescent="0.25">
      <c r="B293" s="57">
        <v>12</v>
      </c>
      <c r="C293" s="68" t="s">
        <v>388</v>
      </c>
      <c r="D293" s="57" t="s">
        <v>42</v>
      </c>
      <c r="E293" s="57" t="s">
        <v>285</v>
      </c>
      <c r="F293" s="57" t="s">
        <v>317</v>
      </c>
      <c r="G293" s="57" t="s">
        <v>289</v>
      </c>
      <c r="H293" s="57" t="s">
        <v>289</v>
      </c>
      <c r="I293" s="57">
        <v>0.5</v>
      </c>
      <c r="J293" s="57">
        <v>0.5</v>
      </c>
      <c r="K293" s="57" t="s">
        <v>13</v>
      </c>
      <c r="L293" s="14" t="s">
        <v>140</v>
      </c>
    </row>
    <row r="294" spans="2:12" ht="110.25" x14ac:dyDescent="0.25">
      <c r="B294" s="57">
        <v>13</v>
      </c>
      <c r="C294" s="68" t="s">
        <v>389</v>
      </c>
      <c r="D294" s="57" t="s">
        <v>42</v>
      </c>
      <c r="E294" s="57" t="s">
        <v>285</v>
      </c>
      <c r="F294" s="57" t="s">
        <v>317</v>
      </c>
      <c r="G294" s="57" t="s">
        <v>289</v>
      </c>
      <c r="H294" s="57" t="s">
        <v>289</v>
      </c>
      <c r="I294" s="57">
        <v>0.5</v>
      </c>
      <c r="J294" s="57">
        <v>0.5</v>
      </c>
      <c r="K294" s="57" t="s">
        <v>13</v>
      </c>
      <c r="L294" s="14" t="s">
        <v>140</v>
      </c>
    </row>
    <row r="295" spans="2:12" ht="110.25" x14ac:dyDescent="0.25">
      <c r="B295" s="57">
        <v>14</v>
      </c>
      <c r="C295" s="68" t="s">
        <v>390</v>
      </c>
      <c r="D295" s="57" t="s">
        <v>42</v>
      </c>
      <c r="E295" s="57" t="s">
        <v>285</v>
      </c>
      <c r="F295" s="57" t="s">
        <v>317</v>
      </c>
      <c r="G295" s="57" t="s">
        <v>289</v>
      </c>
      <c r="H295" s="57" t="s">
        <v>289</v>
      </c>
      <c r="I295" s="57">
        <v>0.5</v>
      </c>
      <c r="J295" s="57">
        <v>0.5</v>
      </c>
      <c r="K295" s="57" t="s">
        <v>13</v>
      </c>
      <c r="L295" s="14" t="s">
        <v>140</v>
      </c>
    </row>
    <row r="296" spans="2:12" ht="110.25" x14ac:dyDescent="0.25">
      <c r="B296" s="57">
        <v>15</v>
      </c>
      <c r="C296" s="69" t="s">
        <v>391</v>
      </c>
      <c r="D296" s="57" t="s">
        <v>42</v>
      </c>
      <c r="E296" s="57" t="s">
        <v>285</v>
      </c>
      <c r="F296" s="57" t="s">
        <v>317</v>
      </c>
      <c r="G296" s="57" t="s">
        <v>289</v>
      </c>
      <c r="H296" s="57" t="s">
        <v>289</v>
      </c>
      <c r="I296" s="57">
        <v>1.9</v>
      </c>
      <c r="J296" s="57">
        <v>1.9</v>
      </c>
      <c r="K296" s="57" t="s">
        <v>14</v>
      </c>
      <c r="L296" s="14" t="s">
        <v>140</v>
      </c>
    </row>
    <row r="297" spans="2:12" ht="110.25" x14ac:dyDescent="0.25">
      <c r="B297" s="57">
        <v>16</v>
      </c>
      <c r="C297" s="69" t="s">
        <v>392</v>
      </c>
      <c r="D297" s="57" t="s">
        <v>42</v>
      </c>
      <c r="E297" s="57" t="s">
        <v>285</v>
      </c>
      <c r="F297" s="57" t="s">
        <v>317</v>
      </c>
      <c r="G297" s="57" t="s">
        <v>289</v>
      </c>
      <c r="H297" s="57" t="s">
        <v>289</v>
      </c>
      <c r="I297" s="57">
        <v>13.4</v>
      </c>
      <c r="J297" s="57">
        <v>13.4</v>
      </c>
      <c r="K297" s="57" t="s">
        <v>13</v>
      </c>
      <c r="L297" s="14" t="s">
        <v>140</v>
      </c>
    </row>
    <row r="298" spans="2:12" ht="110.25" x14ac:dyDescent="0.25">
      <c r="B298" s="57">
        <v>17</v>
      </c>
      <c r="C298" s="69" t="s">
        <v>393</v>
      </c>
      <c r="D298" s="57" t="s">
        <v>42</v>
      </c>
      <c r="E298" s="57" t="s">
        <v>285</v>
      </c>
      <c r="F298" s="57" t="s">
        <v>317</v>
      </c>
      <c r="G298" s="57" t="s">
        <v>289</v>
      </c>
      <c r="H298" s="57" t="s">
        <v>289</v>
      </c>
      <c r="I298" s="57">
        <v>8.6</v>
      </c>
      <c r="J298" s="57">
        <v>8.6</v>
      </c>
      <c r="K298" s="57" t="s">
        <v>13</v>
      </c>
      <c r="L298" s="14" t="s">
        <v>140</v>
      </c>
    </row>
    <row r="299" spans="2:12" s="97" customFormat="1" x14ac:dyDescent="0.25">
      <c r="B299" s="94"/>
      <c r="C299" s="89" t="s">
        <v>11</v>
      </c>
      <c r="D299" s="94"/>
      <c r="E299" s="94"/>
      <c r="F299" s="90"/>
      <c r="G299" s="95"/>
      <c r="H299" s="95"/>
      <c r="I299" s="91">
        <f>SUM(I282:I298)</f>
        <v>1735.3000000000002</v>
      </c>
      <c r="J299" s="91">
        <f>SUM(J282:J298)</f>
        <v>1735.3000000000002</v>
      </c>
      <c r="K299" s="92"/>
      <c r="L299" s="92"/>
    </row>
    <row r="300" spans="2:12" s="97" customFormat="1" x14ac:dyDescent="0.25">
      <c r="B300" s="94"/>
      <c r="C300" s="89"/>
      <c r="D300" s="94"/>
      <c r="E300" s="94"/>
      <c r="F300" s="90"/>
      <c r="G300" s="95"/>
      <c r="H300" s="95"/>
      <c r="I300" s="91">
        <f>I282+66.5+229.1</f>
        <v>928.2</v>
      </c>
      <c r="J300" s="91">
        <f>J282+66.5+229.1</f>
        <v>928.2</v>
      </c>
      <c r="K300" s="92" t="s">
        <v>12</v>
      </c>
      <c r="L300" s="92"/>
    </row>
    <row r="301" spans="2:12" s="97" customFormat="1" x14ac:dyDescent="0.25">
      <c r="B301" s="94"/>
      <c r="C301" s="94"/>
      <c r="D301" s="94"/>
      <c r="E301" s="94"/>
      <c r="F301" s="90"/>
      <c r="G301" s="95"/>
      <c r="H301" s="95"/>
      <c r="I301" s="91">
        <f>I298+I297+I295+I294+I293+I292+I291+I290+I289+I288+I287+I285+I284+2.4+95.5</f>
        <v>805.19999999999993</v>
      </c>
      <c r="J301" s="91">
        <f>J298+J297+J295+J294+J293+J292+J291+J290+J289+J288+J287+J285+J284+2.4+95.5</f>
        <v>805.19999999999993</v>
      </c>
      <c r="K301" s="92" t="s">
        <v>13</v>
      </c>
      <c r="L301" s="103"/>
    </row>
    <row r="302" spans="2:12" s="97" customFormat="1" ht="13.5" customHeight="1" x14ac:dyDescent="0.25">
      <c r="B302" s="94"/>
      <c r="C302" s="94"/>
      <c r="D302" s="94"/>
      <c r="E302" s="94"/>
      <c r="F302" s="90"/>
      <c r="G302" s="95"/>
      <c r="H302" s="95"/>
      <c r="I302" s="91">
        <v>1.9</v>
      </c>
      <c r="J302" s="91">
        <v>1.9</v>
      </c>
      <c r="K302" s="92" t="s">
        <v>14</v>
      </c>
      <c r="L302" s="98"/>
    </row>
    <row r="303" spans="2:12" s="97" customFormat="1" ht="31.5" customHeight="1" x14ac:dyDescent="0.25">
      <c r="B303" s="90"/>
      <c r="C303" s="94"/>
      <c r="D303" s="89"/>
      <c r="E303" s="89"/>
      <c r="F303" s="90"/>
      <c r="G303" s="91"/>
      <c r="H303" s="91"/>
      <c r="I303" s="91"/>
      <c r="J303" s="91"/>
      <c r="K303" s="92" t="s">
        <v>15</v>
      </c>
      <c r="L303" s="96"/>
    </row>
    <row r="304" spans="2:12" ht="21" customHeight="1" x14ac:dyDescent="0.25">
      <c r="C304" s="174" t="s">
        <v>214</v>
      </c>
      <c r="D304" s="175"/>
      <c r="E304" s="175"/>
      <c r="F304" s="175"/>
      <c r="G304" s="175"/>
      <c r="H304" s="175"/>
      <c r="I304" s="175"/>
      <c r="J304" s="175"/>
      <c r="K304" s="175"/>
      <c r="L304" s="176"/>
    </row>
    <row r="305" spans="1:12" ht="21" customHeight="1" x14ac:dyDescent="0.25">
      <c r="B305" s="57"/>
      <c r="C305" s="59" t="s">
        <v>17</v>
      </c>
      <c r="D305" s="196"/>
      <c r="E305" s="197"/>
      <c r="F305" s="197"/>
      <c r="G305" s="197"/>
      <c r="H305" s="197"/>
      <c r="I305" s="197"/>
      <c r="J305" s="197"/>
      <c r="K305" s="197"/>
      <c r="L305" s="198"/>
    </row>
    <row r="306" spans="1:12" ht="83.25" customHeight="1" x14ac:dyDescent="0.25">
      <c r="A306" s="20">
        <v>64</v>
      </c>
      <c r="B306" s="57">
        <v>1</v>
      </c>
      <c r="C306" s="21" t="s">
        <v>215</v>
      </c>
      <c r="D306" s="57" t="s">
        <v>19</v>
      </c>
      <c r="E306" s="57" t="s">
        <v>20</v>
      </c>
      <c r="F306" s="57" t="s">
        <v>401</v>
      </c>
      <c r="G306" s="1">
        <v>82</v>
      </c>
      <c r="H306" s="1">
        <v>86.3</v>
      </c>
      <c r="I306" s="57">
        <v>79.5</v>
      </c>
      <c r="J306" s="57">
        <v>79.5</v>
      </c>
      <c r="K306" s="57" t="s">
        <v>14</v>
      </c>
      <c r="L306" s="72" t="s">
        <v>478</v>
      </c>
    </row>
    <row r="307" spans="1:12" ht="19.5" customHeight="1" x14ac:dyDescent="0.25">
      <c r="B307" s="57"/>
      <c r="C307" s="171" t="s">
        <v>8</v>
      </c>
      <c r="D307" s="172"/>
      <c r="E307" s="172"/>
      <c r="F307" s="172"/>
      <c r="G307" s="172"/>
      <c r="H307" s="172"/>
      <c r="I307" s="172"/>
      <c r="J307" s="172"/>
      <c r="K307" s="172"/>
      <c r="L307" s="173"/>
    </row>
    <row r="308" spans="1:12" s="23" customFormat="1" ht="78.75" x14ac:dyDescent="0.25">
      <c r="B308" s="57">
        <v>1</v>
      </c>
      <c r="C308" s="73" t="s">
        <v>402</v>
      </c>
      <c r="D308" s="57" t="s">
        <v>9</v>
      </c>
      <c r="E308" s="57" t="s">
        <v>217</v>
      </c>
      <c r="F308" s="57" t="s">
        <v>401</v>
      </c>
      <c r="G308" s="57" t="s">
        <v>7</v>
      </c>
      <c r="H308" s="57" t="s">
        <v>7</v>
      </c>
      <c r="I308" s="1">
        <v>37.4</v>
      </c>
      <c r="J308" s="1">
        <v>37.4</v>
      </c>
      <c r="K308" s="22" t="s">
        <v>14</v>
      </c>
      <c r="L308" s="17" t="s">
        <v>404</v>
      </c>
    </row>
    <row r="309" spans="1:12" s="23" customFormat="1" ht="78.75" x14ac:dyDescent="0.25">
      <c r="B309" s="57">
        <v>2</v>
      </c>
      <c r="C309" s="21" t="s">
        <v>403</v>
      </c>
      <c r="D309" s="57" t="s">
        <v>9</v>
      </c>
      <c r="E309" s="57" t="s">
        <v>218</v>
      </c>
      <c r="F309" s="57" t="s">
        <v>401</v>
      </c>
      <c r="G309" s="57" t="s">
        <v>7</v>
      </c>
      <c r="H309" s="57" t="s">
        <v>7</v>
      </c>
      <c r="I309" s="1">
        <v>42.1</v>
      </c>
      <c r="J309" s="1">
        <v>42.1</v>
      </c>
      <c r="K309" s="22" t="s">
        <v>14</v>
      </c>
      <c r="L309" s="17" t="s">
        <v>404</v>
      </c>
    </row>
    <row r="310" spans="1:12" s="23" customFormat="1" x14ac:dyDescent="0.25">
      <c r="B310" s="57"/>
      <c r="C310" s="171" t="s">
        <v>191</v>
      </c>
      <c r="D310" s="172"/>
      <c r="E310" s="172"/>
      <c r="F310" s="172"/>
      <c r="G310" s="172"/>
      <c r="H310" s="172"/>
      <c r="I310" s="172"/>
      <c r="J310" s="172"/>
      <c r="K310" s="172"/>
      <c r="L310" s="173"/>
    </row>
    <row r="311" spans="1:12" ht="63" x14ac:dyDescent="0.25">
      <c r="A311" s="20">
        <v>65</v>
      </c>
      <c r="B311" s="24">
        <v>2</v>
      </c>
      <c r="C311" s="21" t="s">
        <v>216</v>
      </c>
      <c r="D311" s="59"/>
      <c r="E311" s="59"/>
      <c r="F311" s="59"/>
      <c r="G311" s="130">
        <v>19.5</v>
      </c>
      <c r="H311" s="130">
        <v>19.5</v>
      </c>
      <c r="I311" s="58" t="s">
        <v>7</v>
      </c>
      <c r="J311" s="58" t="s">
        <v>7</v>
      </c>
      <c r="K311" s="59"/>
      <c r="L311" s="30" t="s">
        <v>479</v>
      </c>
    </row>
    <row r="312" spans="1:12" s="93" customFormat="1" x14ac:dyDescent="0.25">
      <c r="B312" s="89"/>
      <c r="C312" s="96"/>
      <c r="D312" s="89"/>
      <c r="E312" s="89"/>
      <c r="F312" s="90"/>
      <c r="G312" s="104"/>
      <c r="H312" s="104"/>
      <c r="I312" s="105">
        <f>I315</f>
        <v>79.5</v>
      </c>
      <c r="J312" s="105">
        <f>J315</f>
        <v>79.5</v>
      </c>
      <c r="K312" s="92"/>
      <c r="L312" s="92"/>
    </row>
    <row r="313" spans="1:12" s="97" customFormat="1" x14ac:dyDescent="0.25">
      <c r="B313" s="94"/>
      <c r="C313" s="89" t="s">
        <v>11</v>
      </c>
      <c r="D313" s="94"/>
      <c r="E313" s="94"/>
      <c r="F313" s="90"/>
      <c r="G313" s="104"/>
      <c r="H313" s="104"/>
      <c r="I313" s="105"/>
      <c r="J313" s="105"/>
      <c r="K313" s="92" t="s">
        <v>12</v>
      </c>
      <c r="L313" s="92"/>
    </row>
    <row r="314" spans="1:12" s="97" customFormat="1" x14ac:dyDescent="0.25">
      <c r="B314" s="94"/>
      <c r="C314" s="94"/>
      <c r="D314" s="94"/>
      <c r="E314" s="94"/>
      <c r="F314" s="90"/>
      <c r="G314" s="104"/>
      <c r="H314" s="104"/>
      <c r="I314" s="105"/>
      <c r="J314" s="105"/>
      <c r="K314" s="92" t="s">
        <v>13</v>
      </c>
      <c r="L314" s="103"/>
    </row>
    <row r="315" spans="1:12" s="97" customFormat="1" x14ac:dyDescent="0.25">
      <c r="B315" s="94"/>
      <c r="C315" s="94"/>
      <c r="D315" s="94"/>
      <c r="E315" s="94"/>
      <c r="F315" s="90"/>
      <c r="G315" s="104"/>
      <c r="H315" s="104"/>
      <c r="I315" s="105">
        <f>I309+I308</f>
        <v>79.5</v>
      </c>
      <c r="J315" s="105">
        <f>J309+J308</f>
        <v>79.5</v>
      </c>
      <c r="K315" s="92" t="s">
        <v>14</v>
      </c>
      <c r="L315" s="98"/>
    </row>
    <row r="316" spans="1:12" s="97" customFormat="1" ht="31.5" hidden="1" x14ac:dyDescent="0.25">
      <c r="B316" s="90"/>
      <c r="C316" s="94"/>
      <c r="D316" s="89"/>
      <c r="E316" s="89"/>
      <c r="F316" s="90"/>
      <c r="G316" s="91"/>
      <c r="H316" s="91"/>
      <c r="I316" s="91"/>
      <c r="J316" s="91"/>
      <c r="K316" s="92" t="s">
        <v>15</v>
      </c>
      <c r="L316" s="96"/>
    </row>
    <row r="317" spans="1:12" x14ac:dyDescent="0.25">
      <c r="C317" s="171" t="s">
        <v>405</v>
      </c>
      <c r="D317" s="172"/>
      <c r="E317" s="172"/>
      <c r="F317" s="172"/>
      <c r="G317" s="172"/>
      <c r="H317" s="172"/>
      <c r="I317" s="172"/>
      <c r="J317" s="172"/>
      <c r="K317" s="172"/>
      <c r="L317" s="173"/>
    </row>
    <row r="318" spans="1:12" x14ac:dyDescent="0.25">
      <c r="C318" s="52" t="s">
        <v>406</v>
      </c>
      <c r="D318" s="54"/>
      <c r="E318" s="54"/>
      <c r="F318" s="54"/>
      <c r="G318" s="54"/>
      <c r="H318" s="54"/>
      <c r="I318" s="54"/>
      <c r="J318" s="54"/>
      <c r="K318" s="54"/>
      <c r="L318" s="55"/>
    </row>
    <row r="319" spans="1:12" x14ac:dyDescent="0.25">
      <c r="B319" s="57"/>
      <c r="C319" s="171" t="s">
        <v>17</v>
      </c>
      <c r="D319" s="172"/>
      <c r="E319" s="172"/>
      <c r="F319" s="172"/>
      <c r="G319" s="172"/>
      <c r="H319" s="172"/>
      <c r="I319" s="172"/>
      <c r="J319" s="172"/>
      <c r="K319" s="172"/>
      <c r="L319" s="173"/>
    </row>
    <row r="320" spans="1:12" ht="78.75" x14ac:dyDescent="0.25">
      <c r="A320" s="20">
        <v>66</v>
      </c>
      <c r="B320" s="57">
        <v>1</v>
      </c>
      <c r="C320" s="21" t="s">
        <v>407</v>
      </c>
      <c r="D320" s="57" t="s">
        <v>19</v>
      </c>
      <c r="E320" s="57" t="s">
        <v>376</v>
      </c>
      <c r="F320" s="57" t="s">
        <v>401</v>
      </c>
      <c r="G320" s="1">
        <v>68.3</v>
      </c>
      <c r="H320" s="1">
        <v>68.3</v>
      </c>
      <c r="I320" s="57" t="s">
        <v>7</v>
      </c>
      <c r="J320" s="57" t="s">
        <v>7</v>
      </c>
      <c r="K320" s="57" t="s">
        <v>7</v>
      </c>
      <c r="L320" s="72" t="s">
        <v>425</v>
      </c>
    </row>
    <row r="321" spans="1:12" ht="20.25" customHeight="1" x14ac:dyDescent="0.25">
      <c r="B321" s="57"/>
      <c r="C321" s="171" t="s">
        <v>17</v>
      </c>
      <c r="D321" s="172"/>
      <c r="E321" s="172"/>
      <c r="F321" s="172"/>
      <c r="G321" s="172"/>
      <c r="H321" s="172"/>
      <c r="I321" s="172"/>
      <c r="J321" s="172"/>
      <c r="K321" s="172"/>
      <c r="L321" s="173"/>
    </row>
    <row r="322" spans="1:12" ht="47.25" x14ac:dyDescent="0.25">
      <c r="B322" s="57"/>
      <c r="C322" s="21" t="s">
        <v>219</v>
      </c>
      <c r="D322" s="57"/>
      <c r="E322" s="57"/>
      <c r="F322" s="57"/>
      <c r="G322" s="57"/>
      <c r="H322" s="57"/>
      <c r="I322" s="57"/>
      <c r="J322" s="57"/>
      <c r="K322" s="57"/>
      <c r="L322" s="17"/>
    </row>
    <row r="323" spans="1:12" ht="78" customHeight="1" x14ac:dyDescent="0.25">
      <c r="A323" s="20">
        <v>67</v>
      </c>
      <c r="B323" s="57">
        <v>2</v>
      </c>
      <c r="C323" s="44" t="s">
        <v>408</v>
      </c>
      <c r="D323" s="57" t="s">
        <v>19</v>
      </c>
      <c r="E323" s="57" t="s">
        <v>376</v>
      </c>
      <c r="F323" s="57" t="s">
        <v>401</v>
      </c>
      <c r="G323" s="57">
        <v>29.3</v>
      </c>
      <c r="H323" s="57">
        <v>29.3</v>
      </c>
      <c r="I323" s="57" t="s">
        <v>7</v>
      </c>
      <c r="J323" s="57" t="s">
        <v>7</v>
      </c>
      <c r="K323" s="57" t="s">
        <v>7</v>
      </c>
      <c r="L323" s="46" t="s">
        <v>424</v>
      </c>
    </row>
    <row r="324" spans="1:12" s="23" customFormat="1" ht="78.75" x14ac:dyDescent="0.25">
      <c r="A324" s="23">
        <v>68</v>
      </c>
      <c r="B324" s="130">
        <v>3</v>
      </c>
      <c r="C324" s="53" t="s">
        <v>409</v>
      </c>
      <c r="D324" s="59"/>
      <c r="E324" s="57" t="s">
        <v>376</v>
      </c>
      <c r="F324" s="57" t="s">
        <v>401</v>
      </c>
      <c r="G324" s="57">
        <v>14</v>
      </c>
      <c r="H324" s="57">
        <v>19.3</v>
      </c>
      <c r="I324" s="57" t="s">
        <v>7</v>
      </c>
      <c r="J324" s="57" t="s">
        <v>7</v>
      </c>
      <c r="K324" s="57" t="s">
        <v>7</v>
      </c>
      <c r="L324" s="46" t="s">
        <v>423</v>
      </c>
    </row>
    <row r="325" spans="1:12" s="97" customFormat="1" x14ac:dyDescent="0.25">
      <c r="B325" s="94"/>
      <c r="C325" s="89" t="s">
        <v>11</v>
      </c>
      <c r="D325" s="94"/>
      <c r="E325" s="94"/>
      <c r="F325" s="90"/>
      <c r="G325" s="95"/>
      <c r="H325" s="95"/>
      <c r="I325" s="95"/>
      <c r="J325" s="95"/>
      <c r="K325" s="92" t="s">
        <v>12</v>
      </c>
      <c r="L325" s="92"/>
    </row>
    <row r="326" spans="1:12" s="97" customFormat="1" x14ac:dyDescent="0.25">
      <c r="B326" s="94"/>
      <c r="C326" s="94"/>
      <c r="D326" s="94"/>
      <c r="E326" s="94"/>
      <c r="F326" s="90"/>
      <c r="G326" s="95"/>
      <c r="H326" s="95"/>
      <c r="I326" s="95"/>
      <c r="J326" s="95"/>
      <c r="K326" s="92" t="s">
        <v>13</v>
      </c>
      <c r="L326" s="98"/>
    </row>
    <row r="327" spans="1:12" s="97" customFormat="1" x14ac:dyDescent="0.25">
      <c r="B327" s="94"/>
      <c r="C327" s="94"/>
      <c r="D327" s="94"/>
      <c r="E327" s="94"/>
      <c r="F327" s="90"/>
      <c r="G327" s="95"/>
      <c r="H327" s="95"/>
      <c r="I327" s="95"/>
      <c r="J327" s="95"/>
      <c r="K327" s="92" t="s">
        <v>14</v>
      </c>
      <c r="L327" s="99"/>
    </row>
    <row r="328" spans="1:12" s="97" customFormat="1" ht="30" customHeight="1" x14ac:dyDescent="0.25">
      <c r="B328" s="90"/>
      <c r="C328" s="94"/>
      <c r="D328" s="89"/>
      <c r="E328" s="89"/>
      <c r="F328" s="90"/>
      <c r="G328" s="95"/>
      <c r="H328" s="95"/>
      <c r="I328" s="95"/>
      <c r="J328" s="95"/>
      <c r="K328" s="92" t="s">
        <v>15</v>
      </c>
      <c r="L328" s="98"/>
    </row>
    <row r="329" spans="1:12" x14ac:dyDescent="0.25">
      <c r="C329" s="60"/>
      <c r="D329" s="59"/>
      <c r="E329" s="59"/>
      <c r="F329" s="59"/>
      <c r="G329" s="59"/>
      <c r="H329" s="59"/>
      <c r="I329" s="59"/>
      <c r="J329" s="59"/>
      <c r="K329" s="59"/>
      <c r="L329" s="21"/>
    </row>
    <row r="330" spans="1:12" ht="17.25" customHeight="1" x14ac:dyDescent="0.25">
      <c r="C330" s="171" t="s">
        <v>220</v>
      </c>
      <c r="D330" s="172"/>
      <c r="E330" s="172"/>
      <c r="F330" s="172"/>
      <c r="G330" s="172"/>
      <c r="H330" s="172"/>
      <c r="I330" s="172"/>
      <c r="J330" s="172"/>
      <c r="K330" s="172"/>
      <c r="L330" s="173"/>
    </row>
    <row r="331" spans="1:12" ht="18" customHeight="1" x14ac:dyDescent="0.25">
      <c r="C331" s="174" t="s">
        <v>410</v>
      </c>
      <c r="D331" s="175"/>
      <c r="E331" s="175"/>
      <c r="F331" s="175"/>
      <c r="G331" s="175"/>
      <c r="H331" s="175"/>
      <c r="I331" s="175"/>
      <c r="J331" s="175"/>
      <c r="K331" s="175"/>
      <c r="L331" s="176"/>
    </row>
    <row r="332" spans="1:12" x14ac:dyDescent="0.25">
      <c r="B332" s="57"/>
      <c r="C332" s="171" t="s">
        <v>17</v>
      </c>
      <c r="D332" s="172"/>
      <c r="E332" s="172"/>
      <c r="F332" s="172"/>
      <c r="G332" s="172"/>
      <c r="H332" s="172"/>
      <c r="I332" s="172"/>
      <c r="J332" s="172"/>
      <c r="K332" s="172"/>
      <c r="L332" s="173"/>
    </row>
    <row r="333" spans="1:12" ht="81" customHeight="1" x14ac:dyDescent="0.25">
      <c r="A333" s="20">
        <v>69</v>
      </c>
      <c r="B333" s="57">
        <v>1</v>
      </c>
      <c r="C333" s="21" t="s">
        <v>221</v>
      </c>
      <c r="D333" s="57" t="s">
        <v>19</v>
      </c>
      <c r="E333" s="57" t="s">
        <v>166</v>
      </c>
      <c r="F333" s="57" t="s">
        <v>401</v>
      </c>
      <c r="G333" s="1">
        <v>2.4</v>
      </c>
      <c r="H333" s="1">
        <v>2.4</v>
      </c>
      <c r="I333" s="57" t="s">
        <v>7</v>
      </c>
      <c r="J333" s="57" t="s">
        <v>7</v>
      </c>
      <c r="K333" s="57" t="s">
        <v>7</v>
      </c>
      <c r="L333" s="46" t="s">
        <v>422</v>
      </c>
    </row>
    <row r="334" spans="1:12" s="23" customFormat="1" ht="110.25" x14ac:dyDescent="0.25">
      <c r="A334" s="23">
        <v>70</v>
      </c>
      <c r="B334" s="130">
        <v>2</v>
      </c>
      <c r="C334" s="21" t="s">
        <v>222</v>
      </c>
      <c r="D334" s="57" t="s">
        <v>19</v>
      </c>
      <c r="E334" s="57" t="s">
        <v>166</v>
      </c>
      <c r="F334" s="57" t="s">
        <v>401</v>
      </c>
      <c r="G334" s="57">
        <v>96.4</v>
      </c>
      <c r="H334" s="57">
        <v>96.7</v>
      </c>
      <c r="I334" s="57" t="s">
        <v>7</v>
      </c>
      <c r="J334" s="57" t="s">
        <v>7</v>
      </c>
      <c r="K334" s="57" t="s">
        <v>7</v>
      </c>
      <c r="L334" s="46" t="s">
        <v>421</v>
      </c>
    </row>
    <row r="335" spans="1:12" s="97" customFormat="1" x14ac:dyDescent="0.25">
      <c r="B335" s="94"/>
      <c r="C335" s="89" t="s">
        <v>11</v>
      </c>
      <c r="D335" s="94"/>
      <c r="E335" s="94"/>
      <c r="F335" s="90"/>
      <c r="G335" s="95"/>
      <c r="H335" s="95"/>
      <c r="I335" s="95"/>
      <c r="J335" s="95"/>
      <c r="K335" s="92" t="s">
        <v>12</v>
      </c>
      <c r="L335" s="92"/>
    </row>
    <row r="336" spans="1:12" s="97" customFormat="1" x14ac:dyDescent="0.25">
      <c r="B336" s="94"/>
      <c r="C336" s="94"/>
      <c r="D336" s="94"/>
      <c r="E336" s="94"/>
      <c r="F336" s="90"/>
      <c r="G336" s="95"/>
      <c r="H336" s="95"/>
      <c r="I336" s="95"/>
      <c r="J336" s="95"/>
      <c r="K336" s="92" t="s">
        <v>13</v>
      </c>
      <c r="L336" s="99"/>
    </row>
    <row r="337" spans="1:12" s="97" customFormat="1" x14ac:dyDescent="0.25">
      <c r="B337" s="94"/>
      <c r="C337" s="94"/>
      <c r="D337" s="94"/>
      <c r="E337" s="94"/>
      <c r="F337" s="90"/>
      <c r="G337" s="95"/>
      <c r="H337" s="95"/>
      <c r="I337" s="95"/>
      <c r="J337" s="95"/>
      <c r="K337" s="92" t="s">
        <v>14</v>
      </c>
      <c r="L337" s="98"/>
    </row>
    <row r="338" spans="1:12" s="97" customFormat="1" x14ac:dyDescent="0.25">
      <c r="C338" s="89"/>
      <c r="D338" s="99"/>
      <c r="E338" s="99"/>
      <c r="F338" s="99"/>
      <c r="G338" s="99"/>
      <c r="H338" s="99"/>
      <c r="I338" s="99"/>
      <c r="J338" s="99"/>
      <c r="K338" s="99"/>
      <c r="L338" s="96"/>
    </row>
    <row r="339" spans="1:12" ht="18" customHeight="1" x14ac:dyDescent="0.25">
      <c r="C339" s="171" t="s">
        <v>431</v>
      </c>
      <c r="D339" s="172"/>
      <c r="E339" s="172"/>
      <c r="F339" s="172"/>
      <c r="G339" s="172"/>
      <c r="H339" s="172"/>
      <c r="I339" s="172"/>
      <c r="J339" s="172"/>
      <c r="K339" s="172"/>
      <c r="L339" s="173"/>
    </row>
    <row r="340" spans="1:12" ht="18" customHeight="1" x14ac:dyDescent="0.25">
      <c r="C340" s="174" t="s">
        <v>223</v>
      </c>
      <c r="D340" s="175"/>
      <c r="E340" s="175"/>
      <c r="F340" s="175"/>
      <c r="G340" s="175"/>
      <c r="H340" s="175"/>
      <c r="I340" s="175"/>
      <c r="J340" s="175"/>
      <c r="K340" s="175"/>
      <c r="L340" s="176"/>
    </row>
    <row r="341" spans="1:12" x14ac:dyDescent="0.25">
      <c r="B341" s="57"/>
      <c r="C341" s="171" t="s">
        <v>17</v>
      </c>
      <c r="D341" s="172"/>
      <c r="E341" s="172"/>
      <c r="F341" s="172"/>
      <c r="G341" s="172"/>
      <c r="H341" s="172"/>
      <c r="I341" s="172"/>
      <c r="J341" s="172"/>
      <c r="K341" s="172"/>
      <c r="L341" s="173"/>
    </row>
    <row r="342" spans="1:12" s="23" customFormat="1" ht="79.5" customHeight="1" x14ac:dyDescent="0.25">
      <c r="A342" s="23">
        <v>71</v>
      </c>
      <c r="B342" s="57">
        <v>1</v>
      </c>
      <c r="C342" s="21" t="s">
        <v>411</v>
      </c>
      <c r="D342" s="57" t="s">
        <v>417</v>
      </c>
      <c r="E342" s="57" t="s">
        <v>20</v>
      </c>
      <c r="F342" s="57" t="s">
        <v>412</v>
      </c>
      <c r="G342" s="57">
        <v>5.8760000000000003</v>
      </c>
      <c r="H342" s="57">
        <v>6.0880000000000001</v>
      </c>
      <c r="I342" s="57" t="s">
        <v>7</v>
      </c>
      <c r="J342" s="57" t="s">
        <v>7</v>
      </c>
      <c r="K342" s="57" t="s">
        <v>7</v>
      </c>
      <c r="L342" s="18" t="s">
        <v>420</v>
      </c>
    </row>
    <row r="343" spans="1:12" s="23" customFormat="1" ht="63" x14ac:dyDescent="0.25">
      <c r="A343" s="23">
        <v>72</v>
      </c>
      <c r="B343" s="57">
        <v>2</v>
      </c>
      <c r="C343" s="21" t="s">
        <v>224</v>
      </c>
      <c r="D343" s="57" t="s">
        <v>19</v>
      </c>
      <c r="E343" s="57" t="s">
        <v>20</v>
      </c>
      <c r="F343" s="57" t="s">
        <v>150</v>
      </c>
      <c r="G343" s="57">
        <v>32</v>
      </c>
      <c r="H343" s="57">
        <v>32</v>
      </c>
      <c r="I343" s="57" t="s">
        <v>7</v>
      </c>
      <c r="J343" s="57" t="s">
        <v>7</v>
      </c>
      <c r="K343" s="57" t="s">
        <v>7</v>
      </c>
      <c r="L343" s="17" t="s">
        <v>418</v>
      </c>
    </row>
    <row r="344" spans="1:12" s="97" customFormat="1" x14ac:dyDescent="0.25">
      <c r="B344" s="94"/>
      <c r="C344" s="89" t="s">
        <v>11</v>
      </c>
      <c r="D344" s="94"/>
      <c r="E344" s="94"/>
      <c r="F344" s="90"/>
      <c r="G344" s="95"/>
      <c r="H344" s="95"/>
      <c r="I344" s="95"/>
      <c r="J344" s="95"/>
      <c r="K344" s="92" t="s">
        <v>12</v>
      </c>
      <c r="L344" s="92"/>
    </row>
    <row r="345" spans="1:12" s="97" customFormat="1" x14ac:dyDescent="0.25">
      <c r="B345" s="94"/>
      <c r="C345" s="94"/>
      <c r="D345" s="94"/>
      <c r="E345" s="94"/>
      <c r="F345" s="90"/>
      <c r="G345" s="95"/>
      <c r="H345" s="95"/>
      <c r="I345" s="95"/>
      <c r="J345" s="95"/>
      <c r="K345" s="92" t="s">
        <v>13</v>
      </c>
      <c r="L345" s="98"/>
    </row>
    <row r="346" spans="1:12" s="97" customFormat="1" x14ac:dyDescent="0.25">
      <c r="B346" s="94"/>
      <c r="C346" s="94"/>
      <c r="D346" s="94"/>
      <c r="E346" s="94"/>
      <c r="F346" s="90"/>
      <c r="G346" s="95"/>
      <c r="H346" s="95"/>
      <c r="I346" s="95"/>
      <c r="J346" s="95"/>
      <c r="K346" s="92" t="s">
        <v>14</v>
      </c>
      <c r="L346" s="99"/>
    </row>
    <row r="347" spans="1:12" s="97" customFormat="1" ht="31.5" hidden="1" x14ac:dyDescent="0.25">
      <c r="B347" s="90"/>
      <c r="C347" s="94"/>
      <c r="D347" s="89"/>
      <c r="E347" s="89"/>
      <c r="F347" s="90"/>
      <c r="G347" s="91"/>
      <c r="H347" s="91"/>
      <c r="I347" s="91"/>
      <c r="J347" s="91"/>
      <c r="K347" s="92" t="s">
        <v>15</v>
      </c>
      <c r="L347" s="99"/>
    </row>
    <row r="348" spans="1:12" ht="18.75" customHeight="1" x14ac:dyDescent="0.25">
      <c r="C348" s="171" t="s">
        <v>225</v>
      </c>
      <c r="D348" s="172"/>
      <c r="E348" s="172"/>
      <c r="F348" s="172"/>
      <c r="G348" s="172"/>
      <c r="H348" s="172"/>
      <c r="I348" s="172"/>
      <c r="J348" s="172"/>
      <c r="K348" s="172"/>
      <c r="L348" s="173"/>
    </row>
    <row r="349" spans="1:12" ht="15.75" customHeight="1" x14ac:dyDescent="0.25">
      <c r="C349" s="174" t="s">
        <v>226</v>
      </c>
      <c r="D349" s="175"/>
      <c r="E349" s="175"/>
      <c r="F349" s="175"/>
      <c r="G349" s="175"/>
      <c r="H349" s="175"/>
      <c r="I349" s="175"/>
      <c r="J349" s="175"/>
      <c r="K349" s="175"/>
      <c r="L349" s="176"/>
    </row>
    <row r="350" spans="1:12" s="23" customFormat="1" x14ac:dyDescent="0.25">
      <c r="B350" s="57"/>
      <c r="C350" s="174" t="s">
        <v>17</v>
      </c>
      <c r="D350" s="175"/>
      <c r="E350" s="175"/>
      <c r="F350" s="175"/>
      <c r="G350" s="175"/>
      <c r="H350" s="175"/>
      <c r="I350" s="175"/>
      <c r="J350" s="175"/>
      <c r="K350" s="175"/>
      <c r="L350" s="176"/>
    </row>
    <row r="351" spans="1:12" s="23" customFormat="1" ht="78.75" x14ac:dyDescent="0.25">
      <c r="A351" s="23">
        <v>73</v>
      </c>
      <c r="B351" s="20"/>
      <c r="C351" s="21" t="s">
        <v>227</v>
      </c>
      <c r="D351" s="57" t="s">
        <v>19</v>
      </c>
      <c r="E351" s="57" t="s">
        <v>228</v>
      </c>
      <c r="F351" s="57" t="s">
        <v>229</v>
      </c>
      <c r="G351" s="57">
        <v>75</v>
      </c>
      <c r="H351" s="57">
        <v>75</v>
      </c>
      <c r="I351" s="57" t="s">
        <v>7</v>
      </c>
      <c r="J351" s="57" t="s">
        <v>7</v>
      </c>
      <c r="K351" s="57" t="s">
        <v>7</v>
      </c>
      <c r="L351" s="53" t="s">
        <v>349</v>
      </c>
    </row>
    <row r="352" spans="1:12" s="93" customFormat="1" x14ac:dyDescent="0.25">
      <c r="B352" s="94"/>
      <c r="C352" s="89" t="s">
        <v>11</v>
      </c>
      <c r="D352" s="94"/>
      <c r="E352" s="94"/>
      <c r="F352" s="90"/>
      <c r="G352" s="95"/>
      <c r="H352" s="95"/>
      <c r="I352" s="95"/>
      <c r="J352" s="95"/>
      <c r="K352" s="92" t="s">
        <v>12</v>
      </c>
      <c r="L352" s="92"/>
    </row>
    <row r="353" spans="1:13" s="93" customFormat="1" x14ac:dyDescent="0.25">
      <c r="B353" s="94"/>
      <c r="C353" s="94"/>
      <c r="D353" s="94"/>
      <c r="E353" s="94"/>
      <c r="F353" s="90"/>
      <c r="G353" s="95"/>
      <c r="H353" s="95"/>
      <c r="I353" s="95"/>
      <c r="J353" s="95"/>
      <c r="K353" s="92" t="s">
        <v>13</v>
      </c>
      <c r="L353" s="92"/>
    </row>
    <row r="354" spans="1:13" s="93" customFormat="1" x14ac:dyDescent="0.25">
      <c r="B354" s="94"/>
      <c r="C354" s="94"/>
      <c r="D354" s="94"/>
      <c r="E354" s="94"/>
      <c r="F354" s="90"/>
      <c r="G354" s="95"/>
      <c r="H354" s="95"/>
      <c r="I354" s="95"/>
      <c r="J354" s="95"/>
      <c r="K354" s="92" t="s">
        <v>14</v>
      </c>
      <c r="L354" s="92"/>
    </row>
    <row r="355" spans="1:13" s="93" customFormat="1" x14ac:dyDescent="0.25">
      <c r="B355" s="90"/>
      <c r="C355" s="94"/>
      <c r="D355" s="89"/>
      <c r="E355" s="89"/>
      <c r="F355" s="90"/>
      <c r="G355" s="91"/>
      <c r="H355" s="91"/>
      <c r="I355" s="91">
        <f>I356+I357+I358+I359</f>
        <v>8760.14</v>
      </c>
      <c r="J355" s="91">
        <f>J356+J357+J358+J359</f>
        <v>8780.14</v>
      </c>
      <c r="K355" s="92"/>
      <c r="L355" s="92"/>
    </row>
    <row r="356" spans="1:13" s="23" customFormat="1" x14ac:dyDescent="0.25">
      <c r="B356" s="61"/>
      <c r="C356" s="60" t="s">
        <v>419</v>
      </c>
      <c r="D356" s="61"/>
      <c r="E356" s="61"/>
      <c r="F356" s="58"/>
      <c r="G356" s="61"/>
      <c r="H356" s="61"/>
      <c r="I356" s="15">
        <f>I52+I174+I300</f>
        <v>2071.9</v>
      </c>
      <c r="J356" s="15">
        <f>J52+J174+J300</f>
        <v>2071.9</v>
      </c>
      <c r="K356" s="16" t="s">
        <v>12</v>
      </c>
      <c r="L356" s="16"/>
    </row>
    <row r="357" spans="1:13" s="23" customFormat="1" x14ac:dyDescent="0.25">
      <c r="B357" s="61"/>
      <c r="C357" s="61"/>
      <c r="D357" s="61"/>
      <c r="E357" s="61"/>
      <c r="F357" s="58"/>
      <c r="G357" s="61"/>
      <c r="H357" s="61"/>
      <c r="I357" s="15">
        <f>I53+I205+I301+I201</f>
        <v>1407.1999999999998</v>
      </c>
      <c r="J357" s="15">
        <f>J53+J205+J301+J201</f>
        <v>1407.1999999999998</v>
      </c>
      <c r="K357" s="16" t="s">
        <v>13</v>
      </c>
    </row>
    <row r="358" spans="1:13" s="23" customFormat="1" x14ac:dyDescent="0.25">
      <c r="B358" s="61"/>
      <c r="C358" s="61"/>
      <c r="D358" s="61"/>
      <c r="E358" s="61"/>
      <c r="F358" s="58"/>
      <c r="G358" s="16"/>
      <c r="H358" s="16"/>
      <c r="I358" s="16">
        <f>I133+I176+I193+I235+I302+I315+I119</f>
        <v>1900.74</v>
      </c>
      <c r="J358" s="16">
        <f>J133+J176+J193+J235+J302+J315+J119</f>
        <v>1900.74</v>
      </c>
      <c r="K358" s="16" t="s">
        <v>14</v>
      </c>
    </row>
    <row r="359" spans="1:13" s="23" customFormat="1" ht="31.5" x14ac:dyDescent="0.25">
      <c r="B359" s="58"/>
      <c r="C359" s="61"/>
      <c r="D359" s="60"/>
      <c r="E359" s="60"/>
      <c r="F359" s="58"/>
      <c r="G359" s="16"/>
      <c r="H359" s="16"/>
      <c r="I359" s="15">
        <f>I33+I54+I95</f>
        <v>3380.2999999999993</v>
      </c>
      <c r="J359" s="15">
        <f>J33+J54+J95</f>
        <v>3400.2999999999993</v>
      </c>
      <c r="K359" s="16" t="s">
        <v>15</v>
      </c>
    </row>
    <row r="360" spans="1:13" s="23" customFormat="1" x14ac:dyDescent="0.25">
      <c r="A360" s="118"/>
      <c r="B360" s="122"/>
      <c r="C360" s="123"/>
      <c r="D360" s="117"/>
      <c r="E360" s="117"/>
      <c r="F360" s="122"/>
      <c r="G360" s="124"/>
      <c r="H360" s="124"/>
      <c r="I360" s="125"/>
      <c r="J360" s="125"/>
      <c r="K360" s="124"/>
      <c r="L360" s="118"/>
      <c r="M360" s="126"/>
    </row>
    <row r="361" spans="1:13" s="135" customFormat="1" ht="16.5" x14ac:dyDescent="0.25">
      <c r="A361" s="133"/>
      <c r="B361" s="133"/>
      <c r="C361" s="182" t="s">
        <v>448</v>
      </c>
      <c r="D361" s="182"/>
      <c r="E361" s="182"/>
      <c r="F361" s="182"/>
      <c r="G361" s="182"/>
      <c r="H361" s="182"/>
      <c r="I361" s="182"/>
      <c r="J361" s="182"/>
      <c r="K361" s="182"/>
      <c r="L361" s="182"/>
      <c r="M361" s="134"/>
    </row>
    <row r="362" spans="1:13" s="135" customFormat="1" ht="16.5" x14ac:dyDescent="0.25">
      <c r="C362" s="180" t="s">
        <v>438</v>
      </c>
      <c r="D362" s="180"/>
      <c r="E362" s="180"/>
      <c r="F362" s="180"/>
      <c r="G362" s="180"/>
      <c r="H362" s="180"/>
      <c r="I362" s="180" t="s">
        <v>439</v>
      </c>
      <c r="J362" s="180"/>
      <c r="K362" s="180"/>
      <c r="L362" s="180"/>
      <c r="M362" s="134"/>
    </row>
    <row r="363" spans="1:13" s="135" customFormat="1" ht="16.5" x14ac:dyDescent="0.25">
      <c r="C363" s="180"/>
      <c r="D363" s="180"/>
      <c r="E363" s="180"/>
      <c r="F363" s="180"/>
      <c r="G363" s="180"/>
      <c r="H363" s="180"/>
      <c r="I363" s="180"/>
      <c r="J363" s="180"/>
      <c r="K363" s="180"/>
      <c r="L363" s="180"/>
      <c r="M363" s="134"/>
    </row>
    <row r="364" spans="1:13" s="135" customFormat="1" ht="16.5" x14ac:dyDescent="0.25">
      <c r="A364" s="133"/>
      <c r="B364" s="133"/>
      <c r="C364" s="136"/>
      <c r="D364" s="136"/>
      <c r="E364" s="136"/>
      <c r="F364" s="136"/>
      <c r="G364" s="136"/>
      <c r="H364" s="136"/>
      <c r="I364" s="136"/>
      <c r="J364" s="136"/>
      <c r="K364" s="136"/>
      <c r="L364" s="136"/>
      <c r="M364" s="134"/>
    </row>
    <row r="365" spans="1:13" s="135" customFormat="1" ht="16.5" x14ac:dyDescent="0.25">
      <c r="A365" s="133"/>
      <c r="B365" s="133"/>
      <c r="C365" s="181" t="s">
        <v>435</v>
      </c>
      <c r="D365" s="181"/>
      <c r="E365" s="181"/>
      <c r="F365" s="181"/>
      <c r="G365" s="181"/>
      <c r="H365" s="181"/>
      <c r="I365" s="181"/>
      <c r="J365" s="181"/>
      <c r="K365" s="181"/>
      <c r="L365" s="181"/>
      <c r="M365" s="134"/>
    </row>
    <row r="366" spans="1:13" s="135" customFormat="1" ht="16.5" x14ac:dyDescent="0.25">
      <c r="A366" s="137"/>
      <c r="B366" s="177" t="s">
        <v>436</v>
      </c>
      <c r="C366" s="178"/>
      <c r="D366" s="178"/>
      <c r="E366" s="178"/>
      <c r="F366" s="178"/>
      <c r="G366" s="178"/>
      <c r="H366" s="179"/>
      <c r="I366" s="180" t="s">
        <v>437</v>
      </c>
      <c r="J366" s="180"/>
      <c r="K366" s="180"/>
      <c r="L366" s="180"/>
      <c r="M366" s="134"/>
    </row>
    <row r="367" spans="1:13" s="135" customFormat="1" ht="16.5" x14ac:dyDescent="0.25">
      <c r="C367" s="180"/>
      <c r="D367" s="180"/>
      <c r="E367" s="180"/>
      <c r="F367" s="180"/>
      <c r="G367" s="180"/>
      <c r="H367" s="180"/>
      <c r="I367" s="180"/>
      <c r="J367" s="180"/>
      <c r="K367" s="180"/>
      <c r="L367" s="180"/>
      <c r="M367" s="134"/>
    </row>
    <row r="368" spans="1:13" s="135" customFormat="1" ht="16.5" x14ac:dyDescent="0.25">
      <c r="A368" s="133"/>
      <c r="B368" s="133"/>
      <c r="C368" s="138"/>
      <c r="D368" s="138"/>
      <c r="E368" s="138"/>
      <c r="F368" s="138"/>
      <c r="G368" s="138"/>
      <c r="H368" s="138"/>
      <c r="I368" s="138"/>
      <c r="J368" s="138"/>
      <c r="K368" s="138"/>
      <c r="L368" s="138"/>
      <c r="M368" s="134"/>
    </row>
    <row r="369" spans="1:13" s="135" customFormat="1" ht="16.5" x14ac:dyDescent="0.25">
      <c r="A369" s="133"/>
      <c r="B369" s="133"/>
      <c r="C369" s="182" t="s">
        <v>440</v>
      </c>
      <c r="D369" s="182"/>
      <c r="E369" s="182"/>
      <c r="F369" s="182"/>
      <c r="G369" s="182"/>
      <c r="H369" s="182"/>
      <c r="I369" s="182"/>
      <c r="J369" s="182"/>
      <c r="K369" s="182"/>
      <c r="L369" s="182"/>
      <c r="M369" s="134"/>
    </row>
    <row r="370" spans="1:13" s="135" customFormat="1" ht="16.5" x14ac:dyDescent="0.25">
      <c r="C370" s="177" t="s">
        <v>2</v>
      </c>
      <c r="D370" s="178"/>
      <c r="E370" s="179"/>
      <c r="F370" s="183" t="s">
        <v>441</v>
      </c>
      <c r="G370" s="178"/>
      <c r="H370" s="179"/>
      <c r="I370" s="183" t="s">
        <v>442</v>
      </c>
      <c r="J370" s="178"/>
      <c r="K370" s="179"/>
      <c r="L370" s="139" t="s">
        <v>443</v>
      </c>
      <c r="M370" s="134"/>
    </row>
    <row r="371" spans="1:13" s="135" customFormat="1" ht="16.5" x14ac:dyDescent="0.25">
      <c r="C371" s="247" t="s">
        <v>444</v>
      </c>
      <c r="D371" s="248"/>
      <c r="E371" s="248"/>
      <c r="F371" s="248"/>
      <c r="G371" s="248"/>
      <c r="H371" s="248"/>
      <c r="I371" s="248"/>
      <c r="J371" s="248"/>
      <c r="K371" s="248"/>
      <c r="L371" s="250"/>
      <c r="M371" s="134"/>
    </row>
    <row r="372" spans="1:13" s="135" customFormat="1" ht="16.5" x14ac:dyDescent="0.25">
      <c r="C372" s="140" t="s">
        <v>453</v>
      </c>
      <c r="D372" s="141"/>
      <c r="E372" s="142"/>
      <c r="F372" s="177">
        <v>2789.1</v>
      </c>
      <c r="G372" s="178"/>
      <c r="H372" s="179"/>
      <c r="I372" s="177">
        <v>2809.1</v>
      </c>
      <c r="J372" s="178"/>
      <c r="K372" s="179"/>
      <c r="L372" s="139"/>
      <c r="M372" s="134"/>
    </row>
    <row r="373" spans="1:13" s="135" customFormat="1" ht="16.5" x14ac:dyDescent="0.25">
      <c r="C373" s="165" t="s">
        <v>445</v>
      </c>
      <c r="D373" s="166"/>
      <c r="E373" s="167"/>
      <c r="F373" s="177"/>
      <c r="G373" s="178"/>
      <c r="H373" s="179"/>
      <c r="I373" s="177"/>
      <c r="J373" s="178"/>
      <c r="K373" s="179"/>
      <c r="L373" s="139"/>
      <c r="M373" s="134"/>
    </row>
    <row r="374" spans="1:13" s="135" customFormat="1" ht="16.5" x14ac:dyDescent="0.25">
      <c r="C374" s="165" t="s">
        <v>94</v>
      </c>
      <c r="D374" s="166"/>
      <c r="E374" s="167"/>
      <c r="F374" s="177"/>
      <c r="G374" s="178"/>
      <c r="H374" s="179"/>
      <c r="I374" s="177"/>
      <c r="J374" s="178"/>
      <c r="K374" s="179"/>
      <c r="L374" s="139"/>
      <c r="M374" s="134"/>
    </row>
    <row r="375" spans="1:13" s="135" customFormat="1" ht="16.5" x14ac:dyDescent="0.25">
      <c r="C375" s="165" t="s">
        <v>446</v>
      </c>
      <c r="D375" s="166"/>
      <c r="E375" s="167"/>
      <c r="F375" s="177"/>
      <c r="G375" s="178"/>
      <c r="H375" s="179"/>
      <c r="I375" s="177"/>
      <c r="J375" s="178"/>
      <c r="K375" s="179"/>
      <c r="L375" s="139"/>
      <c r="M375" s="134"/>
    </row>
    <row r="376" spans="1:13" s="135" customFormat="1" ht="16.5" x14ac:dyDescent="0.25">
      <c r="C376" s="165" t="s">
        <v>447</v>
      </c>
      <c r="D376" s="166"/>
      <c r="E376" s="167"/>
      <c r="F376" s="177">
        <v>2789.1</v>
      </c>
      <c r="G376" s="178"/>
      <c r="H376" s="179"/>
      <c r="I376" s="177">
        <v>2809.1</v>
      </c>
      <c r="J376" s="178"/>
      <c r="K376" s="179"/>
      <c r="L376" s="139"/>
      <c r="M376" s="134"/>
    </row>
    <row r="377" spans="1:13" s="135" customFormat="1" ht="16.5" x14ac:dyDescent="0.25">
      <c r="C377" s="168" t="s">
        <v>449</v>
      </c>
      <c r="D377" s="169"/>
      <c r="E377" s="169"/>
      <c r="F377" s="169"/>
      <c r="G377" s="169"/>
      <c r="H377" s="169"/>
      <c r="I377" s="169"/>
      <c r="J377" s="169"/>
      <c r="K377" s="169"/>
      <c r="L377" s="170"/>
      <c r="M377" s="134"/>
    </row>
    <row r="378" spans="1:13" s="135" customFormat="1" ht="16.5" x14ac:dyDescent="0.25">
      <c r="C378" s="140" t="s">
        <v>453</v>
      </c>
      <c r="D378" s="143"/>
      <c r="E378" s="144"/>
      <c r="F378" s="177">
        <v>1664.9</v>
      </c>
      <c r="G378" s="178"/>
      <c r="H378" s="179"/>
      <c r="I378" s="177">
        <v>1664.9</v>
      </c>
      <c r="J378" s="178"/>
      <c r="K378" s="179"/>
      <c r="L378" s="139"/>
      <c r="M378" s="134"/>
    </row>
    <row r="379" spans="1:13" s="135" customFormat="1" ht="16.5" x14ac:dyDescent="0.25">
      <c r="C379" s="145" t="s">
        <v>445</v>
      </c>
      <c r="D379" s="146"/>
      <c r="E379" s="147"/>
      <c r="F379" s="177">
        <v>704.8</v>
      </c>
      <c r="G379" s="178"/>
      <c r="H379" s="179"/>
      <c r="I379" s="177">
        <v>704.8</v>
      </c>
      <c r="J379" s="178"/>
      <c r="K379" s="179"/>
      <c r="L379" s="139"/>
      <c r="M379" s="134"/>
    </row>
    <row r="380" spans="1:13" s="135" customFormat="1" ht="16.5" x14ac:dyDescent="0.25">
      <c r="C380" s="145" t="s">
        <v>94</v>
      </c>
      <c r="D380" s="146"/>
      <c r="E380" s="147"/>
      <c r="F380" s="177">
        <v>384.4</v>
      </c>
      <c r="G380" s="178"/>
      <c r="H380" s="179"/>
      <c r="I380" s="177">
        <v>384.4</v>
      </c>
      <c r="J380" s="178"/>
      <c r="K380" s="179"/>
      <c r="L380" s="139"/>
      <c r="M380" s="134"/>
    </row>
    <row r="381" spans="1:13" s="135" customFormat="1" ht="16.5" x14ac:dyDescent="0.25">
      <c r="C381" s="145" t="s">
        <v>446</v>
      </c>
      <c r="D381" s="146"/>
      <c r="E381" s="147"/>
      <c r="F381" s="177"/>
      <c r="G381" s="178"/>
      <c r="H381" s="179"/>
      <c r="I381" s="177"/>
      <c r="J381" s="178"/>
      <c r="K381" s="179"/>
      <c r="L381" s="139"/>
      <c r="M381" s="134"/>
    </row>
    <row r="382" spans="1:13" s="135" customFormat="1" ht="16.5" x14ac:dyDescent="0.25">
      <c r="C382" s="145" t="s">
        <v>447</v>
      </c>
      <c r="D382" s="146"/>
      <c r="E382" s="147"/>
      <c r="F382" s="177">
        <v>575.70000000000005</v>
      </c>
      <c r="G382" s="178"/>
      <c r="H382" s="179"/>
      <c r="I382" s="177">
        <v>575.70000000000005</v>
      </c>
      <c r="J382" s="178"/>
      <c r="K382" s="179"/>
      <c r="L382" s="139"/>
      <c r="M382" s="134"/>
    </row>
    <row r="383" spans="1:13" s="135" customFormat="1" ht="16.5" x14ac:dyDescent="0.25">
      <c r="C383" s="148" t="s">
        <v>450</v>
      </c>
      <c r="D383" s="143"/>
      <c r="E383" s="143"/>
      <c r="F383" s="143"/>
      <c r="G383" s="143"/>
      <c r="H383" s="143"/>
      <c r="I383" s="143"/>
      <c r="J383" s="143"/>
      <c r="K383" s="143"/>
      <c r="L383" s="144"/>
      <c r="M383" s="134"/>
    </row>
    <row r="384" spans="1:13" s="135" customFormat="1" ht="16.5" x14ac:dyDescent="0.25">
      <c r="C384" s="140" t="s">
        <v>453</v>
      </c>
      <c r="D384" s="143"/>
      <c r="E384" s="144"/>
      <c r="F384" s="149"/>
      <c r="G384" s="143" t="s">
        <v>289</v>
      </c>
      <c r="H384" s="144"/>
      <c r="I384" s="149"/>
      <c r="J384" s="143" t="s">
        <v>289</v>
      </c>
      <c r="K384" s="144"/>
      <c r="L384" s="139"/>
      <c r="M384" s="134"/>
    </row>
    <row r="385" spans="3:13" s="135" customFormat="1" ht="16.5" x14ac:dyDescent="0.25">
      <c r="C385" s="145" t="s">
        <v>445</v>
      </c>
      <c r="D385" s="146"/>
      <c r="E385" s="147"/>
      <c r="F385" s="149"/>
      <c r="G385" s="143" t="s">
        <v>289</v>
      </c>
      <c r="H385" s="144"/>
      <c r="I385" s="149"/>
      <c r="J385" s="143" t="s">
        <v>289</v>
      </c>
      <c r="K385" s="144"/>
      <c r="L385" s="139"/>
      <c r="M385" s="134"/>
    </row>
    <row r="386" spans="3:13" s="135" customFormat="1" ht="16.5" x14ac:dyDescent="0.25">
      <c r="C386" s="145" t="s">
        <v>94</v>
      </c>
      <c r="D386" s="146"/>
      <c r="E386" s="147"/>
      <c r="F386" s="149"/>
      <c r="G386" s="143" t="s">
        <v>289</v>
      </c>
      <c r="H386" s="144"/>
      <c r="I386" s="149"/>
      <c r="J386" s="143" t="s">
        <v>289</v>
      </c>
      <c r="K386" s="144"/>
      <c r="L386" s="139"/>
      <c r="M386" s="134"/>
    </row>
    <row r="387" spans="3:13" s="135" customFormat="1" ht="16.5" x14ac:dyDescent="0.25">
      <c r="C387" s="145" t="s">
        <v>446</v>
      </c>
      <c r="D387" s="146"/>
      <c r="E387" s="147"/>
      <c r="F387" s="149"/>
      <c r="G387" s="143" t="s">
        <v>289</v>
      </c>
      <c r="H387" s="144"/>
      <c r="I387" s="149"/>
      <c r="J387" s="143" t="s">
        <v>289</v>
      </c>
      <c r="K387" s="144"/>
      <c r="L387" s="139"/>
      <c r="M387" s="134"/>
    </row>
    <row r="388" spans="3:13" s="135" customFormat="1" ht="16.5" x14ac:dyDescent="0.25">
      <c r="C388" s="145" t="s">
        <v>447</v>
      </c>
      <c r="D388" s="146"/>
      <c r="E388" s="147"/>
      <c r="F388" s="149"/>
      <c r="G388" s="143" t="s">
        <v>289</v>
      </c>
      <c r="H388" s="144"/>
      <c r="I388" s="149"/>
      <c r="J388" s="143" t="s">
        <v>289</v>
      </c>
      <c r="K388" s="144"/>
      <c r="L388" s="139"/>
      <c r="M388" s="134"/>
    </row>
    <row r="389" spans="3:13" s="135" customFormat="1" ht="16.5" x14ac:dyDescent="0.25">
      <c r="C389" s="150" t="s">
        <v>451</v>
      </c>
      <c r="D389" s="143"/>
      <c r="E389" s="143"/>
      <c r="F389" s="143"/>
      <c r="G389" s="143"/>
      <c r="H389" s="143"/>
      <c r="I389" s="143"/>
      <c r="J389" s="143"/>
      <c r="K389" s="143"/>
      <c r="L389" s="144"/>
      <c r="M389" s="134"/>
    </row>
    <row r="390" spans="3:13" s="135" customFormat="1" ht="16.5" x14ac:dyDescent="0.25">
      <c r="C390" s="140" t="s">
        <v>453</v>
      </c>
      <c r="D390" s="141"/>
      <c r="E390" s="142"/>
      <c r="F390" s="149"/>
      <c r="G390" s="143" t="s">
        <v>289</v>
      </c>
      <c r="H390" s="144"/>
      <c r="I390" s="149"/>
      <c r="J390" s="143" t="s">
        <v>289</v>
      </c>
      <c r="K390" s="144"/>
      <c r="L390" s="139"/>
      <c r="M390" s="134"/>
    </row>
    <row r="391" spans="3:13" s="135" customFormat="1" ht="16.5" x14ac:dyDescent="0.25">
      <c r="C391" s="145" t="s">
        <v>445</v>
      </c>
      <c r="D391" s="151"/>
      <c r="E391" s="152"/>
      <c r="F391" s="149"/>
      <c r="G391" s="143" t="s">
        <v>289</v>
      </c>
      <c r="H391" s="144"/>
      <c r="I391" s="149"/>
      <c r="J391" s="143" t="s">
        <v>289</v>
      </c>
      <c r="K391" s="144"/>
      <c r="L391" s="139"/>
      <c r="M391" s="134"/>
    </row>
    <row r="392" spans="3:13" s="135" customFormat="1" ht="16.5" x14ac:dyDescent="0.25">
      <c r="C392" s="145" t="s">
        <v>94</v>
      </c>
      <c r="D392" s="151"/>
      <c r="E392" s="152"/>
      <c r="F392" s="149"/>
      <c r="G392" s="143" t="s">
        <v>289</v>
      </c>
      <c r="H392" s="144"/>
      <c r="I392" s="149"/>
      <c r="J392" s="143" t="s">
        <v>289</v>
      </c>
      <c r="K392" s="144"/>
      <c r="L392" s="139"/>
      <c r="M392" s="134"/>
    </row>
    <row r="393" spans="3:13" s="135" customFormat="1" ht="16.5" x14ac:dyDescent="0.25">
      <c r="C393" s="165" t="s">
        <v>446</v>
      </c>
      <c r="D393" s="166"/>
      <c r="E393" s="167"/>
      <c r="F393" s="149"/>
      <c r="G393" s="143" t="s">
        <v>289</v>
      </c>
      <c r="H393" s="144"/>
      <c r="I393" s="149"/>
      <c r="J393" s="143" t="s">
        <v>289</v>
      </c>
      <c r="K393" s="144"/>
      <c r="L393" s="139"/>
      <c r="M393" s="134"/>
    </row>
    <row r="394" spans="3:13" s="135" customFormat="1" ht="16.5" x14ac:dyDescent="0.25">
      <c r="C394" s="165" t="s">
        <v>447</v>
      </c>
      <c r="D394" s="166"/>
      <c r="E394" s="167"/>
      <c r="F394" s="149"/>
      <c r="G394" s="143" t="s">
        <v>289</v>
      </c>
      <c r="H394" s="144"/>
      <c r="I394" s="149"/>
      <c r="J394" s="143" t="s">
        <v>289</v>
      </c>
      <c r="K394" s="144"/>
      <c r="L394" s="139"/>
      <c r="M394" s="134"/>
    </row>
    <row r="395" spans="3:13" s="135" customFormat="1" ht="16.5" x14ac:dyDescent="0.25">
      <c r="C395" s="150" t="s">
        <v>467</v>
      </c>
      <c r="D395" s="143"/>
      <c r="E395" s="143"/>
      <c r="F395" s="143"/>
      <c r="G395" s="143"/>
      <c r="H395" s="143"/>
      <c r="I395" s="143"/>
      <c r="J395" s="143"/>
      <c r="K395" s="143"/>
      <c r="L395" s="144"/>
      <c r="M395" s="134"/>
    </row>
    <row r="396" spans="3:13" s="135" customFormat="1" ht="16.5" x14ac:dyDescent="0.25">
      <c r="C396" s="140" t="s">
        <v>453</v>
      </c>
      <c r="D396" s="141"/>
      <c r="E396" s="142"/>
      <c r="F396" s="149"/>
      <c r="G396" s="143">
        <v>15.5</v>
      </c>
      <c r="H396" s="144"/>
      <c r="I396" s="149"/>
      <c r="J396" s="143">
        <v>15.5</v>
      </c>
      <c r="K396" s="144"/>
      <c r="L396" s="139"/>
      <c r="M396" s="134"/>
    </row>
    <row r="397" spans="3:13" s="135" customFormat="1" ht="16.5" x14ac:dyDescent="0.25">
      <c r="C397" s="145" t="s">
        <v>445</v>
      </c>
      <c r="D397" s="151"/>
      <c r="E397" s="152"/>
      <c r="F397" s="149"/>
      <c r="G397" s="143" t="s">
        <v>289</v>
      </c>
      <c r="H397" s="144"/>
      <c r="I397" s="149"/>
      <c r="J397" s="143" t="s">
        <v>289</v>
      </c>
      <c r="K397" s="144"/>
      <c r="L397" s="139"/>
      <c r="M397" s="134"/>
    </row>
    <row r="398" spans="3:13" s="135" customFormat="1" ht="16.5" x14ac:dyDescent="0.25">
      <c r="C398" s="145" t="s">
        <v>94</v>
      </c>
      <c r="D398" s="151"/>
      <c r="E398" s="152"/>
      <c r="F398" s="149"/>
      <c r="G398" s="143" t="s">
        <v>289</v>
      </c>
      <c r="H398" s="144"/>
      <c r="I398" s="149"/>
      <c r="J398" s="143" t="s">
        <v>289</v>
      </c>
      <c r="K398" s="144"/>
      <c r="L398" s="139"/>
      <c r="M398" s="134"/>
    </row>
    <row r="399" spans="3:13" s="135" customFormat="1" ht="16.5" x14ac:dyDescent="0.25">
      <c r="C399" s="165" t="s">
        <v>446</v>
      </c>
      <c r="D399" s="166"/>
      <c r="E399" s="167"/>
      <c r="F399" s="149"/>
      <c r="G399" s="143" t="s">
        <v>289</v>
      </c>
      <c r="H399" s="144"/>
      <c r="I399" s="149"/>
      <c r="J399" s="143" t="s">
        <v>289</v>
      </c>
      <c r="K399" s="144"/>
      <c r="L399" s="139"/>
      <c r="M399" s="134"/>
    </row>
    <row r="400" spans="3:13" s="135" customFormat="1" ht="16.5" x14ac:dyDescent="0.25">
      <c r="C400" s="165" t="s">
        <v>447</v>
      </c>
      <c r="D400" s="166"/>
      <c r="E400" s="167"/>
      <c r="F400" s="149"/>
      <c r="G400" s="143">
        <v>15.5</v>
      </c>
      <c r="H400" s="144"/>
      <c r="I400" s="149"/>
      <c r="J400" s="143">
        <v>15.5</v>
      </c>
      <c r="K400" s="144"/>
      <c r="L400" s="139"/>
      <c r="M400" s="134"/>
    </row>
    <row r="401" spans="3:13" s="135" customFormat="1" ht="16.5" x14ac:dyDescent="0.25">
      <c r="C401" s="150" t="s">
        <v>468</v>
      </c>
      <c r="D401" s="143"/>
      <c r="E401" s="143"/>
      <c r="F401" s="143"/>
      <c r="G401" s="143"/>
      <c r="H401" s="143"/>
      <c r="I401" s="143"/>
      <c r="J401" s="143"/>
      <c r="K401" s="143"/>
      <c r="L401" s="144"/>
      <c r="M401" s="134"/>
    </row>
    <row r="402" spans="3:13" s="135" customFormat="1" ht="16.5" x14ac:dyDescent="0.25">
      <c r="C402" s="140" t="s">
        <v>453</v>
      </c>
      <c r="D402" s="141"/>
      <c r="E402" s="142"/>
      <c r="F402" s="149"/>
      <c r="G402" s="143">
        <v>1478.8</v>
      </c>
      <c r="H402" s="144"/>
      <c r="I402" s="149"/>
      <c r="J402" s="143">
        <v>1478.8</v>
      </c>
      <c r="K402" s="144"/>
      <c r="L402" s="139"/>
      <c r="M402" s="134"/>
    </row>
    <row r="403" spans="3:13" s="135" customFormat="1" ht="16.5" x14ac:dyDescent="0.25">
      <c r="C403" s="145" t="s">
        <v>445</v>
      </c>
      <c r="D403" s="151"/>
      <c r="E403" s="152"/>
      <c r="F403" s="149"/>
      <c r="G403" s="143" t="s">
        <v>289</v>
      </c>
      <c r="H403" s="144"/>
      <c r="I403" s="149"/>
      <c r="J403" s="143" t="s">
        <v>289</v>
      </c>
      <c r="K403" s="144"/>
      <c r="L403" s="139"/>
      <c r="M403" s="134"/>
    </row>
    <row r="404" spans="3:13" s="135" customFormat="1" ht="16.5" x14ac:dyDescent="0.25">
      <c r="C404" s="145" t="s">
        <v>94</v>
      </c>
      <c r="D404" s="151"/>
      <c r="E404" s="152"/>
      <c r="F404" s="149"/>
      <c r="G404" s="143" t="s">
        <v>289</v>
      </c>
      <c r="H404" s="144"/>
      <c r="I404" s="149"/>
      <c r="J404" s="143" t="s">
        <v>289</v>
      </c>
      <c r="K404" s="144"/>
      <c r="L404" s="139"/>
      <c r="M404" s="134"/>
    </row>
    <row r="405" spans="3:13" s="135" customFormat="1" ht="16.5" x14ac:dyDescent="0.25">
      <c r="C405" s="165" t="s">
        <v>446</v>
      </c>
      <c r="D405" s="166"/>
      <c r="E405" s="167"/>
      <c r="F405" s="149"/>
      <c r="G405" s="143">
        <v>1478.8</v>
      </c>
      <c r="H405" s="144"/>
      <c r="I405" s="149"/>
      <c r="J405" s="143">
        <v>1478.8</v>
      </c>
      <c r="K405" s="144"/>
      <c r="L405" s="139"/>
      <c r="M405" s="134"/>
    </row>
    <row r="406" spans="3:13" s="135" customFormat="1" ht="16.5" x14ac:dyDescent="0.25">
      <c r="C406" s="165" t="s">
        <v>447</v>
      </c>
      <c r="D406" s="166"/>
      <c r="E406" s="167"/>
      <c r="F406" s="149"/>
      <c r="G406" s="143" t="s">
        <v>473</v>
      </c>
      <c r="H406" s="144"/>
      <c r="I406" s="149"/>
      <c r="J406" s="143" t="s">
        <v>473</v>
      </c>
      <c r="K406" s="144"/>
      <c r="L406" s="139"/>
      <c r="M406" s="134"/>
    </row>
    <row r="407" spans="3:13" s="135" customFormat="1" ht="16.5" x14ac:dyDescent="0.25">
      <c r="C407" s="247" t="s">
        <v>452</v>
      </c>
      <c r="D407" s="248"/>
      <c r="E407" s="248"/>
      <c r="F407" s="248"/>
      <c r="G407" s="248"/>
      <c r="H407" s="248"/>
      <c r="I407" s="248"/>
      <c r="J407" s="248"/>
      <c r="K407" s="248"/>
      <c r="L407" s="144"/>
      <c r="M407" s="134"/>
    </row>
    <row r="408" spans="3:13" s="135" customFormat="1" ht="16.5" x14ac:dyDescent="0.25">
      <c r="C408" s="140" t="s">
        <v>453</v>
      </c>
      <c r="D408" s="143"/>
      <c r="E408" s="144"/>
      <c r="F408" s="149"/>
      <c r="G408" s="143">
        <v>2.6</v>
      </c>
      <c r="H408" s="144"/>
      <c r="I408" s="149"/>
      <c r="J408" s="143">
        <v>2.6</v>
      </c>
      <c r="K408" s="144"/>
      <c r="L408" s="139"/>
      <c r="M408" s="134"/>
    </row>
    <row r="409" spans="3:13" s="135" customFormat="1" ht="16.5" x14ac:dyDescent="0.25">
      <c r="C409" s="145" t="s">
        <v>445</v>
      </c>
      <c r="D409" s="146"/>
      <c r="E409" s="147"/>
      <c r="F409" s="149"/>
      <c r="G409" s="143"/>
      <c r="H409" s="144"/>
      <c r="I409" s="149"/>
      <c r="J409" s="143"/>
      <c r="K409" s="144"/>
      <c r="L409" s="139"/>
      <c r="M409" s="134"/>
    </row>
    <row r="410" spans="3:13" s="135" customFormat="1" ht="16.5" x14ac:dyDescent="0.25">
      <c r="C410" s="145" t="s">
        <v>94</v>
      </c>
      <c r="D410" s="146"/>
      <c r="E410" s="147"/>
      <c r="F410" s="149"/>
      <c r="G410" s="143"/>
      <c r="H410" s="144"/>
      <c r="I410" s="149"/>
      <c r="J410" s="143"/>
      <c r="K410" s="144"/>
      <c r="L410" s="139"/>
      <c r="M410" s="134"/>
    </row>
    <row r="411" spans="3:13" s="135" customFormat="1" ht="16.5" x14ac:dyDescent="0.25">
      <c r="C411" s="145" t="s">
        <v>446</v>
      </c>
      <c r="D411" s="146"/>
      <c r="E411" s="147"/>
      <c r="F411" s="149"/>
      <c r="G411" s="143">
        <v>2.6</v>
      </c>
      <c r="H411" s="144"/>
      <c r="I411" s="149"/>
      <c r="J411" s="143">
        <v>2.6</v>
      </c>
      <c r="K411" s="144"/>
      <c r="L411" s="139"/>
      <c r="M411" s="134"/>
    </row>
    <row r="412" spans="3:13" s="135" customFormat="1" ht="16.5" x14ac:dyDescent="0.25">
      <c r="C412" s="145" t="s">
        <v>447</v>
      </c>
      <c r="D412" s="146"/>
      <c r="E412" s="147"/>
      <c r="F412" s="149"/>
      <c r="G412" s="143"/>
      <c r="H412" s="144"/>
      <c r="I412" s="149"/>
      <c r="J412" s="143"/>
      <c r="K412" s="144"/>
      <c r="L412" s="139"/>
      <c r="M412" s="134"/>
    </row>
    <row r="413" spans="3:13" s="135" customFormat="1" ht="16.5" x14ac:dyDescent="0.25">
      <c r="C413" s="249" t="s">
        <v>454</v>
      </c>
      <c r="D413" s="249"/>
      <c r="E413" s="249"/>
      <c r="F413" s="249"/>
      <c r="G413" s="249"/>
      <c r="H413" s="249"/>
      <c r="I413" s="249"/>
      <c r="J413" s="249"/>
      <c r="K413" s="249"/>
      <c r="L413" s="144"/>
      <c r="M413" s="134"/>
    </row>
    <row r="414" spans="3:13" s="135" customFormat="1" ht="16.5" x14ac:dyDescent="0.25">
      <c r="C414" s="140" t="s">
        <v>453</v>
      </c>
      <c r="D414" s="153"/>
      <c r="E414" s="154"/>
      <c r="F414" s="155"/>
      <c r="G414" s="153">
        <v>537.20000000000005</v>
      </c>
      <c r="H414" s="154"/>
      <c r="I414" s="155"/>
      <c r="J414" s="153">
        <v>537.20000000000005</v>
      </c>
      <c r="K414" s="154"/>
      <c r="L414" s="139"/>
      <c r="M414" s="134"/>
    </row>
    <row r="415" spans="3:13" s="135" customFormat="1" ht="16.5" x14ac:dyDescent="0.25">
      <c r="C415" s="145" t="s">
        <v>445</v>
      </c>
      <c r="D415" s="146"/>
      <c r="E415" s="147"/>
      <c r="F415" s="149"/>
      <c r="G415" s="143">
        <v>438.9</v>
      </c>
      <c r="H415" s="144"/>
      <c r="I415" s="149"/>
      <c r="J415" s="143">
        <v>438.9</v>
      </c>
      <c r="K415" s="144"/>
      <c r="L415" s="139"/>
      <c r="M415" s="134"/>
    </row>
    <row r="416" spans="3:13" s="135" customFormat="1" ht="16.5" x14ac:dyDescent="0.25">
      <c r="C416" s="145" t="s">
        <v>94</v>
      </c>
      <c r="D416" s="146"/>
      <c r="E416" s="147"/>
      <c r="F416" s="149"/>
      <c r="G416" s="143"/>
      <c r="H416" s="144"/>
      <c r="I416" s="149"/>
      <c r="J416" s="143"/>
      <c r="K416" s="144"/>
      <c r="L416" s="139"/>
      <c r="M416" s="134"/>
    </row>
    <row r="417" spans="3:13" s="135" customFormat="1" ht="16.5" x14ac:dyDescent="0.25">
      <c r="C417" s="156" t="s">
        <v>446</v>
      </c>
      <c r="D417" s="157"/>
      <c r="E417" s="157"/>
      <c r="F417" s="149"/>
      <c r="G417" s="143">
        <v>98.3</v>
      </c>
      <c r="H417" s="144"/>
      <c r="I417" s="149"/>
      <c r="J417" s="143">
        <v>98.3</v>
      </c>
      <c r="K417" s="144"/>
      <c r="L417" s="139"/>
      <c r="M417" s="134"/>
    </row>
    <row r="418" spans="3:13" s="135" customFormat="1" ht="16.5" x14ac:dyDescent="0.25">
      <c r="C418" s="156" t="s">
        <v>447</v>
      </c>
      <c r="D418" s="157"/>
      <c r="E418" s="157"/>
      <c r="F418" s="149"/>
      <c r="G418" s="143"/>
      <c r="H418" s="144"/>
      <c r="I418" s="149"/>
      <c r="J418" s="143"/>
      <c r="K418" s="144"/>
      <c r="L418" s="139"/>
      <c r="M418" s="134"/>
    </row>
    <row r="419" spans="3:13" s="135" customFormat="1" ht="16.5" x14ac:dyDescent="0.25">
      <c r="C419" s="168" t="s">
        <v>455</v>
      </c>
      <c r="D419" s="169"/>
      <c r="E419" s="169"/>
      <c r="F419" s="169"/>
      <c r="G419" s="169"/>
      <c r="H419" s="169"/>
      <c r="I419" s="169"/>
      <c r="J419" s="169"/>
      <c r="K419" s="169"/>
      <c r="L419" s="170"/>
      <c r="M419" s="134"/>
    </row>
    <row r="420" spans="3:13" s="135" customFormat="1" ht="16.5" x14ac:dyDescent="0.25">
      <c r="C420" s="140" t="s">
        <v>453</v>
      </c>
      <c r="D420" s="143"/>
      <c r="E420" s="144"/>
      <c r="F420" s="149"/>
      <c r="G420" s="143">
        <v>228.2</v>
      </c>
      <c r="H420" s="144"/>
      <c r="I420" s="149"/>
      <c r="J420" s="143">
        <v>228.2</v>
      </c>
      <c r="K420" s="144"/>
      <c r="L420" s="139"/>
      <c r="M420" s="134"/>
    </row>
    <row r="421" spans="3:13" s="135" customFormat="1" ht="16.5" x14ac:dyDescent="0.25">
      <c r="C421" s="145" t="s">
        <v>445</v>
      </c>
      <c r="D421" s="146"/>
      <c r="E421" s="147"/>
      <c r="F421" s="149"/>
      <c r="G421" s="143"/>
      <c r="H421" s="144"/>
      <c r="I421" s="149"/>
      <c r="J421" s="143"/>
      <c r="K421" s="144"/>
      <c r="L421" s="139"/>
      <c r="M421" s="134"/>
    </row>
    <row r="422" spans="3:13" s="135" customFormat="1" ht="16.5" x14ac:dyDescent="0.25">
      <c r="C422" s="145" t="s">
        <v>94</v>
      </c>
      <c r="D422" s="146"/>
      <c r="E422" s="147"/>
      <c r="F422" s="149"/>
      <c r="G422" s="143"/>
      <c r="H422" s="144"/>
      <c r="I422" s="149"/>
      <c r="J422" s="143"/>
      <c r="K422" s="144"/>
      <c r="L422" s="139"/>
      <c r="M422" s="134"/>
    </row>
    <row r="423" spans="3:13" s="135" customFormat="1" ht="16.5" x14ac:dyDescent="0.25">
      <c r="C423" s="145" t="s">
        <v>446</v>
      </c>
      <c r="D423" s="146"/>
      <c r="E423" s="147"/>
      <c r="F423" s="149"/>
      <c r="G423" s="143">
        <v>228.2</v>
      </c>
      <c r="H423" s="144"/>
      <c r="I423" s="149"/>
      <c r="J423" s="143">
        <v>228.2</v>
      </c>
      <c r="K423" s="144"/>
      <c r="L423" s="139"/>
      <c r="M423" s="134"/>
    </row>
    <row r="424" spans="3:13" s="135" customFormat="1" ht="16.5" x14ac:dyDescent="0.25">
      <c r="C424" s="145" t="s">
        <v>447</v>
      </c>
      <c r="D424" s="146"/>
      <c r="E424" s="147"/>
      <c r="F424" s="149"/>
      <c r="G424" s="143"/>
      <c r="H424" s="144"/>
      <c r="I424" s="149"/>
      <c r="J424" s="143"/>
      <c r="K424" s="144"/>
      <c r="L424" s="139"/>
      <c r="M424" s="134"/>
    </row>
    <row r="425" spans="3:13" s="135" customFormat="1" ht="16.5" x14ac:dyDescent="0.25">
      <c r="C425" s="168" t="s">
        <v>456</v>
      </c>
      <c r="D425" s="169"/>
      <c r="E425" s="169"/>
      <c r="F425" s="169"/>
      <c r="G425" s="169"/>
      <c r="H425" s="169"/>
      <c r="I425" s="169"/>
      <c r="J425" s="169"/>
      <c r="K425" s="169"/>
      <c r="L425" s="170"/>
      <c r="M425" s="134"/>
    </row>
    <row r="426" spans="3:13" s="135" customFormat="1" ht="16.5" x14ac:dyDescent="0.25">
      <c r="C426" s="140" t="s">
        <v>453</v>
      </c>
      <c r="D426" s="143"/>
      <c r="E426" s="144"/>
      <c r="F426" s="149"/>
      <c r="G426" s="143">
        <v>10.3</v>
      </c>
      <c r="H426" s="144"/>
      <c r="I426" s="149"/>
      <c r="J426" s="143">
        <v>10.3</v>
      </c>
      <c r="K426" s="144"/>
      <c r="L426" s="139"/>
      <c r="M426" s="134"/>
    </row>
    <row r="427" spans="3:13" s="135" customFormat="1" ht="16.5" x14ac:dyDescent="0.25">
      <c r="C427" s="145" t="s">
        <v>445</v>
      </c>
      <c r="D427" s="146"/>
      <c r="E427" s="147"/>
      <c r="F427" s="149"/>
      <c r="G427" s="143" t="s">
        <v>473</v>
      </c>
      <c r="H427" s="144"/>
      <c r="I427" s="149"/>
      <c r="J427" s="143" t="s">
        <v>473</v>
      </c>
      <c r="K427" s="144"/>
      <c r="L427" s="139"/>
      <c r="M427" s="134"/>
    </row>
    <row r="428" spans="3:13" s="135" customFormat="1" ht="16.5" x14ac:dyDescent="0.25">
      <c r="C428" s="145" t="s">
        <v>94</v>
      </c>
      <c r="D428" s="158"/>
      <c r="E428" s="147"/>
      <c r="F428" s="149"/>
      <c r="G428" s="143" t="s">
        <v>473</v>
      </c>
      <c r="H428" s="144"/>
      <c r="I428" s="149"/>
      <c r="J428" s="143" t="s">
        <v>473</v>
      </c>
      <c r="K428" s="144"/>
      <c r="L428" s="139"/>
      <c r="M428" s="134"/>
    </row>
    <row r="429" spans="3:13" s="135" customFormat="1" ht="16.5" x14ac:dyDescent="0.25">
      <c r="C429" s="145" t="s">
        <v>446</v>
      </c>
      <c r="D429" s="146"/>
      <c r="E429" s="147"/>
      <c r="F429" s="149"/>
      <c r="G429" s="143">
        <v>10.3</v>
      </c>
      <c r="H429" s="144"/>
      <c r="I429" s="149"/>
      <c r="J429" s="143">
        <v>10.3</v>
      </c>
      <c r="K429" s="144"/>
      <c r="L429" s="139"/>
      <c r="M429" s="134"/>
    </row>
    <row r="430" spans="3:13" s="135" customFormat="1" ht="16.5" x14ac:dyDescent="0.25">
      <c r="C430" s="145" t="s">
        <v>447</v>
      </c>
      <c r="D430" s="146"/>
      <c r="E430" s="147"/>
      <c r="F430" s="149"/>
      <c r="G430" s="143" t="s">
        <v>473</v>
      </c>
      <c r="H430" s="144"/>
      <c r="I430" s="149"/>
      <c r="J430" s="143" t="s">
        <v>473</v>
      </c>
      <c r="K430" s="144"/>
      <c r="L430" s="139"/>
      <c r="M430" s="134"/>
    </row>
    <row r="431" spans="3:13" s="135" customFormat="1" ht="16.5" x14ac:dyDescent="0.25">
      <c r="C431" s="168" t="s">
        <v>457</v>
      </c>
      <c r="D431" s="169"/>
      <c r="E431" s="169"/>
      <c r="F431" s="169"/>
      <c r="G431" s="169"/>
      <c r="H431" s="169"/>
      <c r="I431" s="169"/>
      <c r="J431" s="169"/>
      <c r="K431" s="169"/>
      <c r="L431" s="170"/>
      <c r="M431" s="134"/>
    </row>
    <row r="432" spans="3:13" s="135" customFormat="1" ht="16.5" x14ac:dyDescent="0.25">
      <c r="C432" s="140" t="s">
        <v>453</v>
      </c>
      <c r="D432" s="143"/>
      <c r="E432" s="144"/>
      <c r="F432" s="149"/>
      <c r="G432" s="143">
        <v>217.6</v>
      </c>
      <c r="H432" s="144"/>
      <c r="I432" s="149"/>
      <c r="J432" s="143">
        <v>217.6</v>
      </c>
      <c r="K432" s="144"/>
      <c r="L432" s="139"/>
      <c r="M432" s="134"/>
    </row>
    <row r="433" spans="3:13" s="135" customFormat="1" ht="16.5" x14ac:dyDescent="0.25">
      <c r="C433" s="145" t="s">
        <v>445</v>
      </c>
      <c r="D433" s="146"/>
      <c r="E433" s="147"/>
      <c r="F433" s="149"/>
      <c r="G433" s="143"/>
      <c r="H433" s="144"/>
      <c r="I433" s="149"/>
      <c r="J433" s="143"/>
      <c r="K433" s="144"/>
      <c r="L433" s="139"/>
      <c r="M433" s="134"/>
    </row>
    <row r="434" spans="3:13" s="135" customFormat="1" ht="16.5" x14ac:dyDescent="0.25">
      <c r="C434" s="145" t="s">
        <v>94</v>
      </c>
      <c r="D434" s="146"/>
      <c r="E434" s="147"/>
      <c r="F434" s="149"/>
      <c r="G434" s="143">
        <v>200</v>
      </c>
      <c r="H434" s="144"/>
      <c r="I434" s="149"/>
      <c r="J434" s="143">
        <v>200</v>
      </c>
      <c r="K434" s="144"/>
      <c r="L434" s="139"/>
      <c r="M434" s="134"/>
    </row>
    <row r="435" spans="3:13" s="135" customFormat="1" ht="16.5" x14ac:dyDescent="0.25">
      <c r="C435" s="156" t="s">
        <v>446</v>
      </c>
      <c r="D435" s="157"/>
      <c r="E435" s="157"/>
      <c r="F435" s="149"/>
      <c r="G435" s="143">
        <v>17.600000000000001</v>
      </c>
      <c r="H435" s="144"/>
      <c r="I435" s="149"/>
      <c r="J435" s="143">
        <v>17.600000000000001</v>
      </c>
      <c r="K435" s="144"/>
      <c r="L435" s="139"/>
      <c r="M435" s="134"/>
    </row>
    <row r="436" spans="3:13" s="135" customFormat="1" ht="16.5" x14ac:dyDescent="0.25">
      <c r="C436" s="156" t="s">
        <v>447</v>
      </c>
      <c r="D436" s="157"/>
      <c r="E436" s="157"/>
      <c r="F436" s="149"/>
      <c r="G436" s="143"/>
      <c r="H436" s="144"/>
      <c r="I436" s="149"/>
      <c r="J436" s="143"/>
      <c r="K436" s="144"/>
      <c r="L436" s="139"/>
      <c r="M436" s="134"/>
    </row>
    <row r="437" spans="3:13" s="135" customFormat="1" ht="16.5" x14ac:dyDescent="0.25">
      <c r="C437" s="168" t="s">
        <v>469</v>
      </c>
      <c r="D437" s="169"/>
      <c r="E437" s="169"/>
      <c r="F437" s="169"/>
      <c r="G437" s="169"/>
      <c r="H437" s="169"/>
      <c r="I437" s="169"/>
      <c r="J437" s="169"/>
      <c r="K437" s="169"/>
      <c r="L437" s="170"/>
      <c r="M437" s="134"/>
    </row>
    <row r="438" spans="3:13" s="135" customFormat="1" ht="16.5" x14ac:dyDescent="0.25">
      <c r="C438" s="140" t="s">
        <v>453</v>
      </c>
      <c r="D438" s="143"/>
      <c r="E438" s="144"/>
      <c r="F438" s="149"/>
      <c r="G438" s="143" t="s">
        <v>289</v>
      </c>
      <c r="H438" s="144"/>
      <c r="I438" s="149"/>
      <c r="J438" s="143" t="s">
        <v>289</v>
      </c>
      <c r="K438" s="144"/>
      <c r="L438" s="139"/>
      <c r="M438" s="134"/>
    </row>
    <row r="439" spans="3:13" s="135" customFormat="1" ht="16.5" x14ac:dyDescent="0.25">
      <c r="C439" s="145" t="s">
        <v>445</v>
      </c>
      <c r="D439" s="146"/>
      <c r="E439" s="147"/>
      <c r="F439" s="149"/>
      <c r="G439" s="143" t="s">
        <v>289</v>
      </c>
      <c r="H439" s="144"/>
      <c r="I439" s="149"/>
      <c r="J439" s="143" t="s">
        <v>289</v>
      </c>
      <c r="K439" s="144"/>
      <c r="L439" s="139"/>
      <c r="M439" s="134"/>
    </row>
    <row r="440" spans="3:13" s="135" customFormat="1" ht="16.5" x14ac:dyDescent="0.25">
      <c r="C440" s="145" t="s">
        <v>94</v>
      </c>
      <c r="D440" s="146"/>
      <c r="E440" s="147"/>
      <c r="F440" s="149"/>
      <c r="G440" s="143" t="s">
        <v>289</v>
      </c>
      <c r="H440" s="144"/>
      <c r="I440" s="149"/>
      <c r="J440" s="143" t="s">
        <v>289</v>
      </c>
      <c r="K440" s="144"/>
      <c r="L440" s="139"/>
      <c r="M440" s="134"/>
    </row>
    <row r="441" spans="3:13" s="135" customFormat="1" ht="16.5" x14ac:dyDescent="0.25">
      <c r="C441" s="156" t="s">
        <v>446</v>
      </c>
      <c r="D441" s="157"/>
      <c r="E441" s="157"/>
      <c r="F441" s="149"/>
      <c r="G441" s="143" t="s">
        <v>289</v>
      </c>
      <c r="H441" s="144"/>
      <c r="I441" s="149"/>
      <c r="J441" s="143" t="s">
        <v>289</v>
      </c>
      <c r="K441" s="144"/>
      <c r="L441" s="139"/>
      <c r="M441" s="134"/>
    </row>
    <row r="442" spans="3:13" s="135" customFormat="1" ht="16.5" x14ac:dyDescent="0.25">
      <c r="C442" s="156" t="s">
        <v>447</v>
      </c>
      <c r="D442" s="157"/>
      <c r="E442" s="157"/>
      <c r="F442" s="149"/>
      <c r="G442" s="143" t="s">
        <v>289</v>
      </c>
      <c r="H442" s="144"/>
      <c r="I442" s="149"/>
      <c r="J442" s="143" t="s">
        <v>289</v>
      </c>
      <c r="K442" s="144"/>
      <c r="L442" s="139"/>
      <c r="M442" s="134"/>
    </row>
    <row r="443" spans="3:13" s="135" customFormat="1" ht="16.5" x14ac:dyDescent="0.25">
      <c r="C443" s="168" t="s">
        <v>458</v>
      </c>
      <c r="D443" s="169"/>
      <c r="E443" s="169"/>
      <c r="F443" s="169"/>
      <c r="G443" s="169"/>
      <c r="H443" s="169"/>
      <c r="I443" s="169"/>
      <c r="J443" s="169"/>
      <c r="K443" s="169"/>
      <c r="L443" s="170"/>
      <c r="M443" s="134"/>
    </row>
    <row r="444" spans="3:13" s="135" customFormat="1" ht="16.5" x14ac:dyDescent="0.25">
      <c r="C444" s="140" t="s">
        <v>453</v>
      </c>
      <c r="D444" s="143"/>
      <c r="E444" s="144"/>
      <c r="F444" s="149"/>
      <c r="G444" s="143">
        <v>1.1000000000000001</v>
      </c>
      <c r="H444" s="144"/>
      <c r="I444" s="149"/>
      <c r="J444" s="143">
        <v>1.1000000000000001</v>
      </c>
      <c r="K444" s="144"/>
      <c r="L444" s="139"/>
      <c r="M444" s="134"/>
    </row>
    <row r="445" spans="3:13" s="135" customFormat="1" ht="16.5" x14ac:dyDescent="0.25">
      <c r="C445" s="145" t="s">
        <v>445</v>
      </c>
      <c r="D445" s="146"/>
      <c r="E445" s="147"/>
      <c r="F445" s="149"/>
      <c r="G445" s="143"/>
      <c r="H445" s="144"/>
      <c r="I445" s="149"/>
      <c r="J445" s="143"/>
      <c r="K445" s="144"/>
      <c r="L445" s="139"/>
      <c r="M445" s="134"/>
    </row>
    <row r="446" spans="3:13" s="135" customFormat="1" ht="16.5" x14ac:dyDescent="0.25">
      <c r="C446" s="145" t="s">
        <v>94</v>
      </c>
      <c r="D446" s="146"/>
      <c r="E446" s="147"/>
      <c r="F446" s="149"/>
      <c r="G446" s="143"/>
      <c r="H446" s="144"/>
      <c r="I446" s="149"/>
      <c r="J446" s="143"/>
      <c r="K446" s="144"/>
      <c r="L446" s="139"/>
      <c r="M446" s="134"/>
    </row>
    <row r="447" spans="3:13" s="135" customFormat="1" ht="16.5" x14ac:dyDescent="0.25">
      <c r="C447" s="156" t="s">
        <v>446</v>
      </c>
      <c r="D447" s="157"/>
      <c r="E447" s="157"/>
      <c r="F447" s="149"/>
      <c r="G447" s="143">
        <v>1.1000000000000001</v>
      </c>
      <c r="H447" s="144"/>
      <c r="I447" s="149"/>
      <c r="J447" s="143">
        <v>1.1000000000000001</v>
      </c>
      <c r="K447" s="144"/>
      <c r="L447" s="139"/>
      <c r="M447" s="134"/>
    </row>
    <row r="448" spans="3:13" s="135" customFormat="1" ht="16.5" x14ac:dyDescent="0.25">
      <c r="C448" s="156" t="s">
        <v>447</v>
      </c>
      <c r="D448" s="157"/>
      <c r="E448" s="157"/>
      <c r="F448" s="149"/>
      <c r="G448" s="143"/>
      <c r="H448" s="144"/>
      <c r="I448" s="149"/>
      <c r="J448" s="143"/>
      <c r="K448" s="144"/>
      <c r="L448" s="139"/>
      <c r="M448" s="134"/>
    </row>
    <row r="449" spans="3:13" s="135" customFormat="1" ht="16.5" x14ac:dyDescent="0.25">
      <c r="C449" s="168" t="s">
        <v>459</v>
      </c>
      <c r="D449" s="169"/>
      <c r="E449" s="169"/>
      <c r="F449" s="169"/>
      <c r="G449" s="169"/>
      <c r="H449" s="169"/>
      <c r="I449" s="169"/>
      <c r="J449" s="169"/>
      <c r="K449" s="169"/>
      <c r="L449" s="170"/>
      <c r="M449" s="134"/>
    </row>
    <row r="450" spans="3:13" s="135" customFormat="1" ht="16.5" x14ac:dyDescent="0.25">
      <c r="C450" s="140" t="s">
        <v>453</v>
      </c>
      <c r="D450" s="143"/>
      <c r="E450" s="144"/>
      <c r="F450" s="149"/>
      <c r="G450" s="143" t="s">
        <v>289</v>
      </c>
      <c r="H450" s="144"/>
      <c r="I450" s="149"/>
      <c r="J450" s="143" t="s">
        <v>289</v>
      </c>
      <c r="K450" s="144"/>
      <c r="L450" s="139"/>
      <c r="M450" s="134"/>
    </row>
    <row r="451" spans="3:13" s="135" customFormat="1" ht="16.5" x14ac:dyDescent="0.25">
      <c r="C451" s="145" t="s">
        <v>445</v>
      </c>
      <c r="D451" s="146"/>
      <c r="E451" s="147"/>
      <c r="F451" s="149"/>
      <c r="G451" s="143" t="s">
        <v>289</v>
      </c>
      <c r="H451" s="144"/>
      <c r="I451" s="149"/>
      <c r="J451" s="143" t="s">
        <v>289</v>
      </c>
      <c r="K451" s="144"/>
      <c r="L451" s="139"/>
      <c r="M451" s="134"/>
    </row>
    <row r="452" spans="3:13" s="135" customFormat="1" ht="16.5" x14ac:dyDescent="0.25">
      <c r="C452" s="145" t="s">
        <v>94</v>
      </c>
      <c r="D452" s="146"/>
      <c r="E452" s="147"/>
      <c r="F452" s="149"/>
      <c r="G452" s="143" t="s">
        <v>289</v>
      </c>
      <c r="H452" s="144"/>
      <c r="I452" s="149"/>
      <c r="J452" s="143" t="s">
        <v>289</v>
      </c>
      <c r="K452" s="144"/>
      <c r="L452" s="139"/>
      <c r="M452" s="134"/>
    </row>
    <row r="453" spans="3:13" s="135" customFormat="1" ht="16.5" x14ac:dyDescent="0.25">
      <c r="C453" s="156" t="s">
        <v>446</v>
      </c>
      <c r="D453" s="157"/>
      <c r="E453" s="157"/>
      <c r="F453" s="149"/>
      <c r="G453" s="143" t="s">
        <v>289</v>
      </c>
      <c r="H453" s="144"/>
      <c r="I453" s="149"/>
      <c r="J453" s="143" t="s">
        <v>289</v>
      </c>
      <c r="K453" s="144"/>
      <c r="L453" s="139"/>
      <c r="M453" s="134"/>
    </row>
    <row r="454" spans="3:13" s="135" customFormat="1" ht="16.5" x14ac:dyDescent="0.25">
      <c r="C454" s="156" t="s">
        <v>447</v>
      </c>
      <c r="D454" s="157"/>
      <c r="E454" s="157"/>
      <c r="F454" s="149"/>
      <c r="G454" s="143" t="s">
        <v>289</v>
      </c>
      <c r="H454" s="144"/>
      <c r="I454" s="149"/>
      <c r="J454" s="143" t="s">
        <v>289</v>
      </c>
      <c r="K454" s="144"/>
      <c r="L454" s="139"/>
      <c r="M454" s="134"/>
    </row>
    <row r="455" spans="3:13" s="135" customFormat="1" ht="16.5" x14ac:dyDescent="0.25">
      <c r="C455" s="168" t="s">
        <v>460</v>
      </c>
      <c r="D455" s="169"/>
      <c r="E455" s="169"/>
      <c r="F455" s="169"/>
      <c r="G455" s="169"/>
      <c r="H455" s="169"/>
      <c r="I455" s="169"/>
      <c r="J455" s="169"/>
      <c r="K455" s="169"/>
      <c r="L455" s="170"/>
      <c r="M455" s="134"/>
    </row>
    <row r="456" spans="3:13" s="135" customFormat="1" ht="16.5" x14ac:dyDescent="0.25">
      <c r="C456" s="140" t="s">
        <v>453</v>
      </c>
      <c r="D456" s="143"/>
      <c r="E456" s="144"/>
      <c r="F456" s="149"/>
      <c r="G456" s="143" t="s">
        <v>289</v>
      </c>
      <c r="H456" s="144"/>
      <c r="I456" s="149"/>
      <c r="J456" s="143" t="s">
        <v>289</v>
      </c>
      <c r="K456" s="144"/>
      <c r="L456" s="139"/>
      <c r="M456" s="134"/>
    </row>
    <row r="457" spans="3:13" s="135" customFormat="1" ht="16.5" x14ac:dyDescent="0.25">
      <c r="C457" s="145" t="s">
        <v>445</v>
      </c>
      <c r="D457" s="146"/>
      <c r="E457" s="147"/>
      <c r="F457" s="149"/>
      <c r="G457" s="143" t="s">
        <v>289</v>
      </c>
      <c r="H457" s="144"/>
      <c r="I457" s="149"/>
      <c r="J457" s="143" t="s">
        <v>289</v>
      </c>
      <c r="K457" s="144"/>
      <c r="L457" s="139"/>
      <c r="M457" s="134"/>
    </row>
    <row r="458" spans="3:13" s="135" customFormat="1" ht="16.5" x14ac:dyDescent="0.25">
      <c r="C458" s="145" t="s">
        <v>94</v>
      </c>
      <c r="D458" s="146"/>
      <c r="E458" s="147"/>
      <c r="F458" s="149"/>
      <c r="G458" s="143" t="s">
        <v>289</v>
      </c>
      <c r="H458" s="144"/>
      <c r="I458" s="149"/>
      <c r="J458" s="143" t="s">
        <v>289</v>
      </c>
      <c r="K458" s="144"/>
      <c r="L458" s="139"/>
      <c r="M458" s="134"/>
    </row>
    <row r="459" spans="3:13" s="135" customFormat="1" ht="16.5" x14ac:dyDescent="0.25">
      <c r="C459" s="156" t="s">
        <v>446</v>
      </c>
      <c r="D459" s="157"/>
      <c r="E459" s="157"/>
      <c r="F459" s="149"/>
      <c r="G459" s="143" t="s">
        <v>289</v>
      </c>
      <c r="H459" s="144"/>
      <c r="I459" s="149"/>
      <c r="J459" s="143" t="s">
        <v>289</v>
      </c>
      <c r="K459" s="144"/>
      <c r="L459" s="139"/>
      <c r="M459" s="134"/>
    </row>
    <row r="460" spans="3:13" s="135" customFormat="1" ht="16.5" x14ac:dyDescent="0.25">
      <c r="C460" s="156" t="s">
        <v>447</v>
      </c>
      <c r="D460" s="157"/>
      <c r="E460" s="157"/>
      <c r="F460" s="149"/>
      <c r="G460" s="143" t="s">
        <v>289</v>
      </c>
      <c r="H460" s="144"/>
      <c r="I460" s="149"/>
      <c r="J460" s="143" t="s">
        <v>289</v>
      </c>
      <c r="K460" s="144"/>
      <c r="L460" s="139"/>
      <c r="M460" s="134"/>
    </row>
    <row r="461" spans="3:13" s="135" customFormat="1" ht="16.5" x14ac:dyDescent="0.25">
      <c r="C461" s="159" t="s">
        <v>461</v>
      </c>
      <c r="D461" s="146"/>
      <c r="E461" s="146"/>
      <c r="F461" s="146"/>
      <c r="G461" s="146"/>
      <c r="H461" s="146"/>
      <c r="I461" s="146"/>
      <c r="J461" s="146"/>
      <c r="K461" s="146"/>
      <c r="L461" s="147"/>
      <c r="M461" s="134"/>
    </row>
    <row r="462" spans="3:13" s="135" customFormat="1" ht="16.5" x14ac:dyDescent="0.25">
      <c r="C462" s="140" t="s">
        <v>453</v>
      </c>
      <c r="D462" s="143"/>
      <c r="E462" s="144"/>
      <c r="F462" s="149"/>
      <c r="G462" s="143" t="s">
        <v>289</v>
      </c>
      <c r="H462" s="144"/>
      <c r="I462" s="149"/>
      <c r="J462" s="143" t="s">
        <v>289</v>
      </c>
      <c r="K462" s="144"/>
      <c r="L462" s="139"/>
      <c r="M462" s="134"/>
    </row>
    <row r="463" spans="3:13" s="135" customFormat="1" ht="16.5" x14ac:dyDescent="0.25">
      <c r="C463" s="145" t="s">
        <v>445</v>
      </c>
      <c r="D463" s="146"/>
      <c r="E463" s="147"/>
      <c r="F463" s="149"/>
      <c r="G463" s="143" t="s">
        <v>289</v>
      </c>
      <c r="H463" s="144"/>
      <c r="I463" s="149"/>
      <c r="J463" s="143" t="s">
        <v>289</v>
      </c>
      <c r="K463" s="144"/>
      <c r="L463" s="139"/>
      <c r="M463" s="134"/>
    </row>
    <row r="464" spans="3:13" s="135" customFormat="1" ht="16.5" x14ac:dyDescent="0.25">
      <c r="C464" s="145" t="s">
        <v>94</v>
      </c>
      <c r="D464" s="146"/>
      <c r="E464" s="147"/>
      <c r="F464" s="149"/>
      <c r="G464" s="143" t="s">
        <v>289</v>
      </c>
      <c r="H464" s="144"/>
      <c r="I464" s="149"/>
      <c r="J464" s="143" t="s">
        <v>289</v>
      </c>
      <c r="K464" s="144"/>
      <c r="L464" s="139"/>
      <c r="M464" s="134"/>
    </row>
    <row r="465" spans="3:13" s="135" customFormat="1" ht="16.5" x14ac:dyDescent="0.25">
      <c r="C465" s="156" t="s">
        <v>446</v>
      </c>
      <c r="D465" s="157"/>
      <c r="E465" s="157"/>
      <c r="F465" s="149"/>
      <c r="G465" s="143" t="s">
        <v>289</v>
      </c>
      <c r="H465" s="144"/>
      <c r="I465" s="149"/>
      <c r="J465" s="143" t="s">
        <v>289</v>
      </c>
      <c r="K465" s="144"/>
      <c r="L465" s="139"/>
      <c r="M465" s="134"/>
    </row>
    <row r="466" spans="3:13" s="135" customFormat="1" ht="16.5" x14ac:dyDescent="0.25">
      <c r="C466" s="156" t="s">
        <v>447</v>
      </c>
      <c r="D466" s="157"/>
      <c r="E466" s="157"/>
      <c r="F466" s="149"/>
      <c r="G466" s="143" t="s">
        <v>289</v>
      </c>
      <c r="H466" s="144"/>
      <c r="I466" s="149"/>
      <c r="J466" s="143" t="s">
        <v>289</v>
      </c>
      <c r="K466" s="144"/>
      <c r="L466" s="139"/>
      <c r="M466" s="134"/>
    </row>
    <row r="467" spans="3:13" s="135" customFormat="1" ht="16.5" x14ac:dyDescent="0.25">
      <c r="C467" s="159" t="s">
        <v>470</v>
      </c>
      <c r="D467" s="146"/>
      <c r="E467" s="146"/>
      <c r="F467" s="146"/>
      <c r="G467" s="146"/>
      <c r="H467" s="146"/>
      <c r="I467" s="146"/>
      <c r="J467" s="146"/>
      <c r="K467" s="146"/>
      <c r="L467" s="147"/>
      <c r="M467" s="134"/>
    </row>
    <row r="468" spans="3:13" s="135" customFormat="1" ht="16.5" x14ac:dyDescent="0.25">
      <c r="C468" s="140" t="s">
        <v>453</v>
      </c>
      <c r="D468" s="143"/>
      <c r="E468" s="144"/>
      <c r="F468" s="149"/>
      <c r="G468" s="143">
        <v>1735.3</v>
      </c>
      <c r="H468" s="144"/>
      <c r="I468" s="149"/>
      <c r="J468" s="143">
        <v>1735.3</v>
      </c>
      <c r="K468" s="144"/>
      <c r="L468" s="139"/>
      <c r="M468" s="134"/>
    </row>
    <row r="469" spans="3:13" s="135" customFormat="1" ht="16.5" x14ac:dyDescent="0.25">
      <c r="C469" s="145" t="s">
        <v>445</v>
      </c>
      <c r="D469" s="146"/>
      <c r="E469" s="147"/>
      <c r="F469" s="149"/>
      <c r="G469" s="143">
        <v>928.2</v>
      </c>
      <c r="H469" s="144"/>
      <c r="I469" s="149"/>
      <c r="J469" s="143">
        <v>928.2</v>
      </c>
      <c r="K469" s="144"/>
      <c r="L469" s="139"/>
      <c r="M469" s="134"/>
    </row>
    <row r="470" spans="3:13" s="135" customFormat="1" ht="16.5" x14ac:dyDescent="0.25">
      <c r="C470" s="145" t="s">
        <v>94</v>
      </c>
      <c r="D470" s="146"/>
      <c r="E470" s="147"/>
      <c r="F470" s="149"/>
      <c r="G470" s="143">
        <v>805.2</v>
      </c>
      <c r="H470" s="144"/>
      <c r="I470" s="149"/>
      <c r="J470" s="143">
        <v>805.2</v>
      </c>
      <c r="K470" s="144"/>
      <c r="L470" s="139"/>
      <c r="M470" s="134"/>
    </row>
    <row r="471" spans="3:13" s="135" customFormat="1" ht="16.5" x14ac:dyDescent="0.25">
      <c r="C471" s="156" t="s">
        <v>446</v>
      </c>
      <c r="D471" s="157"/>
      <c r="E471" s="157"/>
      <c r="F471" s="149"/>
      <c r="G471" s="143">
        <v>1.9</v>
      </c>
      <c r="H471" s="144"/>
      <c r="I471" s="149"/>
      <c r="J471" s="143">
        <v>1.9</v>
      </c>
      <c r="K471" s="144"/>
      <c r="L471" s="139"/>
      <c r="M471" s="134"/>
    </row>
    <row r="472" spans="3:13" s="135" customFormat="1" ht="16.5" x14ac:dyDescent="0.25">
      <c r="C472" s="156" t="s">
        <v>447</v>
      </c>
      <c r="D472" s="157"/>
      <c r="E472" s="157"/>
      <c r="F472" s="149"/>
      <c r="G472" s="143"/>
      <c r="H472" s="144"/>
      <c r="I472" s="149"/>
      <c r="J472" s="143"/>
      <c r="K472" s="144"/>
      <c r="L472" s="139"/>
      <c r="M472" s="134"/>
    </row>
    <row r="473" spans="3:13" s="135" customFormat="1" ht="16.5" x14ac:dyDescent="0.25">
      <c r="C473" s="159" t="s">
        <v>462</v>
      </c>
      <c r="D473" s="146"/>
      <c r="E473" s="146"/>
      <c r="F473" s="146"/>
      <c r="G473" s="146"/>
      <c r="H473" s="146"/>
      <c r="I473" s="146"/>
      <c r="J473" s="146"/>
      <c r="K473" s="146"/>
      <c r="L473" s="147"/>
      <c r="M473" s="134"/>
    </row>
    <row r="474" spans="3:13" s="135" customFormat="1" ht="16.5" x14ac:dyDescent="0.25">
      <c r="C474" s="140" t="s">
        <v>453</v>
      </c>
      <c r="D474" s="143"/>
      <c r="E474" s="144"/>
      <c r="F474" s="149"/>
      <c r="G474" s="143">
        <v>79.5</v>
      </c>
      <c r="H474" s="144"/>
      <c r="I474" s="149"/>
      <c r="J474" s="143">
        <v>79.5</v>
      </c>
      <c r="K474" s="144"/>
      <c r="L474" s="139"/>
      <c r="M474" s="134"/>
    </row>
    <row r="475" spans="3:13" s="135" customFormat="1" ht="16.5" x14ac:dyDescent="0.25">
      <c r="C475" s="145" t="s">
        <v>445</v>
      </c>
      <c r="D475" s="146"/>
      <c r="E475" s="147"/>
      <c r="F475" s="149"/>
      <c r="G475" s="143"/>
      <c r="H475" s="144"/>
      <c r="I475" s="149"/>
      <c r="J475" s="143"/>
      <c r="K475" s="144"/>
      <c r="L475" s="139"/>
      <c r="M475" s="134"/>
    </row>
    <row r="476" spans="3:13" s="135" customFormat="1" ht="16.5" x14ac:dyDescent="0.25">
      <c r="C476" s="145" t="s">
        <v>94</v>
      </c>
      <c r="D476" s="146"/>
      <c r="E476" s="147"/>
      <c r="F476" s="149"/>
      <c r="G476" s="143"/>
      <c r="H476" s="144"/>
      <c r="I476" s="149"/>
      <c r="J476" s="143"/>
      <c r="K476" s="144"/>
      <c r="L476" s="139"/>
      <c r="M476" s="134"/>
    </row>
    <row r="477" spans="3:13" s="135" customFormat="1" ht="16.5" x14ac:dyDescent="0.25">
      <c r="C477" s="156" t="s">
        <v>446</v>
      </c>
      <c r="D477" s="157"/>
      <c r="E477" s="157"/>
      <c r="F477" s="149"/>
      <c r="G477" s="143">
        <v>79.5</v>
      </c>
      <c r="H477" s="144"/>
      <c r="I477" s="149"/>
      <c r="J477" s="143">
        <v>79.5</v>
      </c>
      <c r="K477" s="144"/>
      <c r="L477" s="139"/>
      <c r="M477" s="134"/>
    </row>
    <row r="478" spans="3:13" s="135" customFormat="1" ht="16.5" x14ac:dyDescent="0.25">
      <c r="C478" s="156" t="s">
        <v>447</v>
      </c>
      <c r="D478" s="157"/>
      <c r="E478" s="157"/>
      <c r="F478" s="149"/>
      <c r="G478" s="143"/>
      <c r="H478" s="144"/>
      <c r="I478" s="149"/>
      <c r="J478" s="143"/>
      <c r="K478" s="144"/>
      <c r="L478" s="139"/>
      <c r="M478" s="134"/>
    </row>
    <row r="479" spans="3:13" s="135" customFormat="1" ht="16.5" x14ac:dyDescent="0.25">
      <c r="C479" s="159" t="s">
        <v>463</v>
      </c>
      <c r="D479" s="146"/>
      <c r="E479" s="146"/>
      <c r="F479" s="146"/>
      <c r="G479" s="146"/>
      <c r="H479" s="146"/>
      <c r="I479" s="146"/>
      <c r="J479" s="146"/>
      <c r="K479" s="146"/>
      <c r="L479" s="147"/>
      <c r="M479" s="134"/>
    </row>
    <row r="480" spans="3:13" s="135" customFormat="1" ht="16.5" x14ac:dyDescent="0.25">
      <c r="C480" s="140" t="s">
        <v>453</v>
      </c>
      <c r="D480" s="143"/>
      <c r="E480" s="144"/>
      <c r="F480" s="149"/>
      <c r="G480" s="143" t="s">
        <v>289</v>
      </c>
      <c r="H480" s="144"/>
      <c r="I480" s="149"/>
      <c r="J480" s="143" t="s">
        <v>289</v>
      </c>
      <c r="K480" s="144"/>
      <c r="L480" s="139"/>
      <c r="M480" s="134"/>
    </row>
    <row r="481" spans="3:13" s="135" customFormat="1" ht="16.5" x14ac:dyDescent="0.25">
      <c r="C481" s="145" t="s">
        <v>445</v>
      </c>
      <c r="D481" s="146"/>
      <c r="E481" s="147"/>
      <c r="F481" s="149"/>
      <c r="G481" s="143" t="s">
        <v>289</v>
      </c>
      <c r="H481" s="144"/>
      <c r="I481" s="149"/>
      <c r="J481" s="143" t="s">
        <v>289</v>
      </c>
      <c r="K481" s="144"/>
      <c r="L481" s="139"/>
      <c r="M481" s="134"/>
    </row>
    <row r="482" spans="3:13" s="135" customFormat="1" ht="16.5" x14ac:dyDescent="0.25">
      <c r="C482" s="145" t="s">
        <v>94</v>
      </c>
      <c r="D482" s="146"/>
      <c r="E482" s="147"/>
      <c r="F482" s="149"/>
      <c r="G482" s="143" t="s">
        <v>289</v>
      </c>
      <c r="H482" s="144"/>
      <c r="I482" s="149"/>
      <c r="J482" s="143" t="s">
        <v>289</v>
      </c>
      <c r="K482" s="144"/>
      <c r="L482" s="139"/>
      <c r="M482" s="134"/>
    </row>
    <row r="483" spans="3:13" s="135" customFormat="1" ht="16.5" x14ac:dyDescent="0.25">
      <c r="C483" s="156" t="s">
        <v>446</v>
      </c>
      <c r="D483" s="157"/>
      <c r="E483" s="157"/>
      <c r="F483" s="149"/>
      <c r="G483" s="143" t="s">
        <v>289</v>
      </c>
      <c r="H483" s="144"/>
      <c r="I483" s="149"/>
      <c r="J483" s="143" t="s">
        <v>289</v>
      </c>
      <c r="K483" s="144"/>
      <c r="L483" s="139"/>
      <c r="M483" s="134"/>
    </row>
    <row r="484" spans="3:13" s="135" customFormat="1" ht="16.5" x14ac:dyDescent="0.25">
      <c r="C484" s="156" t="s">
        <v>447</v>
      </c>
      <c r="D484" s="157"/>
      <c r="E484" s="157"/>
      <c r="F484" s="149"/>
      <c r="G484" s="143" t="s">
        <v>289</v>
      </c>
      <c r="H484" s="144"/>
      <c r="I484" s="149"/>
      <c r="J484" s="143" t="s">
        <v>289</v>
      </c>
      <c r="K484" s="144"/>
      <c r="L484" s="139"/>
      <c r="M484" s="134"/>
    </row>
    <row r="485" spans="3:13" s="135" customFormat="1" ht="16.5" x14ac:dyDescent="0.25">
      <c r="C485" s="159" t="s">
        <v>471</v>
      </c>
      <c r="D485" s="146"/>
      <c r="E485" s="146"/>
      <c r="F485" s="146"/>
      <c r="G485" s="146"/>
      <c r="H485" s="146"/>
      <c r="I485" s="146"/>
      <c r="J485" s="146"/>
      <c r="K485" s="146"/>
      <c r="L485" s="147"/>
      <c r="M485" s="134"/>
    </row>
    <row r="486" spans="3:13" s="135" customFormat="1" ht="16.5" x14ac:dyDescent="0.25">
      <c r="C486" s="140" t="s">
        <v>453</v>
      </c>
      <c r="D486" s="143"/>
      <c r="E486" s="144"/>
      <c r="F486" s="149"/>
      <c r="G486" s="143" t="s">
        <v>289</v>
      </c>
      <c r="H486" s="144"/>
      <c r="I486" s="149"/>
      <c r="J486" s="143" t="s">
        <v>289</v>
      </c>
      <c r="K486" s="144"/>
      <c r="L486" s="139"/>
      <c r="M486" s="134"/>
    </row>
    <row r="487" spans="3:13" s="135" customFormat="1" ht="16.5" x14ac:dyDescent="0.25">
      <c r="C487" s="145" t="s">
        <v>445</v>
      </c>
      <c r="D487" s="146"/>
      <c r="E487" s="147"/>
      <c r="F487" s="149"/>
      <c r="G487" s="143" t="s">
        <v>289</v>
      </c>
      <c r="H487" s="144"/>
      <c r="I487" s="149"/>
      <c r="J487" s="143" t="s">
        <v>289</v>
      </c>
      <c r="K487" s="144"/>
      <c r="L487" s="139"/>
      <c r="M487" s="134"/>
    </row>
    <row r="488" spans="3:13" s="135" customFormat="1" ht="16.5" x14ac:dyDescent="0.25">
      <c r="C488" s="145" t="s">
        <v>94</v>
      </c>
      <c r="D488" s="146"/>
      <c r="E488" s="147"/>
      <c r="F488" s="149"/>
      <c r="G488" s="143" t="s">
        <v>289</v>
      </c>
      <c r="H488" s="144"/>
      <c r="I488" s="149"/>
      <c r="J488" s="143" t="s">
        <v>289</v>
      </c>
      <c r="K488" s="144"/>
      <c r="L488" s="139"/>
      <c r="M488" s="134"/>
    </row>
    <row r="489" spans="3:13" s="135" customFormat="1" ht="16.5" x14ac:dyDescent="0.25">
      <c r="C489" s="156" t="s">
        <v>446</v>
      </c>
      <c r="D489" s="157"/>
      <c r="E489" s="157"/>
      <c r="F489" s="149"/>
      <c r="G489" s="143" t="s">
        <v>289</v>
      </c>
      <c r="H489" s="144"/>
      <c r="I489" s="149"/>
      <c r="J489" s="143" t="s">
        <v>289</v>
      </c>
      <c r="K489" s="144"/>
      <c r="L489" s="139"/>
      <c r="M489" s="134"/>
    </row>
    <row r="490" spans="3:13" s="135" customFormat="1" ht="16.5" x14ac:dyDescent="0.25">
      <c r="C490" s="156" t="s">
        <v>447</v>
      </c>
      <c r="D490" s="157"/>
      <c r="E490" s="157"/>
      <c r="F490" s="149"/>
      <c r="G490" s="143" t="s">
        <v>289</v>
      </c>
      <c r="H490" s="144"/>
      <c r="I490" s="149"/>
      <c r="J490" s="143" t="s">
        <v>289</v>
      </c>
      <c r="K490" s="144"/>
      <c r="L490" s="139"/>
      <c r="M490" s="134"/>
    </row>
    <row r="491" spans="3:13" s="135" customFormat="1" ht="16.5" x14ac:dyDescent="0.25">
      <c r="C491" s="150" t="s">
        <v>464</v>
      </c>
      <c r="D491" s="146"/>
      <c r="E491" s="146"/>
      <c r="F491" s="146"/>
      <c r="G491" s="146"/>
      <c r="H491" s="146"/>
      <c r="I491" s="146"/>
      <c r="J491" s="146"/>
      <c r="K491" s="146"/>
      <c r="L491" s="147"/>
      <c r="M491" s="134"/>
    </row>
    <row r="492" spans="3:13" s="135" customFormat="1" ht="16.5" x14ac:dyDescent="0.25">
      <c r="C492" s="140" t="s">
        <v>453</v>
      </c>
      <c r="D492" s="143"/>
      <c r="E492" s="144"/>
      <c r="F492" s="149"/>
      <c r="G492" s="143" t="s">
        <v>289</v>
      </c>
      <c r="H492" s="144"/>
      <c r="I492" s="149"/>
      <c r="J492" s="143" t="s">
        <v>289</v>
      </c>
      <c r="K492" s="144"/>
      <c r="L492" s="139"/>
      <c r="M492" s="134"/>
    </row>
    <row r="493" spans="3:13" s="135" customFormat="1" ht="16.5" x14ac:dyDescent="0.25">
      <c r="C493" s="145" t="s">
        <v>445</v>
      </c>
      <c r="D493" s="146"/>
      <c r="E493" s="147"/>
      <c r="F493" s="149"/>
      <c r="G493" s="143" t="s">
        <v>289</v>
      </c>
      <c r="H493" s="144"/>
      <c r="I493" s="149"/>
      <c r="J493" s="143" t="s">
        <v>289</v>
      </c>
      <c r="K493" s="144"/>
      <c r="L493" s="139"/>
      <c r="M493" s="134"/>
    </row>
    <row r="494" spans="3:13" s="135" customFormat="1" ht="16.5" x14ac:dyDescent="0.25">
      <c r="C494" s="145" t="s">
        <v>94</v>
      </c>
      <c r="D494" s="146"/>
      <c r="E494" s="147"/>
      <c r="F494" s="149"/>
      <c r="G494" s="143" t="s">
        <v>289</v>
      </c>
      <c r="H494" s="144"/>
      <c r="I494" s="149"/>
      <c r="J494" s="143" t="s">
        <v>289</v>
      </c>
      <c r="K494" s="144"/>
      <c r="L494" s="139"/>
      <c r="M494" s="134"/>
    </row>
    <row r="495" spans="3:13" s="135" customFormat="1" ht="16.5" x14ac:dyDescent="0.25">
      <c r="C495" s="156" t="s">
        <v>446</v>
      </c>
      <c r="D495" s="157"/>
      <c r="E495" s="157"/>
      <c r="F495" s="149"/>
      <c r="G495" s="143" t="s">
        <v>289</v>
      </c>
      <c r="H495" s="144"/>
      <c r="I495" s="149"/>
      <c r="J495" s="143" t="s">
        <v>289</v>
      </c>
      <c r="K495" s="144"/>
      <c r="L495" s="139"/>
      <c r="M495" s="134"/>
    </row>
    <row r="496" spans="3:13" s="135" customFormat="1" ht="16.5" x14ac:dyDescent="0.25">
      <c r="C496" s="156" t="s">
        <v>447</v>
      </c>
      <c r="D496" s="157"/>
      <c r="E496" s="157"/>
      <c r="F496" s="149"/>
      <c r="G496" s="143" t="s">
        <v>289</v>
      </c>
      <c r="H496" s="144"/>
      <c r="I496" s="149"/>
      <c r="J496" s="143" t="s">
        <v>289</v>
      </c>
      <c r="K496" s="144"/>
      <c r="L496" s="139"/>
      <c r="M496" s="134"/>
    </row>
    <row r="497" spans="1:13" s="135" customFormat="1" ht="16.5" x14ac:dyDescent="0.25">
      <c r="C497" s="150" t="s">
        <v>465</v>
      </c>
      <c r="D497" s="146"/>
      <c r="E497" s="146"/>
      <c r="F497" s="146"/>
      <c r="G497" s="146"/>
      <c r="H497" s="146"/>
      <c r="I497" s="146"/>
      <c r="J497" s="146"/>
      <c r="K497" s="146"/>
      <c r="L497" s="147"/>
      <c r="M497" s="134"/>
    </row>
    <row r="498" spans="1:13" s="135" customFormat="1" ht="16.5" x14ac:dyDescent="0.25">
      <c r="C498" s="140" t="s">
        <v>453</v>
      </c>
      <c r="D498" s="143"/>
      <c r="E498" s="144"/>
      <c r="F498" s="149"/>
      <c r="G498" s="143" t="s">
        <v>289</v>
      </c>
      <c r="H498" s="144"/>
      <c r="I498" s="149"/>
      <c r="J498" s="143" t="s">
        <v>289</v>
      </c>
      <c r="K498" s="144"/>
      <c r="L498" s="139"/>
      <c r="M498" s="134"/>
    </row>
    <row r="499" spans="1:13" s="135" customFormat="1" ht="16.5" x14ac:dyDescent="0.25">
      <c r="C499" s="145" t="s">
        <v>445</v>
      </c>
      <c r="D499" s="146"/>
      <c r="E499" s="147"/>
      <c r="F499" s="149"/>
      <c r="G499" s="143" t="s">
        <v>289</v>
      </c>
      <c r="H499" s="144"/>
      <c r="I499" s="149"/>
      <c r="J499" s="143" t="s">
        <v>289</v>
      </c>
      <c r="K499" s="144"/>
      <c r="L499" s="139"/>
      <c r="M499" s="134"/>
    </row>
    <row r="500" spans="1:13" s="135" customFormat="1" ht="16.5" x14ac:dyDescent="0.25">
      <c r="C500" s="145" t="s">
        <v>94</v>
      </c>
      <c r="D500" s="146"/>
      <c r="E500" s="147"/>
      <c r="F500" s="149"/>
      <c r="G500" s="143" t="s">
        <v>289</v>
      </c>
      <c r="H500" s="144"/>
      <c r="I500" s="149"/>
      <c r="J500" s="143" t="s">
        <v>289</v>
      </c>
      <c r="K500" s="144"/>
      <c r="L500" s="139"/>
      <c r="M500" s="134"/>
    </row>
    <row r="501" spans="1:13" s="135" customFormat="1" ht="16.5" x14ac:dyDescent="0.25">
      <c r="C501" s="165" t="s">
        <v>446</v>
      </c>
      <c r="D501" s="166"/>
      <c r="E501" s="167"/>
      <c r="F501" s="149"/>
      <c r="G501" s="143" t="s">
        <v>289</v>
      </c>
      <c r="H501" s="144"/>
      <c r="I501" s="149"/>
      <c r="J501" s="143" t="s">
        <v>289</v>
      </c>
      <c r="K501" s="144"/>
      <c r="L501" s="139"/>
      <c r="M501" s="134"/>
    </row>
    <row r="502" spans="1:13" s="135" customFormat="1" ht="16.5" x14ac:dyDescent="0.25">
      <c r="C502" s="165" t="s">
        <v>447</v>
      </c>
      <c r="D502" s="166"/>
      <c r="E502" s="167"/>
      <c r="F502" s="149"/>
      <c r="G502" s="143" t="s">
        <v>289</v>
      </c>
      <c r="H502" s="144"/>
      <c r="I502" s="149"/>
      <c r="J502" s="143" t="s">
        <v>289</v>
      </c>
      <c r="K502" s="144"/>
      <c r="L502" s="139"/>
      <c r="M502" s="134"/>
    </row>
    <row r="503" spans="1:13" s="160" customFormat="1" ht="16.5" x14ac:dyDescent="0.25">
      <c r="C503" s="161" t="s">
        <v>472</v>
      </c>
      <c r="D503" s="143"/>
      <c r="E503" s="144"/>
      <c r="F503" s="149"/>
      <c r="G503" s="143">
        <f>G504+G505+G506+G507</f>
        <v>8760.0999999999985</v>
      </c>
      <c r="H503" s="143"/>
      <c r="I503" s="149"/>
      <c r="J503" s="143">
        <f t="shared" ref="J503" si="0">J504+J505+J506+J507</f>
        <v>8780.0999999999985</v>
      </c>
      <c r="K503" s="144"/>
      <c r="L503" s="139"/>
      <c r="M503" s="162"/>
    </row>
    <row r="504" spans="1:13" s="160" customFormat="1" ht="16.5" x14ac:dyDescent="0.25">
      <c r="C504" s="159" t="s">
        <v>445</v>
      </c>
      <c r="D504" s="146"/>
      <c r="E504" s="147"/>
      <c r="F504" s="149"/>
      <c r="G504" s="143">
        <f>F379+G415+G469</f>
        <v>2071.8999999999996</v>
      </c>
      <c r="H504" s="143"/>
      <c r="I504" s="149"/>
      <c r="J504" s="143">
        <f t="shared" ref="J504" si="1">I379+J415+J469</f>
        <v>2071.8999999999996</v>
      </c>
      <c r="K504" s="144"/>
      <c r="L504" s="139"/>
      <c r="M504" s="162"/>
    </row>
    <row r="505" spans="1:13" s="160" customFormat="1" ht="16.5" x14ac:dyDescent="0.25">
      <c r="C505" s="159" t="s">
        <v>94</v>
      </c>
      <c r="D505" s="146"/>
      <c r="E505" s="147"/>
      <c r="F505" s="149"/>
      <c r="G505" s="143">
        <f>F380+G434+G470</f>
        <v>1389.6</v>
      </c>
      <c r="H505" s="143"/>
      <c r="I505" s="149"/>
      <c r="J505" s="143">
        <f t="shared" ref="J505" si="2">I380+J434+J470</f>
        <v>1389.6</v>
      </c>
      <c r="K505" s="144"/>
      <c r="L505" s="139"/>
      <c r="M505" s="162"/>
    </row>
    <row r="506" spans="1:13" s="160" customFormat="1" ht="16.5" x14ac:dyDescent="0.25">
      <c r="C506" s="168" t="s">
        <v>446</v>
      </c>
      <c r="D506" s="169"/>
      <c r="E506" s="170"/>
      <c r="F506" s="149"/>
      <c r="G506" s="143">
        <f>G405+G411+G417+G423+G429+G435+G447+G471+G477</f>
        <v>1918.2999999999997</v>
      </c>
      <c r="H506" s="143"/>
      <c r="I506" s="149"/>
      <c r="J506" s="143">
        <f t="shared" ref="J506" si="3">J405+J411+J417+J423+J429+J435+J447+J471+J477</f>
        <v>1918.2999999999997</v>
      </c>
      <c r="K506" s="144"/>
      <c r="L506" s="139"/>
      <c r="M506" s="162"/>
    </row>
    <row r="507" spans="1:13" s="160" customFormat="1" ht="16.5" x14ac:dyDescent="0.25">
      <c r="C507" s="168" t="s">
        <v>447</v>
      </c>
      <c r="D507" s="169"/>
      <c r="E507" s="170"/>
      <c r="F507" s="149"/>
      <c r="G507" s="143">
        <f>F376+F382+G400</f>
        <v>3380.3</v>
      </c>
      <c r="H507" s="143"/>
      <c r="I507" s="149"/>
      <c r="J507" s="143">
        <f t="shared" ref="J507" si="4">I376+I382+J400</f>
        <v>3400.3</v>
      </c>
      <c r="K507" s="144"/>
      <c r="L507" s="139"/>
      <c r="M507" s="162"/>
    </row>
    <row r="508" spans="1:13" ht="59.25" customHeight="1" x14ac:dyDescent="0.25">
      <c r="A508" s="40"/>
      <c r="B508" s="40"/>
      <c r="C508" s="128"/>
      <c r="D508" s="128"/>
      <c r="E508" s="128"/>
      <c r="F508" s="127"/>
      <c r="G508" s="127"/>
      <c r="H508" s="127"/>
      <c r="I508" s="127"/>
      <c r="J508" s="127"/>
      <c r="K508" s="127"/>
      <c r="L508" s="127"/>
      <c r="M508" s="115"/>
    </row>
    <row r="509" spans="1:13" ht="18.75" customHeight="1" x14ac:dyDescent="0.25">
      <c r="A509" s="40"/>
      <c r="B509" s="40"/>
      <c r="C509" s="246" t="s">
        <v>466</v>
      </c>
      <c r="D509" s="246"/>
      <c r="E509" s="246"/>
      <c r="F509" s="246"/>
      <c r="G509" s="246"/>
      <c r="H509" s="246"/>
      <c r="I509" s="246"/>
      <c r="J509" s="246"/>
      <c r="K509" s="246"/>
      <c r="L509" s="246"/>
      <c r="M509" s="115"/>
    </row>
    <row r="510" spans="1:13" ht="26.25" customHeight="1" x14ac:dyDescent="0.25">
      <c r="A510" s="40"/>
      <c r="B510" s="40"/>
      <c r="C510" s="163"/>
      <c r="D510" s="163"/>
      <c r="E510" s="163"/>
      <c r="F510" s="163"/>
      <c r="G510" s="163"/>
      <c r="H510" s="163"/>
      <c r="I510" s="163"/>
      <c r="J510" s="163"/>
      <c r="K510" s="163"/>
      <c r="L510" s="163"/>
      <c r="M510" s="115"/>
    </row>
    <row r="511" spans="1:13" ht="369" customHeight="1" x14ac:dyDescent="0.25">
      <c r="A511" s="40"/>
      <c r="B511" s="40"/>
      <c r="C511" s="245" t="s">
        <v>482</v>
      </c>
      <c r="D511" s="245"/>
      <c r="E511" s="245"/>
      <c r="F511" s="245"/>
      <c r="G511" s="245"/>
      <c r="H511" s="245"/>
      <c r="I511" s="245"/>
      <c r="J511" s="245"/>
      <c r="K511" s="245"/>
      <c r="L511" s="245"/>
      <c r="M511" s="115"/>
    </row>
    <row r="512" spans="1:13" ht="58.5" customHeight="1" x14ac:dyDescent="0.25">
      <c r="A512" s="40"/>
      <c r="B512" s="40"/>
      <c r="C512" s="188" t="s">
        <v>483</v>
      </c>
      <c r="D512" s="188"/>
      <c r="E512" s="188"/>
      <c r="F512" s="188"/>
      <c r="G512" s="188"/>
      <c r="H512" s="188"/>
      <c r="I512" s="188"/>
      <c r="J512" s="188"/>
      <c r="K512" s="188"/>
      <c r="L512" s="188"/>
      <c r="M512" s="115"/>
    </row>
    <row r="513" spans="1:13" ht="50.25" customHeight="1" x14ac:dyDescent="0.25">
      <c r="A513" s="40"/>
      <c r="B513" s="40"/>
      <c r="C513" s="119"/>
      <c r="D513" s="119"/>
      <c r="E513" s="119"/>
      <c r="F513" s="119"/>
      <c r="G513" s="119"/>
      <c r="H513" s="119"/>
      <c r="I513" s="119"/>
      <c r="J513" s="119"/>
      <c r="K513" s="119"/>
      <c r="L513" s="119"/>
      <c r="M513" s="115"/>
    </row>
    <row r="514" spans="1:13" ht="20.25" customHeight="1" x14ac:dyDescent="0.25">
      <c r="A514" s="40"/>
      <c r="B514" s="40"/>
      <c r="C514" s="195" t="s">
        <v>432</v>
      </c>
      <c r="D514" s="195"/>
      <c r="E514" s="195"/>
      <c r="F514" s="195"/>
      <c r="G514" s="195"/>
      <c r="H514" s="195"/>
      <c r="I514" s="195"/>
      <c r="J514" s="195"/>
      <c r="K514" s="195"/>
      <c r="L514" s="195"/>
      <c r="M514" s="115"/>
    </row>
    <row r="515" spans="1:13" ht="17.25" customHeight="1" x14ac:dyDescent="0.25">
      <c r="A515" s="40"/>
      <c r="B515" s="40"/>
      <c r="C515" s="187" t="s">
        <v>434</v>
      </c>
      <c r="D515" s="187"/>
      <c r="E515" s="187"/>
      <c r="F515" s="187"/>
      <c r="G515" s="187"/>
      <c r="H515" s="187"/>
      <c r="I515" s="187"/>
      <c r="J515" s="187"/>
      <c r="K515" s="187"/>
      <c r="L515" s="187"/>
      <c r="M515" s="115"/>
    </row>
    <row r="516" spans="1:13" ht="17.25" customHeight="1" x14ac:dyDescent="0.25">
      <c r="A516" s="40"/>
      <c r="B516" s="40"/>
      <c r="C516" s="188" t="s">
        <v>433</v>
      </c>
      <c r="D516" s="188"/>
      <c r="E516" s="188"/>
      <c r="F516" s="188"/>
      <c r="G516" s="188"/>
      <c r="H516" s="188"/>
      <c r="I516" s="188"/>
      <c r="J516" s="188"/>
      <c r="K516" s="188"/>
      <c r="L516" s="188"/>
      <c r="M516" s="115"/>
    </row>
    <row r="517" spans="1:13" ht="116.25" customHeight="1" x14ac:dyDescent="0.25">
      <c r="A517" s="40"/>
      <c r="B517" s="40"/>
      <c r="C517" s="189" t="s">
        <v>481</v>
      </c>
      <c r="D517" s="189"/>
      <c r="E517" s="189"/>
      <c r="F517" s="189"/>
      <c r="G517" s="40"/>
      <c r="H517" s="40"/>
      <c r="I517" s="40"/>
      <c r="J517" s="40"/>
      <c r="K517" s="40"/>
      <c r="L517" s="40"/>
      <c r="M517" s="115"/>
    </row>
    <row r="518" spans="1:13" x14ac:dyDescent="0.25">
      <c r="A518" s="40"/>
      <c r="B518" s="115"/>
      <c r="K518" s="20"/>
    </row>
    <row r="519" spans="1:13" x14ac:dyDescent="0.25">
      <c r="A519" s="116"/>
      <c r="K519" s="20"/>
    </row>
    <row r="520" spans="1:13" x14ac:dyDescent="0.25">
      <c r="K520" s="20"/>
    </row>
    <row r="521" spans="1:13" x14ac:dyDescent="0.25">
      <c r="K521" s="20"/>
    </row>
    <row r="522" spans="1:13" x14ac:dyDescent="0.25">
      <c r="K522" s="20"/>
    </row>
    <row r="523" spans="1:13" x14ac:dyDescent="0.25">
      <c r="K523" s="20"/>
    </row>
    <row r="524" spans="1:13" x14ac:dyDescent="0.25">
      <c r="K524" s="20"/>
    </row>
    <row r="525" spans="1:13" x14ac:dyDescent="0.25">
      <c r="K525" s="20"/>
    </row>
    <row r="526" spans="1:13" ht="15.75" customHeight="1" x14ac:dyDescent="0.25">
      <c r="K526" s="20"/>
    </row>
    <row r="527" spans="1:13" x14ac:dyDescent="0.25">
      <c r="K527" s="20"/>
    </row>
    <row r="528" spans="1:13" x14ac:dyDescent="0.25">
      <c r="K528" s="20"/>
    </row>
    <row r="529" spans="11:11" x14ac:dyDescent="0.25">
      <c r="K529" s="20"/>
    </row>
    <row r="530" spans="11:11" x14ac:dyDescent="0.25">
      <c r="K530" s="20"/>
    </row>
    <row r="531" spans="11:11" x14ac:dyDescent="0.25">
      <c r="K531" s="20"/>
    </row>
    <row r="532" spans="11:11" x14ac:dyDescent="0.25">
      <c r="K532" s="20"/>
    </row>
    <row r="533" spans="11:11" x14ac:dyDescent="0.25">
      <c r="K533" s="20"/>
    </row>
    <row r="534" spans="11:11" x14ac:dyDescent="0.25">
      <c r="K534" s="20"/>
    </row>
    <row r="535" spans="11:11" x14ac:dyDescent="0.25">
      <c r="K535" s="20"/>
    </row>
    <row r="536" spans="11:11" x14ac:dyDescent="0.25">
      <c r="K536" s="20"/>
    </row>
    <row r="537" spans="11:11" x14ac:dyDescent="0.25">
      <c r="K537" s="20"/>
    </row>
    <row r="538" spans="11:11" x14ac:dyDescent="0.25">
      <c r="K538" s="20"/>
    </row>
    <row r="539" spans="11:11" x14ac:dyDescent="0.25">
      <c r="K539" s="20"/>
    </row>
    <row r="540" spans="11:11" x14ac:dyDescent="0.25">
      <c r="K540" s="20"/>
    </row>
    <row r="541" spans="11:11" x14ac:dyDescent="0.25">
      <c r="K541" s="20"/>
    </row>
    <row r="542" spans="11:11" x14ac:dyDescent="0.25">
      <c r="K542" s="20"/>
    </row>
    <row r="543" spans="11:11" x14ac:dyDescent="0.25">
      <c r="K543" s="20"/>
    </row>
    <row r="544" spans="11:11" x14ac:dyDescent="0.25">
      <c r="K544" s="20"/>
    </row>
    <row r="545" spans="11:11" x14ac:dyDescent="0.25">
      <c r="K545" s="20"/>
    </row>
    <row r="546" spans="11:11" x14ac:dyDescent="0.25">
      <c r="K546" s="20"/>
    </row>
    <row r="547" spans="11:11" x14ac:dyDescent="0.25">
      <c r="K547" s="20"/>
    </row>
    <row r="548" spans="11:11" x14ac:dyDescent="0.25">
      <c r="K548" s="20"/>
    </row>
    <row r="549" spans="11:11" x14ac:dyDescent="0.25">
      <c r="K549" s="20"/>
    </row>
    <row r="550" spans="11:11" x14ac:dyDescent="0.25">
      <c r="K550" s="20"/>
    </row>
    <row r="551" spans="11:11" x14ac:dyDescent="0.25">
      <c r="K551" s="20"/>
    </row>
    <row r="552" spans="11:11" x14ac:dyDescent="0.25">
      <c r="K552" s="20"/>
    </row>
    <row r="553" spans="11:11" x14ac:dyDescent="0.25">
      <c r="K553" s="20"/>
    </row>
    <row r="554" spans="11:11" x14ac:dyDescent="0.25">
      <c r="K554" s="20"/>
    </row>
    <row r="555" spans="11:11" x14ac:dyDescent="0.25">
      <c r="K555" s="20"/>
    </row>
    <row r="556" spans="11:11" x14ac:dyDescent="0.25">
      <c r="K556" s="20"/>
    </row>
    <row r="557" spans="11:11" x14ac:dyDescent="0.25">
      <c r="K557" s="20"/>
    </row>
    <row r="558" spans="11:11" x14ac:dyDescent="0.25">
      <c r="K558" s="20"/>
    </row>
    <row r="559" spans="11:11" x14ac:dyDescent="0.25">
      <c r="K559" s="20"/>
    </row>
    <row r="560" spans="11:11" x14ac:dyDescent="0.25">
      <c r="K560" s="20"/>
    </row>
    <row r="561" spans="11:11" x14ac:dyDescent="0.25">
      <c r="K561" s="20"/>
    </row>
    <row r="562" spans="11:11" x14ac:dyDescent="0.25">
      <c r="K562" s="20"/>
    </row>
    <row r="563" spans="11:11" x14ac:dyDescent="0.25">
      <c r="K563" s="20"/>
    </row>
    <row r="564" spans="11:11" x14ac:dyDescent="0.25">
      <c r="K564" s="20"/>
    </row>
    <row r="565" spans="11:11" x14ac:dyDescent="0.25">
      <c r="K565" s="20"/>
    </row>
    <row r="566" spans="11:11" x14ac:dyDescent="0.25">
      <c r="K566" s="20"/>
    </row>
    <row r="567" spans="11:11" x14ac:dyDescent="0.25">
      <c r="K567" s="20"/>
    </row>
    <row r="568" spans="11:11" x14ac:dyDescent="0.25">
      <c r="K568" s="20"/>
    </row>
    <row r="569" spans="11:11" x14ac:dyDescent="0.25">
      <c r="K569" s="20"/>
    </row>
    <row r="570" spans="11:11" x14ac:dyDescent="0.25">
      <c r="K570" s="20"/>
    </row>
    <row r="571" spans="11:11" x14ac:dyDescent="0.25">
      <c r="K571" s="20"/>
    </row>
    <row r="572" spans="11:11" x14ac:dyDescent="0.25">
      <c r="K572" s="20"/>
    </row>
    <row r="573" spans="11:11" x14ac:dyDescent="0.25">
      <c r="K573" s="20"/>
    </row>
    <row r="574" spans="11:11" x14ac:dyDescent="0.25">
      <c r="K574" s="20"/>
    </row>
    <row r="575" spans="11:11" x14ac:dyDescent="0.25">
      <c r="K575" s="20"/>
    </row>
  </sheetData>
  <mergeCells count="236">
    <mergeCell ref="C511:L511"/>
    <mergeCell ref="C83:L83"/>
    <mergeCell ref="C507:E507"/>
    <mergeCell ref="C506:E506"/>
    <mergeCell ref="C509:L509"/>
    <mergeCell ref="C407:K407"/>
    <mergeCell ref="C413:K413"/>
    <mergeCell ref="C419:L419"/>
    <mergeCell ref="C425:L425"/>
    <mergeCell ref="C431:L431"/>
    <mergeCell ref="C455:L455"/>
    <mergeCell ref="C443:L443"/>
    <mergeCell ref="C449:L449"/>
    <mergeCell ref="C501:E501"/>
    <mergeCell ref="C502:E502"/>
    <mergeCell ref="C373:E373"/>
    <mergeCell ref="F373:H373"/>
    <mergeCell ref="I373:K373"/>
    <mergeCell ref="C371:L371"/>
    <mergeCell ref="C377:L377"/>
    <mergeCell ref="C394:E394"/>
    <mergeCell ref="F375:H375"/>
    <mergeCell ref="I375:K375"/>
    <mergeCell ref="C376:E376"/>
    <mergeCell ref="I376:K376"/>
    <mergeCell ref="C393:E393"/>
    <mergeCell ref="C374:E374"/>
    <mergeCell ref="F374:H374"/>
    <mergeCell ref="I374:K374"/>
    <mergeCell ref="C375:E375"/>
    <mergeCell ref="F380:H380"/>
    <mergeCell ref="I380:K380"/>
    <mergeCell ref="F382:H382"/>
    <mergeCell ref="F381:H381"/>
    <mergeCell ref="I381:K381"/>
    <mergeCell ref="I382:K382"/>
    <mergeCell ref="C78:L78"/>
    <mergeCell ref="C71:E71"/>
    <mergeCell ref="C361:L361"/>
    <mergeCell ref="C362:H362"/>
    <mergeCell ref="I362:L362"/>
    <mergeCell ref="I363:L363"/>
    <mergeCell ref="C363:H363"/>
    <mergeCell ref="I366:L366"/>
    <mergeCell ref="C186:L186"/>
    <mergeCell ref="C230:L230"/>
    <mergeCell ref="C220:L220"/>
    <mergeCell ref="C216:L216"/>
    <mergeCell ref="C217:L217"/>
    <mergeCell ref="C173:E173"/>
    <mergeCell ref="C174:E174"/>
    <mergeCell ref="C175:E175"/>
    <mergeCell ref="C176:E176"/>
    <mergeCell ref="B177:L177"/>
    <mergeCell ref="C178:L178"/>
    <mergeCell ref="C188:L188"/>
    <mergeCell ref="B281:L281"/>
    <mergeCell ref="C225:L225"/>
    <mergeCell ref="C227:L227"/>
    <mergeCell ref="C218:L218"/>
    <mergeCell ref="B276:L276"/>
    <mergeCell ref="B237:L237"/>
    <mergeCell ref="B238:L238"/>
    <mergeCell ref="C267:L267"/>
    <mergeCell ref="C278:L278"/>
    <mergeCell ref="J1:L1"/>
    <mergeCell ref="B8:I8"/>
    <mergeCell ref="B2:L2"/>
    <mergeCell ref="B3:D3"/>
    <mergeCell ref="B4:D4"/>
    <mergeCell ref="B5:D5"/>
    <mergeCell ref="E3:K3"/>
    <mergeCell ref="E4:K4"/>
    <mergeCell ref="E5:K5"/>
    <mergeCell ref="E6:L6"/>
    <mergeCell ref="C72:E72"/>
    <mergeCell ref="C73:E73"/>
    <mergeCell ref="C74:E74"/>
    <mergeCell ref="C75:E75"/>
    <mergeCell ref="C135:L135"/>
    <mergeCell ref="C136:L136"/>
    <mergeCell ref="C122:L122"/>
    <mergeCell ref="C195:L195"/>
    <mergeCell ref="C196:L196"/>
    <mergeCell ref="C133:E133"/>
    <mergeCell ref="C116:E116"/>
    <mergeCell ref="C117:E117"/>
    <mergeCell ref="C118:E118"/>
    <mergeCell ref="C119:E119"/>
    <mergeCell ref="C120:E120"/>
    <mergeCell ref="C121:K121"/>
    <mergeCell ref="C124:L124"/>
    <mergeCell ref="B266:L266"/>
    <mergeCell ref="B264:L264"/>
    <mergeCell ref="C197:L197"/>
    <mergeCell ref="C207:L207"/>
    <mergeCell ref="C200:L200"/>
    <mergeCell ref="C206:L206"/>
    <mergeCell ref="B249:L249"/>
    <mergeCell ref="B257:L257"/>
    <mergeCell ref="B265:L265"/>
    <mergeCell ref="I250:K250"/>
    <mergeCell ref="I251:K251"/>
    <mergeCell ref="I252:K252"/>
    <mergeCell ref="I253:K253"/>
    <mergeCell ref="I254:K254"/>
    <mergeCell ref="C110:L110"/>
    <mergeCell ref="C113:L113"/>
    <mergeCell ref="I114:K114"/>
    <mergeCell ref="I115:K115"/>
    <mergeCell ref="C77:L77"/>
    <mergeCell ref="C172:E172"/>
    <mergeCell ref="C165:L165"/>
    <mergeCell ref="C146:E146"/>
    <mergeCell ref="C147:E147"/>
    <mergeCell ref="C148:E148"/>
    <mergeCell ref="C149:E149"/>
    <mergeCell ref="C151:L151"/>
    <mergeCell ref="C152:L152"/>
    <mergeCell ref="C161:L161"/>
    <mergeCell ref="C163:L163"/>
    <mergeCell ref="C167:L167"/>
    <mergeCell ref="C154:L154"/>
    <mergeCell ref="C159:L159"/>
    <mergeCell ref="C169:E169"/>
    <mergeCell ref="C170:E170"/>
    <mergeCell ref="C171:E171"/>
    <mergeCell ref="C130:E130"/>
    <mergeCell ref="C131:E131"/>
    <mergeCell ref="C132:E132"/>
    <mergeCell ref="C64:E64"/>
    <mergeCell ref="C65:E65"/>
    <mergeCell ref="C107:L107"/>
    <mergeCell ref="C95:E95"/>
    <mergeCell ref="C96:L96"/>
    <mergeCell ref="C97:L97"/>
    <mergeCell ref="C98:L98"/>
    <mergeCell ref="C100:L100"/>
    <mergeCell ref="C102:L102"/>
    <mergeCell ref="C91:E91"/>
    <mergeCell ref="C92:E92"/>
    <mergeCell ref="C94:E94"/>
    <mergeCell ref="C81:L81"/>
    <mergeCell ref="G82:K82"/>
    <mergeCell ref="G86:K86"/>
    <mergeCell ref="G87:K87"/>
    <mergeCell ref="C93:E93"/>
    <mergeCell ref="C66:K66"/>
    <mergeCell ref="C67:L67"/>
    <mergeCell ref="C85:L85"/>
    <mergeCell ref="C76:L76"/>
    <mergeCell ref="I101:K101"/>
    <mergeCell ref="C69:L69"/>
    <mergeCell ref="G70:K70"/>
    <mergeCell ref="C61:E61"/>
    <mergeCell ref="C62:E62"/>
    <mergeCell ref="C63:E63"/>
    <mergeCell ref="C50:E50"/>
    <mergeCell ref="C51:E51"/>
    <mergeCell ref="C52:E52"/>
    <mergeCell ref="C53:E53"/>
    <mergeCell ref="C54:E54"/>
    <mergeCell ref="C55:L55"/>
    <mergeCell ref="F49:F50"/>
    <mergeCell ref="L10:L11"/>
    <mergeCell ref="C13:L13"/>
    <mergeCell ref="G10:G11"/>
    <mergeCell ref="H10:H11"/>
    <mergeCell ref="I10:K10"/>
    <mergeCell ref="B47:B48"/>
    <mergeCell ref="C47:C48"/>
    <mergeCell ref="F47:F48"/>
    <mergeCell ref="C56:L56"/>
    <mergeCell ref="C24:L24"/>
    <mergeCell ref="B10:B11"/>
    <mergeCell ref="C10:C11"/>
    <mergeCell ref="D10:D11"/>
    <mergeCell ref="E10:E11"/>
    <mergeCell ref="F10:F11"/>
    <mergeCell ref="C35:L35"/>
    <mergeCell ref="C37:L37"/>
    <mergeCell ref="C44:L44"/>
    <mergeCell ref="B45:B46"/>
    <mergeCell ref="C45:C46"/>
    <mergeCell ref="F45:F46"/>
    <mergeCell ref="C29:E29"/>
    <mergeCell ref="C30:E30"/>
    <mergeCell ref="C31:E31"/>
    <mergeCell ref="C32:E32"/>
    <mergeCell ref="C33:E33"/>
    <mergeCell ref="C34:L34"/>
    <mergeCell ref="C14:L14"/>
    <mergeCell ref="C15:L15"/>
    <mergeCell ref="C515:L515"/>
    <mergeCell ref="C516:L516"/>
    <mergeCell ref="C517:F517"/>
    <mergeCell ref="F279:F280"/>
    <mergeCell ref="C258:L258"/>
    <mergeCell ref="C339:L339"/>
    <mergeCell ref="C512:L512"/>
    <mergeCell ref="C514:L514"/>
    <mergeCell ref="C332:L332"/>
    <mergeCell ref="C340:L340"/>
    <mergeCell ref="C341:L341"/>
    <mergeCell ref="C348:L348"/>
    <mergeCell ref="C349:L349"/>
    <mergeCell ref="C350:L350"/>
    <mergeCell ref="C304:L304"/>
    <mergeCell ref="C307:L307"/>
    <mergeCell ref="D305:L305"/>
    <mergeCell ref="C310:L310"/>
    <mergeCell ref="C405:E405"/>
    <mergeCell ref="C406:E406"/>
    <mergeCell ref="C399:E399"/>
    <mergeCell ref="C400:E400"/>
    <mergeCell ref="C437:L437"/>
    <mergeCell ref="C317:L317"/>
    <mergeCell ref="C319:L319"/>
    <mergeCell ref="C321:L321"/>
    <mergeCell ref="C330:L330"/>
    <mergeCell ref="C331:L331"/>
    <mergeCell ref="F372:H372"/>
    <mergeCell ref="I372:K372"/>
    <mergeCell ref="F379:H379"/>
    <mergeCell ref="F378:H378"/>
    <mergeCell ref="I378:K378"/>
    <mergeCell ref="I379:K379"/>
    <mergeCell ref="C367:H367"/>
    <mergeCell ref="I367:L367"/>
    <mergeCell ref="C365:L365"/>
    <mergeCell ref="B366:H366"/>
    <mergeCell ref="C369:L369"/>
    <mergeCell ref="C370:E370"/>
    <mergeCell ref="F370:H370"/>
    <mergeCell ref="I370:K370"/>
    <mergeCell ref="F376:H376"/>
  </mergeCells>
  <printOptions horizontalCentered="1"/>
  <pageMargins left="0.7" right="0.7" top="0.75" bottom="0.75" header="0.3" footer="0.3"/>
  <pageSetup paperSize="9" scale="69" fitToHeight="0" orientation="landscape" r:id="rId1"/>
  <headerFooter alignWithMargins="0">
    <oddHeader>Страница  &amp;P из &amp;N</oddHeader>
  </headerFooter>
  <rowBreaks count="4" manualBreakCount="4">
    <brk id="28" max="16383" man="1"/>
    <brk id="341" min="1" max="11" man="1"/>
    <brk id="459" min="1" max="11" man="1"/>
    <brk id="511"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10" zoomScale="85" zoomScaleNormal="85" workbookViewId="0">
      <selection activeCell="R33" sqref="R33"/>
    </sheetView>
  </sheetViews>
  <sheetFormatPr defaultRowHeight="15" x14ac:dyDescent="0.25"/>
  <cols>
    <col min="1" max="1" width="31.7109375" style="4" customWidth="1"/>
    <col min="2" max="2" width="17.85546875" style="4" customWidth="1"/>
    <col min="3" max="3" width="14.85546875" style="4" customWidth="1"/>
    <col min="4" max="4" width="16" style="4" customWidth="1"/>
    <col min="5" max="5" width="11.85546875" style="4" customWidth="1"/>
    <col min="6" max="6" width="16.42578125" style="4" customWidth="1"/>
    <col min="7" max="7" width="15.7109375" style="4" customWidth="1"/>
    <col min="8" max="8" width="13.140625" style="4" customWidth="1"/>
    <col min="9" max="9" width="15.85546875" style="4" customWidth="1"/>
    <col min="10" max="10" width="51.140625" style="4" customWidth="1"/>
    <col min="11" max="16384" width="9.140625" style="4"/>
  </cols>
  <sheetData>
    <row r="1" spans="1:10" ht="33" customHeight="1" x14ac:dyDescent="0.3">
      <c r="A1" s="251" t="s">
        <v>71</v>
      </c>
      <c r="B1" s="251"/>
      <c r="C1" s="251"/>
      <c r="D1" s="251"/>
      <c r="E1" s="251"/>
      <c r="F1" s="251"/>
      <c r="G1" s="251"/>
      <c r="H1" s="251"/>
      <c r="I1" s="251"/>
      <c r="J1" s="251"/>
    </row>
    <row r="3" spans="1:10" ht="37.5" customHeight="1" x14ac:dyDescent="0.3">
      <c r="A3" s="252" t="s">
        <v>72</v>
      </c>
      <c r="B3" s="252"/>
      <c r="C3" s="252"/>
      <c r="D3" s="252" t="s">
        <v>73</v>
      </c>
      <c r="E3" s="252"/>
      <c r="F3" s="252"/>
      <c r="G3" s="252"/>
      <c r="H3" s="253" t="s">
        <v>74</v>
      </c>
      <c r="I3" s="254"/>
      <c r="J3" s="255"/>
    </row>
    <row r="4" spans="1:10" ht="15.75" x14ac:dyDescent="0.25">
      <c r="A4" s="256">
        <v>1</v>
      </c>
      <c r="B4" s="256"/>
      <c r="C4" s="256"/>
      <c r="D4" s="256">
        <v>2</v>
      </c>
      <c r="E4" s="256"/>
      <c r="F4" s="256"/>
      <c r="G4" s="256"/>
      <c r="H4" s="257">
        <v>3</v>
      </c>
      <c r="I4" s="258"/>
      <c r="J4" s="259"/>
    </row>
    <row r="5" spans="1:10" ht="87" customHeight="1" x14ac:dyDescent="0.25">
      <c r="A5" s="265" t="s">
        <v>75</v>
      </c>
      <c r="B5" s="265"/>
      <c r="C5" s="265"/>
      <c r="D5" s="265" t="s">
        <v>76</v>
      </c>
      <c r="E5" s="265"/>
      <c r="F5" s="265"/>
      <c r="G5" s="265"/>
      <c r="H5" s="266" t="s">
        <v>77</v>
      </c>
      <c r="I5" s="267"/>
      <c r="J5" s="268"/>
    </row>
    <row r="6" spans="1:10" ht="72.75" customHeight="1" x14ac:dyDescent="0.25">
      <c r="A6" s="265" t="s">
        <v>18</v>
      </c>
      <c r="B6" s="265"/>
      <c r="C6" s="265"/>
      <c r="D6" s="265" t="s">
        <v>78</v>
      </c>
      <c r="E6" s="265"/>
      <c r="F6" s="265"/>
      <c r="G6" s="265"/>
      <c r="H6" s="269"/>
      <c r="I6" s="270"/>
      <c r="J6" s="271"/>
    </row>
    <row r="7" spans="1:10" ht="73.5" customHeight="1" x14ac:dyDescent="0.25">
      <c r="A7" s="265" t="s">
        <v>28</v>
      </c>
      <c r="B7" s="265"/>
      <c r="C7" s="265"/>
      <c r="D7" s="265" t="s">
        <v>79</v>
      </c>
      <c r="E7" s="265"/>
      <c r="F7" s="265"/>
      <c r="G7" s="265"/>
      <c r="H7" s="272" t="s">
        <v>80</v>
      </c>
      <c r="I7" s="273"/>
      <c r="J7" s="274"/>
    </row>
    <row r="8" spans="1:10" ht="18" customHeight="1" x14ac:dyDescent="0.25">
      <c r="A8" s="5"/>
      <c r="B8" s="5"/>
      <c r="C8" s="5"/>
      <c r="D8" s="5"/>
      <c r="E8" s="6"/>
      <c r="F8" s="6"/>
      <c r="G8" s="6"/>
      <c r="H8" s="6"/>
      <c r="I8" s="6"/>
      <c r="J8" s="6"/>
    </row>
    <row r="9" spans="1:10" ht="18.75" x14ac:dyDescent="0.3">
      <c r="A9" s="251" t="s">
        <v>81</v>
      </c>
      <c r="B9" s="251"/>
      <c r="C9" s="251"/>
      <c r="D9" s="251"/>
      <c r="E9" s="251"/>
      <c r="F9" s="251"/>
      <c r="G9" s="251"/>
      <c r="H9" s="251"/>
      <c r="I9" s="251"/>
      <c r="J9" s="251"/>
    </row>
    <row r="11" spans="1:10" ht="39" customHeight="1" x14ac:dyDescent="0.3">
      <c r="A11" s="253" t="s">
        <v>82</v>
      </c>
      <c r="B11" s="254"/>
      <c r="C11" s="254"/>
      <c r="D11" s="254"/>
      <c r="E11" s="254"/>
      <c r="F11" s="255"/>
      <c r="G11" s="275" t="s">
        <v>83</v>
      </c>
      <c r="H11" s="276"/>
      <c r="I11" s="276"/>
      <c r="J11" s="277"/>
    </row>
    <row r="12" spans="1:10" ht="17.25" customHeight="1" x14ac:dyDescent="0.25">
      <c r="A12" s="256">
        <v>1</v>
      </c>
      <c r="B12" s="256"/>
      <c r="C12" s="256"/>
      <c r="D12" s="256"/>
      <c r="E12" s="256"/>
      <c r="F12" s="256"/>
      <c r="G12" s="257">
        <v>2</v>
      </c>
      <c r="H12" s="258"/>
      <c r="I12" s="258"/>
      <c r="J12" s="259"/>
    </row>
    <row r="13" spans="1:10" ht="79.5" customHeight="1" x14ac:dyDescent="0.25">
      <c r="A13" s="260" t="s">
        <v>84</v>
      </c>
      <c r="B13" s="261"/>
      <c r="C13" s="261"/>
      <c r="D13" s="261"/>
      <c r="E13" s="261"/>
      <c r="F13" s="262"/>
      <c r="G13" s="260" t="s">
        <v>85</v>
      </c>
      <c r="H13" s="263"/>
      <c r="I13" s="263"/>
      <c r="J13" s="264"/>
    </row>
    <row r="14" spans="1:10" ht="120.75" customHeight="1" x14ac:dyDescent="0.25">
      <c r="A14" s="260" t="s">
        <v>86</v>
      </c>
      <c r="B14" s="261"/>
      <c r="C14" s="261"/>
      <c r="D14" s="261"/>
      <c r="E14" s="261"/>
      <c r="F14" s="262"/>
      <c r="G14" s="260" t="s">
        <v>87</v>
      </c>
      <c r="H14" s="263"/>
      <c r="I14" s="263"/>
      <c r="J14" s="264"/>
    </row>
    <row r="16" spans="1:10" ht="18.75" x14ac:dyDescent="0.3">
      <c r="A16" s="251" t="s">
        <v>88</v>
      </c>
      <c r="B16" s="251"/>
      <c r="C16" s="251"/>
      <c r="D16" s="251"/>
      <c r="E16" s="251"/>
      <c r="F16" s="251"/>
      <c r="G16" s="251"/>
      <c r="H16" s="251"/>
      <c r="I16" s="251"/>
      <c r="J16" s="251"/>
    </row>
    <row r="17" spans="1:10" ht="13.5" customHeight="1" x14ac:dyDescent="0.25"/>
    <row r="18" spans="1:10" ht="18.75" x14ac:dyDescent="0.3">
      <c r="A18" s="278" t="s">
        <v>2</v>
      </c>
      <c r="B18" s="278"/>
      <c r="C18" s="278" t="s">
        <v>89</v>
      </c>
      <c r="D18" s="278"/>
      <c r="E18" s="278" t="s">
        <v>90</v>
      </c>
      <c r="F18" s="278"/>
      <c r="G18" s="275" t="s">
        <v>91</v>
      </c>
      <c r="H18" s="276"/>
      <c r="I18" s="276"/>
      <c r="J18" s="277"/>
    </row>
    <row r="19" spans="1:10" ht="15.75" customHeight="1" x14ac:dyDescent="0.25">
      <c r="A19" s="256">
        <v>1</v>
      </c>
      <c r="B19" s="256"/>
      <c r="C19" s="256">
        <v>2</v>
      </c>
      <c r="D19" s="256"/>
      <c r="E19" s="256">
        <v>3</v>
      </c>
      <c r="F19" s="256"/>
      <c r="G19" s="257">
        <v>4</v>
      </c>
      <c r="H19" s="258"/>
      <c r="I19" s="258"/>
      <c r="J19" s="259"/>
    </row>
    <row r="20" spans="1:10" ht="21.75" customHeight="1" x14ac:dyDescent="0.25">
      <c r="A20" s="279" t="s">
        <v>92</v>
      </c>
      <c r="B20" s="280"/>
      <c r="C20" s="281">
        <v>1436081</v>
      </c>
      <c r="D20" s="282"/>
      <c r="E20" s="281">
        <v>1431478.5</v>
      </c>
      <c r="F20" s="282"/>
      <c r="G20" s="283" t="s">
        <v>93</v>
      </c>
      <c r="H20" s="284"/>
      <c r="I20" s="284"/>
      <c r="J20" s="285"/>
    </row>
    <row r="21" spans="1:10" ht="21.75" customHeight="1" x14ac:dyDescent="0.25">
      <c r="A21" s="279" t="s">
        <v>94</v>
      </c>
      <c r="B21" s="280"/>
      <c r="C21" s="281">
        <v>1727626</v>
      </c>
      <c r="D21" s="282"/>
      <c r="E21" s="281">
        <v>1727534.5</v>
      </c>
      <c r="F21" s="282"/>
      <c r="G21" s="283" t="s">
        <v>93</v>
      </c>
      <c r="H21" s="284"/>
      <c r="I21" s="284"/>
      <c r="J21" s="285"/>
    </row>
    <row r="22" spans="1:10" ht="20.25" customHeight="1" x14ac:dyDescent="0.25">
      <c r="A22" s="279" t="s">
        <v>95</v>
      </c>
      <c r="B22" s="280"/>
      <c r="C22" s="281">
        <v>1181234</v>
      </c>
      <c r="D22" s="282"/>
      <c r="E22" s="281">
        <v>1168332.8999999999</v>
      </c>
      <c r="F22" s="282"/>
      <c r="G22" s="283" t="s">
        <v>93</v>
      </c>
      <c r="H22" s="284"/>
      <c r="I22" s="284"/>
      <c r="J22" s="285"/>
    </row>
    <row r="23" spans="1:10" ht="27.75" customHeight="1" x14ac:dyDescent="0.25">
      <c r="A23" s="279" t="s">
        <v>15</v>
      </c>
      <c r="B23" s="280"/>
      <c r="C23" s="281">
        <v>1355100</v>
      </c>
      <c r="D23" s="282"/>
      <c r="E23" s="281">
        <v>1465000</v>
      </c>
      <c r="F23" s="282"/>
      <c r="G23" s="283" t="s">
        <v>96</v>
      </c>
      <c r="H23" s="284"/>
      <c r="I23" s="284"/>
      <c r="J23" s="285"/>
    </row>
    <row r="24" spans="1:10" ht="18.75" x14ac:dyDescent="0.3">
      <c r="A24" s="288" t="s">
        <v>97</v>
      </c>
      <c r="B24" s="289"/>
      <c r="C24" s="290">
        <f>SUM(C20:D23)</f>
        <v>5700041</v>
      </c>
      <c r="D24" s="291"/>
      <c r="E24" s="290">
        <f>SUM(E20:F23)</f>
        <v>5792345.9000000004</v>
      </c>
      <c r="F24" s="291"/>
      <c r="G24" s="275"/>
      <c r="H24" s="276"/>
      <c r="I24" s="276"/>
      <c r="J24" s="277"/>
    </row>
    <row r="25" spans="1:10" s="7" customFormat="1" ht="21.75" customHeight="1" x14ac:dyDescent="0.25">
      <c r="A25" s="4"/>
      <c r="B25" s="4"/>
      <c r="C25" s="4"/>
      <c r="D25" s="4"/>
      <c r="E25" s="4"/>
      <c r="F25" s="4"/>
      <c r="G25" s="4"/>
      <c r="H25" s="4"/>
      <c r="I25" s="4"/>
      <c r="J25" s="4"/>
    </row>
    <row r="26" spans="1:10" s="7" customFormat="1" ht="30.75" customHeight="1" x14ac:dyDescent="0.25">
      <c r="A26" s="292" t="s">
        <v>98</v>
      </c>
      <c r="B26" s="292"/>
      <c r="C26" s="292"/>
      <c r="D26" s="292"/>
      <c r="E26" s="292"/>
      <c r="F26" s="292"/>
      <c r="G26" s="292"/>
      <c r="H26" s="292"/>
      <c r="I26" s="292"/>
      <c r="J26" s="292"/>
    </row>
    <row r="27" spans="1:10" s="8" customFormat="1" ht="36.75" customHeight="1" x14ac:dyDescent="0.3">
      <c r="A27" s="286" t="s">
        <v>99</v>
      </c>
      <c r="B27" s="287"/>
      <c r="C27" s="287"/>
      <c r="D27" s="287"/>
      <c r="E27" s="287"/>
      <c r="F27" s="287"/>
      <c r="G27" s="287"/>
      <c r="H27" s="287"/>
      <c r="I27" s="287"/>
      <c r="J27" s="287"/>
    </row>
    <row r="28" spans="1:10" s="8" customFormat="1" ht="59.25" customHeight="1" x14ac:dyDescent="0.3">
      <c r="A28" s="286" t="s">
        <v>100</v>
      </c>
      <c r="B28" s="286"/>
      <c r="C28" s="286"/>
      <c r="D28" s="286"/>
      <c r="E28" s="286"/>
      <c r="F28" s="286"/>
      <c r="G28" s="286"/>
      <c r="H28" s="286"/>
      <c r="I28" s="286"/>
      <c r="J28" s="286"/>
    </row>
    <row r="29" spans="1:10" s="8" customFormat="1" ht="21" customHeight="1" x14ac:dyDescent="0.3">
      <c r="A29" s="286" t="s">
        <v>101</v>
      </c>
      <c r="B29" s="287"/>
      <c r="C29" s="287"/>
      <c r="D29" s="287"/>
      <c r="E29" s="287"/>
      <c r="F29" s="287"/>
      <c r="G29" s="287"/>
      <c r="H29" s="287"/>
      <c r="I29" s="287"/>
      <c r="J29" s="287"/>
    </row>
    <row r="30" spans="1:10" s="8" customFormat="1" ht="42" customHeight="1" x14ac:dyDescent="0.3">
      <c r="A30" s="286" t="s">
        <v>102</v>
      </c>
      <c r="B30" s="287"/>
      <c r="C30" s="287"/>
      <c r="D30" s="287"/>
      <c r="E30" s="287"/>
      <c r="F30" s="287"/>
      <c r="G30" s="287"/>
      <c r="H30" s="287"/>
      <c r="I30" s="287"/>
      <c r="J30" s="287"/>
    </row>
    <row r="31" spans="1:10" s="8" customFormat="1" ht="60.75" customHeight="1" x14ac:dyDescent="0.3">
      <c r="A31" s="286" t="s">
        <v>103</v>
      </c>
      <c r="B31" s="287"/>
      <c r="C31" s="287"/>
      <c r="D31" s="287"/>
      <c r="E31" s="287"/>
      <c r="F31" s="287"/>
      <c r="G31" s="287"/>
      <c r="H31" s="287"/>
      <c r="I31" s="287"/>
      <c r="J31" s="287"/>
    </row>
    <row r="32" spans="1:10" s="8" customFormat="1" ht="80.25" customHeight="1" x14ac:dyDescent="0.3">
      <c r="A32" s="286" t="s">
        <v>104</v>
      </c>
      <c r="B32" s="287"/>
      <c r="C32" s="287"/>
      <c r="D32" s="287"/>
      <c r="E32" s="287"/>
      <c r="F32" s="287"/>
      <c r="G32" s="287"/>
      <c r="H32" s="287"/>
      <c r="I32" s="287"/>
      <c r="J32" s="287"/>
    </row>
    <row r="33" spans="1:10" s="8" customFormat="1" ht="57.75" customHeight="1" x14ac:dyDescent="0.3">
      <c r="A33" s="286" t="s">
        <v>105</v>
      </c>
      <c r="B33" s="287"/>
      <c r="C33" s="287"/>
      <c r="D33" s="287"/>
      <c r="E33" s="287"/>
      <c r="F33" s="287"/>
      <c r="G33" s="287"/>
      <c r="H33" s="287"/>
      <c r="I33" s="287"/>
      <c r="J33" s="287"/>
    </row>
    <row r="34" spans="1:10" s="8" customFormat="1" ht="37.5" customHeight="1" x14ac:dyDescent="0.3">
      <c r="A34" s="286" t="s">
        <v>106</v>
      </c>
      <c r="B34" s="287"/>
      <c r="C34" s="287"/>
      <c r="D34" s="287"/>
      <c r="E34" s="287"/>
      <c r="F34" s="287"/>
      <c r="G34" s="287"/>
      <c r="H34" s="287"/>
      <c r="I34" s="287"/>
      <c r="J34" s="287"/>
    </row>
    <row r="35" spans="1:10" s="8" customFormat="1" ht="75" customHeight="1" x14ac:dyDescent="0.3">
      <c r="A35" s="286" t="s">
        <v>107</v>
      </c>
      <c r="B35" s="287"/>
      <c r="C35" s="287"/>
      <c r="D35" s="287"/>
      <c r="E35" s="287"/>
      <c r="F35" s="287"/>
      <c r="G35" s="287"/>
      <c r="H35" s="287"/>
      <c r="I35" s="287"/>
      <c r="J35" s="287"/>
    </row>
    <row r="36" spans="1:10" s="8" customFormat="1" ht="57.75" customHeight="1" x14ac:dyDescent="0.3">
      <c r="A36" s="286" t="s">
        <v>108</v>
      </c>
      <c r="B36" s="287"/>
      <c r="C36" s="287"/>
      <c r="D36" s="287"/>
      <c r="E36" s="287"/>
      <c r="F36" s="287"/>
      <c r="G36" s="287"/>
      <c r="H36" s="287"/>
      <c r="I36" s="287"/>
      <c r="J36" s="287"/>
    </row>
    <row r="37" spans="1:10" s="8" customFormat="1" ht="77.25" customHeight="1" x14ac:dyDescent="0.3">
      <c r="A37" s="286" t="s">
        <v>109</v>
      </c>
      <c r="B37" s="287"/>
      <c r="C37" s="287"/>
      <c r="D37" s="287"/>
      <c r="E37" s="287"/>
      <c r="F37" s="287"/>
      <c r="G37" s="287"/>
      <c r="H37" s="287"/>
      <c r="I37" s="287"/>
      <c r="J37" s="287"/>
    </row>
    <row r="38" spans="1:10" s="8" customFormat="1" ht="24" customHeight="1" x14ac:dyDescent="0.3">
      <c r="A38" s="286" t="s">
        <v>110</v>
      </c>
      <c r="B38" s="287"/>
      <c r="C38" s="287"/>
      <c r="D38" s="287"/>
      <c r="E38" s="287"/>
      <c r="F38" s="287"/>
      <c r="G38" s="287"/>
      <c r="H38" s="287"/>
      <c r="I38" s="287"/>
      <c r="J38" s="287"/>
    </row>
    <row r="39" spans="1:10" s="8" customFormat="1" ht="79.5" customHeight="1" x14ac:dyDescent="0.3">
      <c r="A39" s="294" t="s">
        <v>111</v>
      </c>
      <c r="B39" s="295"/>
      <c r="C39" s="295"/>
      <c r="D39" s="295"/>
      <c r="E39" s="295"/>
      <c r="F39" s="295"/>
      <c r="G39" s="295"/>
      <c r="H39" s="295"/>
      <c r="I39" s="295"/>
      <c r="J39" s="295"/>
    </row>
    <row r="40" spans="1:10" s="8" customFormat="1" ht="21.75" customHeight="1" x14ac:dyDescent="0.3">
      <c r="A40" s="286" t="s">
        <v>112</v>
      </c>
      <c r="B40" s="287"/>
      <c r="C40" s="287"/>
      <c r="D40" s="287"/>
      <c r="E40" s="287"/>
      <c r="F40" s="287"/>
      <c r="G40" s="287"/>
      <c r="H40" s="287"/>
      <c r="I40" s="287"/>
      <c r="J40" s="287"/>
    </row>
    <row r="41" spans="1:10" s="8" customFormat="1" ht="57" customHeight="1" x14ac:dyDescent="0.3">
      <c r="A41" s="286" t="s">
        <v>113</v>
      </c>
      <c r="B41" s="287"/>
      <c r="C41" s="287"/>
      <c r="D41" s="287"/>
      <c r="E41" s="287"/>
      <c r="F41" s="287"/>
      <c r="G41" s="287"/>
      <c r="H41" s="287"/>
      <c r="I41" s="287"/>
      <c r="J41" s="287"/>
    </row>
    <row r="42" spans="1:10" s="8" customFormat="1" ht="40.5" customHeight="1" x14ac:dyDescent="0.3">
      <c r="A42" s="293" t="s">
        <v>114</v>
      </c>
      <c r="B42" s="287"/>
      <c r="C42" s="287"/>
      <c r="D42" s="287"/>
      <c r="E42" s="287"/>
      <c r="F42" s="287"/>
      <c r="G42" s="287"/>
      <c r="H42" s="287"/>
      <c r="I42" s="287"/>
      <c r="J42" s="287"/>
    </row>
    <row r="43" spans="1:10" s="8" customFormat="1" ht="42.75" customHeight="1" x14ac:dyDescent="0.3">
      <c r="A43" s="293" t="s">
        <v>115</v>
      </c>
      <c r="B43" s="287"/>
      <c r="C43" s="287"/>
      <c r="D43" s="287"/>
      <c r="E43" s="287"/>
      <c r="F43" s="287"/>
      <c r="G43" s="287"/>
      <c r="H43" s="287"/>
      <c r="I43" s="287"/>
      <c r="J43" s="287"/>
    </row>
    <row r="44" spans="1:10" s="8" customFormat="1" ht="74.25" customHeight="1" x14ac:dyDescent="0.3">
      <c r="A44" s="293" t="s">
        <v>116</v>
      </c>
      <c r="B44" s="287"/>
      <c r="C44" s="287"/>
      <c r="D44" s="287"/>
      <c r="E44" s="287"/>
      <c r="F44" s="287"/>
      <c r="G44" s="287"/>
      <c r="H44" s="287"/>
      <c r="I44" s="287"/>
      <c r="J44" s="287"/>
    </row>
    <row r="45" spans="1:10" s="8" customFormat="1" ht="41.25" customHeight="1" x14ac:dyDescent="0.3">
      <c r="A45" s="293" t="s">
        <v>117</v>
      </c>
      <c r="B45" s="287"/>
      <c r="C45" s="287"/>
      <c r="D45" s="287"/>
      <c r="E45" s="287"/>
      <c r="F45" s="287"/>
      <c r="G45" s="287"/>
      <c r="H45" s="287"/>
      <c r="I45" s="287"/>
      <c r="J45" s="287"/>
    </row>
    <row r="46" spans="1:10" s="8" customFormat="1" ht="39.75" customHeight="1" x14ac:dyDescent="0.3">
      <c r="A46" s="286" t="s">
        <v>118</v>
      </c>
      <c r="B46" s="287"/>
      <c r="C46" s="287"/>
      <c r="D46" s="287"/>
      <c r="E46" s="287"/>
      <c r="F46" s="287"/>
      <c r="G46" s="287"/>
      <c r="H46" s="287"/>
      <c r="I46" s="287"/>
      <c r="J46" s="287"/>
    </row>
    <row r="47" spans="1:10" s="8" customFormat="1" ht="58.5" customHeight="1" x14ac:dyDescent="0.3">
      <c r="A47" s="286" t="s">
        <v>119</v>
      </c>
      <c r="B47" s="287"/>
      <c r="C47" s="287"/>
      <c r="D47" s="287"/>
      <c r="E47" s="287"/>
      <c r="F47" s="287"/>
      <c r="G47" s="287"/>
      <c r="H47" s="287"/>
      <c r="I47" s="287"/>
      <c r="J47" s="287"/>
    </row>
    <row r="48" spans="1:10" s="8" customFormat="1" ht="57.75" customHeight="1" x14ac:dyDescent="0.3">
      <c r="A48" s="286" t="s">
        <v>120</v>
      </c>
      <c r="B48" s="287"/>
      <c r="C48" s="287"/>
      <c r="D48" s="287"/>
      <c r="E48" s="287"/>
      <c r="F48" s="287"/>
      <c r="G48" s="287"/>
      <c r="H48" s="287"/>
      <c r="I48" s="287"/>
      <c r="J48" s="287"/>
    </row>
    <row r="49" spans="1:10" s="8" customFormat="1" ht="42" customHeight="1" x14ac:dyDescent="0.3">
      <c r="A49" s="286" t="s">
        <v>121</v>
      </c>
      <c r="B49" s="287"/>
      <c r="C49" s="287"/>
      <c r="D49" s="287"/>
      <c r="E49" s="287"/>
      <c r="F49" s="287"/>
      <c r="G49" s="287"/>
      <c r="H49" s="287"/>
      <c r="I49" s="287"/>
      <c r="J49" s="287"/>
    </row>
    <row r="50" spans="1:10" s="8" customFormat="1" ht="74.25" customHeight="1" x14ac:dyDescent="0.3">
      <c r="A50" s="286" t="s">
        <v>122</v>
      </c>
      <c r="B50" s="287"/>
      <c r="C50" s="287"/>
      <c r="D50" s="287"/>
      <c r="E50" s="287"/>
      <c r="F50" s="287"/>
      <c r="G50" s="287"/>
      <c r="H50" s="287"/>
      <c r="I50" s="287"/>
      <c r="J50" s="287"/>
    </row>
    <row r="51" spans="1:10" s="8" customFormat="1" ht="77.25" customHeight="1" x14ac:dyDescent="0.3">
      <c r="A51" s="286" t="s">
        <v>123</v>
      </c>
      <c r="B51" s="287"/>
      <c r="C51" s="287"/>
      <c r="D51" s="287"/>
      <c r="E51" s="287"/>
      <c r="F51" s="287"/>
      <c r="G51" s="287"/>
      <c r="H51" s="287"/>
      <c r="I51" s="287"/>
      <c r="J51" s="287"/>
    </row>
    <row r="52" spans="1:10" s="8" customFormat="1" ht="39" customHeight="1" x14ac:dyDescent="0.3">
      <c r="A52" s="286" t="s">
        <v>124</v>
      </c>
      <c r="B52" s="287"/>
      <c r="C52" s="287"/>
      <c r="D52" s="287"/>
      <c r="E52" s="287"/>
      <c r="F52" s="287"/>
      <c r="G52" s="287"/>
      <c r="H52" s="287"/>
      <c r="I52" s="287"/>
      <c r="J52" s="287"/>
    </row>
    <row r="53" spans="1:10" s="8" customFormat="1" ht="76.5" customHeight="1" x14ac:dyDescent="0.3">
      <c r="A53" s="286" t="s">
        <v>125</v>
      </c>
      <c r="B53" s="287"/>
      <c r="C53" s="287"/>
      <c r="D53" s="287"/>
      <c r="E53" s="287"/>
      <c r="F53" s="287"/>
      <c r="G53" s="287"/>
      <c r="H53" s="287"/>
      <c r="I53" s="287"/>
      <c r="J53" s="287"/>
    </row>
    <row r="54" spans="1:10" s="8" customFormat="1" ht="135" customHeight="1" x14ac:dyDescent="0.3">
      <c r="A54" s="286" t="s">
        <v>126</v>
      </c>
      <c r="B54" s="287"/>
      <c r="C54" s="287"/>
      <c r="D54" s="287"/>
      <c r="E54" s="287"/>
      <c r="F54" s="287"/>
      <c r="G54" s="287"/>
      <c r="H54" s="287"/>
      <c r="I54" s="287"/>
      <c r="J54" s="287"/>
    </row>
    <row r="55" spans="1:10" s="8" customFormat="1" ht="58.5" customHeight="1" x14ac:dyDescent="0.3">
      <c r="A55" s="286" t="s">
        <v>127</v>
      </c>
      <c r="B55" s="287"/>
      <c r="C55" s="287"/>
      <c r="D55" s="287"/>
      <c r="E55" s="287"/>
      <c r="F55" s="287"/>
      <c r="G55" s="287"/>
      <c r="H55" s="287"/>
      <c r="I55" s="287"/>
      <c r="J55" s="287"/>
    </row>
    <row r="56" spans="1:10" s="8" customFormat="1" ht="21" customHeight="1" x14ac:dyDescent="0.3">
      <c r="A56" s="286" t="s">
        <v>128</v>
      </c>
      <c r="B56" s="287"/>
      <c r="C56" s="287"/>
      <c r="D56" s="287"/>
      <c r="E56" s="287"/>
      <c r="F56" s="287"/>
      <c r="G56" s="287"/>
      <c r="H56" s="287"/>
      <c r="I56" s="287"/>
      <c r="J56" s="287"/>
    </row>
    <row r="57" spans="1:10" s="8" customFormat="1" ht="39.75" customHeight="1" x14ac:dyDescent="0.3">
      <c r="A57" s="286" t="s">
        <v>129</v>
      </c>
      <c r="B57" s="287"/>
      <c r="C57" s="287"/>
      <c r="D57" s="287"/>
      <c r="E57" s="287"/>
      <c r="F57" s="287"/>
      <c r="G57" s="287"/>
      <c r="H57" s="287"/>
      <c r="I57" s="287"/>
      <c r="J57" s="287"/>
    </row>
    <row r="58" spans="1:10" s="8" customFormat="1" ht="41.25" customHeight="1" x14ac:dyDescent="0.3">
      <c r="A58" s="286" t="s">
        <v>130</v>
      </c>
      <c r="B58" s="287"/>
      <c r="C58" s="287"/>
      <c r="D58" s="287"/>
      <c r="E58" s="287"/>
      <c r="F58" s="287"/>
      <c r="G58" s="287"/>
      <c r="H58" s="287"/>
      <c r="I58" s="287"/>
      <c r="J58" s="287"/>
    </row>
    <row r="59" spans="1:10" s="8" customFormat="1" ht="94.5" customHeight="1" x14ac:dyDescent="0.3">
      <c r="A59" s="286" t="s">
        <v>131</v>
      </c>
      <c r="B59" s="287"/>
      <c r="C59" s="287"/>
      <c r="D59" s="287"/>
      <c r="E59" s="287"/>
      <c r="F59" s="287"/>
      <c r="G59" s="287"/>
      <c r="H59" s="287"/>
      <c r="I59" s="287"/>
      <c r="J59" s="287"/>
    </row>
    <row r="60" spans="1:10" s="8" customFormat="1" ht="21" customHeight="1" x14ac:dyDescent="0.3">
      <c r="A60" s="286" t="s">
        <v>132</v>
      </c>
      <c r="B60" s="287"/>
      <c r="C60" s="287"/>
      <c r="D60" s="287"/>
      <c r="E60" s="287"/>
      <c r="F60" s="287"/>
      <c r="G60" s="287"/>
      <c r="H60" s="287"/>
      <c r="I60" s="287"/>
      <c r="J60" s="287"/>
    </row>
    <row r="61" spans="1:10" s="8" customFormat="1" ht="21" customHeight="1" x14ac:dyDescent="0.3">
      <c r="A61" s="287" t="s">
        <v>133</v>
      </c>
      <c r="B61" s="287"/>
      <c r="C61" s="287"/>
      <c r="D61" s="287"/>
      <c r="E61" s="287"/>
      <c r="F61" s="287"/>
      <c r="G61" s="287"/>
      <c r="H61" s="287"/>
      <c r="I61" s="287"/>
      <c r="J61" s="287"/>
    </row>
    <row r="62" spans="1:10" s="9" customFormat="1" ht="54" customHeight="1" x14ac:dyDescent="0.25">
      <c r="A62" s="296"/>
      <c r="B62" s="296"/>
      <c r="C62" s="296"/>
      <c r="D62" s="296"/>
      <c r="E62" s="296"/>
      <c r="F62" s="296"/>
      <c r="G62" s="296"/>
      <c r="H62" s="296"/>
      <c r="I62" s="296"/>
      <c r="J62" s="296"/>
    </row>
    <row r="63" spans="1:10" s="9" customFormat="1" ht="15.75" x14ac:dyDescent="0.25">
      <c r="A63" s="10" t="s">
        <v>134</v>
      </c>
      <c r="B63" s="10"/>
      <c r="C63" s="10"/>
      <c r="D63" s="11"/>
      <c r="E63" s="11"/>
      <c r="F63" s="11"/>
      <c r="G63" s="11"/>
      <c r="H63" s="11"/>
      <c r="I63" s="11"/>
      <c r="J63" s="10"/>
    </row>
    <row r="64" spans="1:10" s="9" customFormat="1" ht="15.75" x14ac:dyDescent="0.25">
      <c r="I64" s="12" t="s">
        <v>135</v>
      </c>
    </row>
    <row r="65" spans="1:10" s="9" customFormat="1" ht="23.25" customHeight="1" x14ac:dyDescent="0.25">
      <c r="A65" s="13"/>
    </row>
    <row r="66" spans="1:10" s="9" customFormat="1" ht="15.75" x14ac:dyDescent="0.25">
      <c r="A66" s="10" t="s">
        <v>136</v>
      </c>
      <c r="B66" s="10"/>
      <c r="C66" s="10"/>
      <c r="D66" s="11"/>
      <c r="E66" s="11"/>
      <c r="F66" s="11"/>
      <c r="G66" s="11"/>
      <c r="H66" s="11"/>
      <c r="I66" s="11"/>
      <c r="J66" s="10"/>
    </row>
    <row r="67" spans="1:10" ht="16.5" customHeight="1" x14ac:dyDescent="0.25">
      <c r="A67" s="9"/>
      <c r="B67" s="9"/>
      <c r="C67" s="9"/>
      <c r="D67" s="9"/>
      <c r="E67" s="9"/>
      <c r="F67" s="9"/>
      <c r="G67" s="9"/>
      <c r="H67" s="9"/>
      <c r="I67" s="12" t="s">
        <v>135</v>
      </c>
      <c r="J67" s="9"/>
    </row>
  </sheetData>
  <mergeCells count="90">
    <mergeCell ref="A62:J62"/>
    <mergeCell ref="A56:J56"/>
    <mergeCell ref="A57:J57"/>
    <mergeCell ref="A58:J58"/>
    <mergeCell ref="A59:J59"/>
    <mergeCell ref="A60:J60"/>
    <mergeCell ref="A61:J61"/>
    <mergeCell ref="A55:J55"/>
    <mergeCell ref="A44:J44"/>
    <mergeCell ref="A45:J45"/>
    <mergeCell ref="A46:J46"/>
    <mergeCell ref="A47:J47"/>
    <mergeCell ref="A48:J48"/>
    <mergeCell ref="A49:J49"/>
    <mergeCell ref="A50:J50"/>
    <mergeCell ref="A51:J51"/>
    <mergeCell ref="A52:J52"/>
    <mergeCell ref="A53:J53"/>
    <mergeCell ref="A54:J54"/>
    <mergeCell ref="A43:J43"/>
    <mergeCell ref="A32:J32"/>
    <mergeCell ref="A33:J33"/>
    <mergeCell ref="A34:J34"/>
    <mergeCell ref="A35:J35"/>
    <mergeCell ref="A36:J36"/>
    <mergeCell ref="A37:J37"/>
    <mergeCell ref="A38:J38"/>
    <mergeCell ref="A39:J39"/>
    <mergeCell ref="A40:J40"/>
    <mergeCell ref="A41:J41"/>
    <mergeCell ref="A42:J42"/>
    <mergeCell ref="A31:J31"/>
    <mergeCell ref="A23:B23"/>
    <mergeCell ref="C23:D23"/>
    <mergeCell ref="E23:F23"/>
    <mergeCell ref="G23:J23"/>
    <mergeCell ref="A24:B24"/>
    <mergeCell ref="C24:D24"/>
    <mergeCell ref="E24:F24"/>
    <mergeCell ref="G24:J24"/>
    <mergeCell ref="A26:J26"/>
    <mergeCell ref="A27:J27"/>
    <mergeCell ref="A28:J28"/>
    <mergeCell ref="A29:J29"/>
    <mergeCell ref="A30:J30"/>
    <mergeCell ref="A21:B21"/>
    <mergeCell ref="C21:D21"/>
    <mergeCell ref="E21:F21"/>
    <mergeCell ref="G21:J21"/>
    <mergeCell ref="A22:B22"/>
    <mergeCell ref="C22:D22"/>
    <mergeCell ref="E22:F22"/>
    <mergeCell ref="G22:J22"/>
    <mergeCell ref="A19:B19"/>
    <mergeCell ref="C19:D19"/>
    <mergeCell ref="E19:F19"/>
    <mergeCell ref="G19:J19"/>
    <mergeCell ref="A20:B20"/>
    <mergeCell ref="C20:D20"/>
    <mergeCell ref="E20:F20"/>
    <mergeCell ref="G20:J20"/>
    <mergeCell ref="A14:F14"/>
    <mergeCell ref="G14:J14"/>
    <mergeCell ref="A16:J16"/>
    <mergeCell ref="A18:B18"/>
    <mergeCell ref="C18:D18"/>
    <mergeCell ref="E18:F18"/>
    <mergeCell ref="G18:J18"/>
    <mergeCell ref="A13:F13"/>
    <mergeCell ref="G13:J13"/>
    <mergeCell ref="A5:C5"/>
    <mergeCell ref="D5:G5"/>
    <mergeCell ref="H5:J6"/>
    <mergeCell ref="A6:C6"/>
    <mergeCell ref="D6:G6"/>
    <mergeCell ref="A7:C7"/>
    <mergeCell ref="D7:G7"/>
    <mergeCell ref="H7:J7"/>
    <mergeCell ref="A9:J9"/>
    <mergeCell ref="A11:F11"/>
    <mergeCell ref="G11:J11"/>
    <mergeCell ref="A12:F12"/>
    <mergeCell ref="G12:J12"/>
    <mergeCell ref="A1:J1"/>
    <mergeCell ref="A3:C3"/>
    <mergeCell ref="D3:G3"/>
    <mergeCell ref="H3:J3"/>
    <mergeCell ref="A4:C4"/>
    <mergeCell ref="D4:G4"/>
    <mergeCell ref="H4:J4"/>
  </mergeCells>
  <printOptions horizontalCentered="1"/>
  <pageMargins left="0.72" right="0.46" top="0.51181102362204722" bottom="0.39370078740157483" header="0.31496062992125984" footer="0.19685039370078741"/>
  <pageSetup paperSize="9" scale="6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1</vt:lpstr>
      <vt:lpstr>Приложения 2-5+</vt:lpstr>
      <vt:lpstr>'Приложение 1'!_GoBack</vt:lpstr>
      <vt:lpstr>'Приложение 1'!Заголовки_для_печати</vt:lpstr>
      <vt:lpstr>'Приложение 1'!Область_печати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ZHANAR</dc:creator>
  <cp:lastModifiedBy>Lenovo</cp:lastModifiedBy>
  <cp:lastPrinted>2018-01-31T11:41:58Z</cp:lastPrinted>
  <dcterms:created xsi:type="dcterms:W3CDTF">2018-01-08T09:39:09Z</dcterms:created>
  <dcterms:modified xsi:type="dcterms:W3CDTF">2018-04-04T10:27:01Z</dcterms:modified>
</cp:coreProperties>
</file>