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225" windowWidth="15120" windowHeight="7890"/>
  </bookViews>
  <sheets>
    <sheet name="Лист1" sheetId="1" r:id="rId1"/>
  </sheets>
  <definedNames>
    <definedName name="_xlnm.Print_Area" localSheetId="0">Лист1!$A$1:$M$369</definedName>
  </definedNames>
  <calcPr calcId="145621"/>
</workbook>
</file>

<file path=xl/calcChain.xml><?xml version="1.0" encoding="utf-8"?>
<calcChain xmlns="http://schemas.openxmlformats.org/spreadsheetml/2006/main">
  <c r="J227" i="1" l="1"/>
  <c r="I227" i="1"/>
  <c r="I360" i="1" s="1"/>
  <c r="J225" i="1"/>
  <c r="I225" i="1"/>
  <c r="J226" i="1"/>
  <c r="J248" i="1"/>
  <c r="J244" i="1" s="1"/>
  <c r="J316" i="1"/>
  <c r="J359" i="1" s="1"/>
  <c r="J339" i="1"/>
  <c r="J353" i="1"/>
  <c r="I226" i="1"/>
  <c r="I359" i="1" s="1"/>
  <c r="I248" i="1"/>
  <c r="I316" i="1"/>
  <c r="I339" i="1"/>
  <c r="I353" i="1"/>
  <c r="I82" i="1"/>
  <c r="J82" i="1"/>
  <c r="H82" i="1"/>
  <c r="H316" i="1"/>
  <c r="H225" i="1"/>
  <c r="I317" i="1"/>
  <c r="J317" i="1"/>
  <c r="H317" i="1"/>
  <c r="I315" i="1"/>
  <c r="J315" i="1"/>
  <c r="H315" i="1"/>
  <c r="I314" i="1"/>
  <c r="J314" i="1"/>
  <c r="H314" i="1"/>
  <c r="H226" i="1"/>
  <c r="H222" i="1" s="1"/>
  <c r="H248" i="1"/>
  <c r="H244" i="1" s="1"/>
  <c r="H339" i="1"/>
  <c r="H353" i="1"/>
  <c r="I224" i="1"/>
  <c r="J224" i="1"/>
  <c r="J222" i="1" s="1"/>
  <c r="H224" i="1"/>
  <c r="I85" i="1"/>
  <c r="I80" i="1" s="1"/>
  <c r="J85" i="1"/>
  <c r="J360" i="1" s="1"/>
  <c r="H227" i="1"/>
  <c r="H85" i="1"/>
  <c r="I244" i="1"/>
  <c r="I349" i="1"/>
  <c r="J349" i="1"/>
  <c r="I358" i="1"/>
  <c r="H358" i="1"/>
  <c r="I357" i="1"/>
  <c r="J357" i="1" l="1"/>
  <c r="H359" i="1"/>
  <c r="H360" i="1"/>
  <c r="H357" i="1"/>
  <c r="H312" i="1"/>
  <c r="J312" i="1"/>
  <c r="I312" i="1"/>
  <c r="J80" i="1"/>
  <c r="J355" i="1" s="1"/>
  <c r="I222" i="1"/>
  <c r="J358" i="1"/>
  <c r="H80" i="1"/>
  <c r="H349" i="1"/>
  <c r="I355" i="1" l="1"/>
  <c r="H355" i="1"/>
</calcChain>
</file>

<file path=xl/sharedStrings.xml><?xml version="1.0" encoding="utf-8"?>
<sst xmlns="http://schemas.openxmlformats.org/spreadsheetml/2006/main" count="1313" uniqueCount="601">
  <si>
    <t>количество случаев на 100 тысяч населения</t>
  </si>
  <si>
    <t>Снижение смертности от злокачественных заболеваний</t>
  </si>
  <si>
    <t>Распространенность ВИЧ в возрастной группе 15-49 лет в пределах 0,2-0,6 %</t>
  </si>
  <si>
    <t>Цель: Увеличение степени востребовательности у населения услуг сферы культуры</t>
  </si>
  <si>
    <t>Цель:Повышение узнаваемости туристического бренда района и развитие внутреннего туризма</t>
  </si>
  <si>
    <t>Увеличение количества обслуженных посетителей местами размещения по внутреннему туризму (резиденты), в сравнении с предыдущим годом</t>
  </si>
  <si>
    <t xml:space="preserve">За 12 месяцев 2017 г. в числе обслуженных посетителей нет нерезидентов. </t>
  </si>
  <si>
    <t>Увеличение количества представленных койко-суток, в сравнении с предыдущим годом</t>
  </si>
  <si>
    <t xml:space="preserve">Уровень обеспеченности инфраструктуры противодействия чрезвычайным ситуациям </t>
  </si>
  <si>
    <t>ед.</t>
  </si>
  <si>
    <t>Цель: Развитие социальной и инженерной инфраструктуры,повышение эффективности деятельности жилищно-коммунального хозяйства, обеспечение потребителей качественными коммунальными услугами</t>
  </si>
  <si>
    <t xml:space="preserve">Чистая сменяемость численности государственных служащих </t>
  </si>
  <si>
    <t>Укрепление МТБ объектов культуры</t>
  </si>
  <si>
    <t>Строительство хоккейного корта</t>
  </si>
  <si>
    <t>ОО, аким села</t>
  </si>
  <si>
    <t>ОО, Аким Северного с/о, КХ "Базарбай"</t>
  </si>
  <si>
    <t>Приобретение спортинвентаря в Северную СОШ</t>
  </si>
  <si>
    <t xml:space="preserve">ОО, Аким села Голубовка, ТОО "имени Абая" </t>
  </si>
  <si>
    <t>Приобретение и установка камер видео наблюдения в Северную СОШ</t>
  </si>
  <si>
    <t>Приобретение зимнего спортинвентаря в Абайскую СОШ</t>
  </si>
  <si>
    <t>В 2017 г. количество экономически активного населения составило 9850 чел. Безработное население 400 чел. Уровень безработицы составил 4,1%. (400/9850*100%=4,1%).</t>
  </si>
  <si>
    <t>Акимы сел Агашорын, Голубовка, ТОО "имени Абая", КХ "Замандас",  КХ "Нива", КХ "Енбек",  КХ "Данат", КХ "Нурлан".</t>
  </si>
  <si>
    <t>Финансирование проведения спортивных и праздничных мероприятий в с. Агашорын</t>
  </si>
  <si>
    <t>Строительсво водопроводов в селах Исы-Байзакова, Кызылжар, Каракудук, Луговое, Северное</t>
  </si>
  <si>
    <t>Приобритение  2-х квартирных жилых домов в селах Иртышск, Агашорын, Голубовка, Северное</t>
  </si>
  <si>
    <t xml:space="preserve">Начато строительство водопроводов в селах  Исы-Байзакова, Кызылжар, Каракудук, Луговое, Северное на сумму 200,0 млн. тенге. </t>
  </si>
  <si>
    <t>В 2017 году приобретены  2-х квартирные дома в селах Иртышск, Агашорын, Голубовка, Северное на сумму 65,248 млн. тенге.</t>
  </si>
  <si>
    <t>Разработка ПСДи ГЭ на строительство типовых скотомогильников в селах Иртышск, Агашорын, Голубовка, Северное</t>
  </si>
  <si>
    <t>Получение ГЭ по ПСД на строительство ветеринарных пунктов в селах Агашорын, Голубовка, Северное</t>
  </si>
  <si>
    <t>Строительство 2-х квартирного жилого дома в с. Голубовка</t>
  </si>
  <si>
    <t>Реконструкция 2-х квартирного жилого дома в с. Голубовка</t>
  </si>
  <si>
    <t xml:space="preserve">Гидрогеологические работы по изысканию запасов подземных вод в селах Агашорын, Амангельды, Майконыр, Косколь </t>
  </si>
  <si>
    <t>Благоустройство и обустройство зоны отдыха в с. Голубовка</t>
  </si>
  <si>
    <t>Строительство церкви в с. Голубовка</t>
  </si>
  <si>
    <r>
      <t xml:space="preserve">Проведение мероприятий </t>
    </r>
    <r>
      <rPr>
        <i/>
        <sz val="16"/>
        <rFont val="Times New Roman"/>
        <family val="1"/>
        <charset val="204"/>
      </rPr>
      <t>(семинаров, круглых столов)</t>
    </r>
    <r>
      <rPr>
        <sz val="16"/>
        <rFont val="Times New Roman"/>
        <family val="1"/>
        <charset val="204"/>
      </rPr>
      <t xml:space="preserve"> по разъяснению действующих государственных программ по развитию бизнеса и открытию собственного дела </t>
    </r>
  </si>
  <si>
    <t>Мониторинг осуществляется ежемесячно на основе статистических данных.</t>
  </si>
  <si>
    <t>данные мониторинга</t>
  </si>
  <si>
    <t>В районе действует 7 национальных культурных центров, которые приняли участие во многих мероприятиях. На празднике "Наурыз Мейрамы" лидеры молодежных движений НКЦ были награждены поощрительными призами.</t>
  </si>
  <si>
    <t>Поощрение к празднику "Наурыз Мейрамы", молодежная творческая выставка, в том числе поощрение национально-прикладного искусства НКЦ.</t>
  </si>
  <si>
    <t>Численность обучающихся детей с ограниченными возможностями в развитии 45 чел. Общая численность детей с ограниченными возможностями 135 чел., что составляет 33,3%. (45/135*100%=33,3%.)</t>
  </si>
  <si>
    <t>В рамках программы продуктивной занятости и массового предпринимательства 5 самозанятыми чел. выданы кредиты на приобретение сельхозтехники на сумму 23,1 млн. тенге.</t>
  </si>
  <si>
    <t>В рамках программы продуктивной занятости и массового предпринимательства 11 самозанятыми чел. выданы кредиты на развитие животноводства на сумму 53,7 млн. тенге.</t>
  </si>
  <si>
    <t>ОПСХ, Акимы сел и с/о</t>
  </si>
  <si>
    <t>Увеличение количества обслуженных посетителей местами размещения по въездному туризму (нерезиденты), в сравнении с предыдущим годом</t>
  </si>
  <si>
    <t xml:space="preserve">В 2017 году приобретено 54 кабинета для школ района, в том числе: 44 комплекта мультимедийных кабинетов на сумму 21,6 млн.тенге, 3 кабинета по предметам (химии, физики, биологии) на сумму 4,5 млн. тенге, 7 кабинетов роботехники на сумму 14,3 млн. тенге. </t>
  </si>
  <si>
    <t>Число функционирующих организаций общего среднего образования составляет 26 школ, в том числе 22 общеобразовательные и 4 основных.</t>
  </si>
  <si>
    <t xml:space="preserve">Площадь, покрытых лесом, угодий на территории государтсвенного лесного фонда, находящегося в ведении местных исполнительных органов </t>
  </si>
  <si>
    <t>Средняя площадь одного лесного пожара на территории государственного лесного фонда, находящегося в ведении местных исполнительных органов</t>
  </si>
  <si>
    <t>Инвентаризация земель сельскохозяйственного назначения</t>
  </si>
  <si>
    <t>система по породному преобразованию по Республике Казахстан</t>
  </si>
  <si>
    <t>соц. исследование</t>
  </si>
  <si>
    <t>справочник РЦЭЗ</t>
  </si>
  <si>
    <t>1.1 Промышленность</t>
  </si>
  <si>
    <t xml:space="preserve">Согласно статистических данных индекс физического объема инвестиций в основной капитал сельского хозяйства составил 71,0%. </t>
  </si>
  <si>
    <t>Введено помещение для беспривязного содержания скота до 400 голов КХ "Батыр" в Каракудукском с/о. Приобретено 45 гол. маточного скота. Объем инвестиций - 100,0 млн. тенге.</t>
  </si>
  <si>
    <t>ПСД с гос. экспертизой</t>
  </si>
  <si>
    <t xml:space="preserve">В 2017 году разработаны проекты с выдачей экспертиз Иртышской СОШ №2, Агашорынской СОШ, Коскольской СОШ, Косагашской СОШ, Ленинской СОШ, Майконырской СОШ на сумму 6,5 млн.тенге. </t>
  </si>
  <si>
    <t>В 2017 году разработаны проекты с выдачей экспертизы для ГККП Иртышский дом школьников на сумму 1,5 млн.тенге.</t>
  </si>
  <si>
    <t>Разработка проектно-сметной документации с прохождением вневедомственной экспертизы по капитальному ремонту спортзала Иртышской СОШ №1</t>
  </si>
  <si>
    <t xml:space="preserve">В 2017 г. количество ВИЧ инфицированных 7 чел.в возрастной групе 15-49 лет из них женщин-2, мужчин-5 (7*18/1000=0,13%) </t>
  </si>
  <si>
    <t>Разработана проектно-сметная документация на внутренний водопровод в Иртышской  центральной районной больнице на сумму 0,2  млн. тенге.</t>
  </si>
  <si>
    <t>Разработана проектно-сметная документация на капитальный ремонт первого этажа здания Иртышской центральной больницы на сумму 0,2 млн. тенге.</t>
  </si>
  <si>
    <t>В 2017 г.обеспечение 100% охвата подлежащих реакции Манту, флюороскринигу составил 104% (план 1900 доз, исполнение  1983 доз. 1983/1900*100%=104%)</t>
  </si>
  <si>
    <t>На данное мероприятие денежные средства с РБ в 2017 году не предусмотрены.</t>
  </si>
  <si>
    <t>соц. исследования, ведомственный отчет</t>
  </si>
  <si>
    <t>договор</t>
  </si>
  <si>
    <t>РБ</t>
  </si>
  <si>
    <t>ОБ</t>
  </si>
  <si>
    <t>РайБ</t>
  </si>
  <si>
    <t>В Иртышском районе нет функционирующих аварийных и трехсменных школ.</t>
  </si>
  <si>
    <t>Карта занятости</t>
  </si>
  <si>
    <t xml:space="preserve">Проведен устный социологический опрос на предмет владения английским  языком. Из 11510 респондентов 2187 человек ответили положительно. (2187/11510*100%=19,0%). </t>
  </si>
  <si>
    <t xml:space="preserve">Проведен устный социологический опрос на предмет владения тремя языками. Из 11510 респондентов 1613 человек ответили положительно. (1613/11510*100%=14,0%). </t>
  </si>
  <si>
    <t>Проведен устный социологический опрос на предмет владения государственным  языком. Из 11510 респондентов 9749 человек ответили положительно. (9749/11510*100%=84,7%)</t>
  </si>
  <si>
    <t xml:space="preserve">Осуществление карьерного продвижения госслужащих по принципу меритократии </t>
  </si>
  <si>
    <t>Повышение квалификации государственных служащих путем проведения учебных курсов</t>
  </si>
  <si>
    <t>За период 2017 года 59 государственных служащих прошли повышение квалификации в Павлодарском региональном центре переподготовки и повышения квалификации.</t>
  </si>
  <si>
    <t>Аппарата акима района,ОЧС</t>
  </si>
  <si>
    <t>ОЧС, аппарата акима района, акима сел, с/округов</t>
  </si>
  <si>
    <t>Проведено 5 заседаний комиссии по ЧС под председательством акима района и его заместителя.</t>
  </si>
  <si>
    <t>ОЧС, аппарата акима района</t>
  </si>
  <si>
    <t>ОЧС, аппарата акима района, ОФ, акимы сел и с/округов</t>
  </si>
  <si>
    <t>Цель:Повышение имиджа государственного служащего</t>
  </si>
  <si>
    <t>Целевые индикаторы:</t>
  </si>
  <si>
    <t>В 2017 году приобретены и установлены локальные системы оповещения в села Агашорын, Голубовка, Косагаш, Панфилово на общую сумму 0,832 млн. тенге.</t>
  </si>
  <si>
    <t>Содержание пожарного поста в с. Агашорын</t>
  </si>
  <si>
    <t>ОЧС, аппарата акима района, ОФ, аким с. Агашорын</t>
  </si>
  <si>
    <t>В 2017 году в с.Агашорын на содержание пожарного поста израсходовано 2,219 млн. тенге. Проведен капитальный ремонт пожарной машины, ГСМ, з/п 2 работников.</t>
  </si>
  <si>
    <t xml:space="preserve">Мероприятия: </t>
  </si>
  <si>
    <t>Целевой индикатор:</t>
  </si>
  <si>
    <t>Статистические данные по целевому индикатору формируется за год. Срок выпуска статистического отчета - октябрь 2018г.</t>
  </si>
  <si>
    <t>Инвестиции в основной капитал</t>
  </si>
  <si>
    <t>Инвестиции в основной капитал, за исключением бюджетных средств</t>
  </si>
  <si>
    <t>Согласно статистических данных объем инвестиций в основной капитал составил 3238,6 млн. тенге, ИФО- 109,2%.</t>
  </si>
  <si>
    <t>Согласно статистических данных объем инвестиций в основной капитал, за исключением бюджетных средств составил 1365,9 млн. тенге.</t>
  </si>
  <si>
    <t>Проведение выставок, бизнес-встреч по вопросам  развития  сотрудничества, улучшения инвестиционного климата</t>
  </si>
  <si>
    <t>На постоянной основе проводятся встречи акима района с потенциальными инвесторами с целью привлечения инвестиций в регион, разработан инвестиционный паспорт района, данные которого использованы для  размещения на открывшемся инвестпортале области.</t>
  </si>
  <si>
    <t>На постоянной основе ведется разъяснительная работа по использованию инструментов госпрограмм поддержки и развития предпринимательства, реализации инвестпроектов, осуществляется мониторинг реализации инвестпроектов на территории района.</t>
  </si>
  <si>
    <t>Акимы сел и сельского округа (Агашорын, Голубовка, Северное)</t>
  </si>
  <si>
    <t>Аким села и сельского округа (Агашорын,Северное)</t>
  </si>
  <si>
    <t>Численность населения в опорных СНП Иртышского района составляет 2458 чел.(Агашорын-744 чел, Голубовка -993 чел., Северное - 721 чел.)</t>
  </si>
  <si>
    <t>Численность населения в опорных СНП, расположенных на приграничных территориях Иртышского района составляет 1465 чел.(Агашорын-744 чел, Северное - 721 чел.).</t>
  </si>
  <si>
    <t>В рамках программы "Бірлік" КХ "Салкынколь" приобретено 50 гол. лошадей, 50 гол. КРС на сумму 34,0 млн. тенге.</t>
  </si>
  <si>
    <t>Подъем и подача воды в водопроводные сети в селе Иртышск 684 тыс. куб.м. В 2017 году освоено 32,963 млн.тенге .</t>
  </si>
  <si>
    <t>Предоставление земельных участков на торгах (конкурсах, аукционах)</t>
  </si>
  <si>
    <t>Приобретение сельскохозяйственной техники</t>
  </si>
  <si>
    <t xml:space="preserve">ОПСХ, Акимы сел и с/о, Главы КХ, ТОО, ФХ, СПК, ИП </t>
  </si>
  <si>
    <t xml:space="preserve">Модернизация мельницы  в с.Иртышск </t>
  </si>
  <si>
    <t>ОПСХ, ИП "Розиев"</t>
  </si>
  <si>
    <t>Ввод пекарнив в с.Иртышск</t>
  </si>
  <si>
    <t>Строительство животноводческого помещения с содержанием и откормом поголовья до 50 голов  в с. Агашорын</t>
  </si>
  <si>
    <t xml:space="preserve">ОПСХ, ТОО "им.Абая" </t>
  </si>
  <si>
    <t>Открытие откормочной площадки в с. Голубовка</t>
  </si>
  <si>
    <t>Строительство механического тока в с. Агашорын</t>
  </si>
  <si>
    <t>Расширение механического тока в с. Агашорын</t>
  </si>
  <si>
    <t>ОЗиСП, ЦЗ, Акимы сел и с/о</t>
  </si>
  <si>
    <t>В 2017 году обучение в рамках программы "Бастау-Бизнес" прошли 207 человек, из них 41 человек защитили  бизнес-план.</t>
  </si>
  <si>
    <t xml:space="preserve">Количество выпускников по Иртышскому району составило 333 чел., из них успешно (отлично, хорошо) освоивших образовательные программы по естественно-математическим дисциплинам 173 выпускника, что составляет 52,0% (173/333*100%=52,0%). </t>
  </si>
  <si>
    <t>Общее количество детей от 3 до 6 лет в 2017 году составило 578. Охват детей (3-6 лет) дошкольным воспитанием и обучением составил 100%. (578/578*100%=100%)</t>
  </si>
  <si>
    <t>Утвержден: 2.02.2016 г. № 250-45-5 (с изменениями, утвержденными решением сессии маслихата от 12 января 2018 года № 109-22-6).</t>
  </si>
  <si>
    <t>Доля участвующих в породном преобразовании</t>
  </si>
  <si>
    <t>По данным Агентства статистики численность маточного поголовья от 18 мес. на 28.10.2017 г. по району 11555 гол., численность поголовья, участвующего в породном преобразовании- 2714 гол. 2714/11555*100=23,5%</t>
  </si>
  <si>
    <t>По району на 01.01.2018 г. отсутствуют поголовье МРС, участвующее в породном преобразовании.</t>
  </si>
  <si>
    <t>В 2017 году все предусмотренные законодательством виды субсидий выплачены в установленные сроки.</t>
  </si>
  <si>
    <t>Строительство молочно-товарной фермы в с. Тохта</t>
  </si>
  <si>
    <t>Строительство животноводческого помещения в с. Панфилово</t>
  </si>
  <si>
    <t>отчетность КПССУ ГП РК</t>
  </si>
  <si>
    <t>в пределах средств, предусмотренных в областном бюджете</t>
  </si>
  <si>
    <t>Согласование с Управлением архитектуры</t>
  </si>
  <si>
    <t>акт выполненных работ</t>
  </si>
  <si>
    <t>ПСД и заключение ВЭ</t>
  </si>
  <si>
    <t>Площадь, покрытых лесом, угодий на территории государственного лесного фонда, находящегося в ведении местных исполнительных органов составляет 3526 га.</t>
  </si>
  <si>
    <t>Средняя площадь одного лесного пожара на территории государственного лесного фонда, находящегося в ведении местных исполнительных органов  не имеется.</t>
  </si>
  <si>
    <t>В Иртышском районе неохваченных пассажирским транспортным сообщением населенных пунктов нет.</t>
  </si>
  <si>
    <t>В ходе реализации государственного социального заказа по созданию молодежных трудовых отрядов трудоустроено 16 молодых людей из числа студентов и старшеклассников.</t>
  </si>
  <si>
    <t xml:space="preserve">Общая протяженность автодорог районного значения составляет 247,2 км,в том числе находящиеся в хорошем и удовлетворительном состоянии - 203,9 км. Доля дорог местного значения, находящихся в хорошем и удовлетворительном состоянии - 82,5%, (203,9/247,2*100=82,5%).  </t>
  </si>
  <si>
    <t>Средний ремонт  подъездной автодороги к с. Исы -Байзакова (1,2 км)</t>
  </si>
  <si>
    <t>В 2017 году проведен средний ремонт подъездной автодороги к селу Исы-Байзакова (1,2 км) на общую сумму 21,0 млн.тенге.</t>
  </si>
  <si>
    <t>Средний ремонт автодороги "Селета-Кызылагаш" (1,7 км.)</t>
  </si>
  <si>
    <t>В 2017 году проведен средний ремонт автодороги "Селета-Кызылагаш" (1,7 км.) на сумму 18,9 млн. тенге.</t>
  </si>
  <si>
    <t xml:space="preserve">Разработка ПСД на средний ремонт автодороги "Панфилово-Косагаш" км 0-17,8 км (выборочно 5,0 км) </t>
  </si>
  <si>
    <t xml:space="preserve">Разработка ПСД на средний ремонт подъездной дороги к с. Буланбай 0-2,3 км. (2,3 км) </t>
  </si>
  <si>
    <t xml:space="preserve">Разработка ПСД на средний ремонт автодороги "Голубовка-Кызылкак" км 0-42 км (выборочно 6,0 км) </t>
  </si>
  <si>
    <t>458023000                123013015</t>
  </si>
  <si>
    <t>Содержание автодорог районного значения (зимнее и летнее содержание, обкос обочин, грейдирование), также содержание внутрипоселковых дорог в населенных пунктах. В 2017 году освоено 21,0 млн.тенге.</t>
  </si>
  <si>
    <t>Субсидирование 7 маршрутов: 1) с. Косагаш - с.Иртышск - с. Косагаш; 
2) с. Майконыр - с. Иртышск – с. Майконыр;
3) с. Кызылагаш - Селета Иртышск - Селета Кызылагаш;
4) с. Иртышск - с. Амангельды - с. Иртышск;
5) с. Кызылжар – с. Иртышск – Энергоцентр - с. Кызылжар.
6) с. Иртышск - с.Кызылкак - с. Иртышск. 
7) с.Иртышск- с.Караагаш - с.Иртышск на общую сумму 8,8 млн.тенге.</t>
  </si>
  <si>
    <t>Доступа сельских населенных пунктов к централизованному водоотведению не имеется.</t>
  </si>
  <si>
    <t>Приобретение 2-х котлов для центральной котельной села Иртышск</t>
  </si>
  <si>
    <t>Приобретение передвижной дизельной электростанции</t>
  </si>
  <si>
    <t>В 2017 году приобретена передвижная дизельная электростанция на сумму 3,5 млн. тенге.</t>
  </si>
  <si>
    <t>Государственный орган: ГУ "Отдел экономики и бюджетного планирования Иртышского района"</t>
  </si>
  <si>
    <t>кол-во</t>
  </si>
  <si>
    <t>Число функционирующих организаций общего среднего образования составляет 26 школ, в том числе 22 общеобразовательные и 4 основных. .</t>
  </si>
  <si>
    <t>За 2017 год проведено 18 заседаний комиссии по делам несовершеннолетних и защите их прав, в которых были рассмотрены учащиеся 3 учебных заведений с неблагополучной криминогенной обстановкой, из них 1 по факту совершения преступлений и 2 по совершенному административному правонарушению.</t>
  </si>
  <si>
    <t xml:space="preserve">В 2017 году проведен текущий ремонт подъездной автодороги к с. Тогызак (4 км) на сумму 2,2 млн. тенге. </t>
  </si>
  <si>
    <t>В 2017 году разработана ПСД на средний ремонт подъездной дороги к с. Буланбай (2,3 км) на сумму 0,2 млн. тенге.</t>
  </si>
  <si>
    <t>Приобретение компьютерной техники</t>
  </si>
  <si>
    <t>Уровень защищенности от ЧС на территории Иртышского района за 2017 г.составил 33%. (1/3*100=33,3%).</t>
  </si>
  <si>
    <t>Исп. Бакаева С., Шакимаев Р.</t>
  </si>
  <si>
    <t>В 2017 году приобретено 40 комплектов компьютерной техники на общую сумму 5,1 млн.тенге, в том числе для Иртышской СОШ№4 - комплект 10+1, для Луговской СОШ - комплект 5+1, для Кызылкакской СОШ -комплект 5+1, для Максима-Горьковской СОШ - комплект 5+1, для Ленинской СОШ - комплект 10+1.</t>
  </si>
  <si>
    <t>В 2017 году приобретена художественная и учебно-позновательная литература в количестве 23,2 тыс.экземпляров на общую сумму 26,9 млн.тенге.</t>
  </si>
  <si>
    <t xml:space="preserve">Проведение капитального и текущего ремонта зданий школ </t>
  </si>
  <si>
    <t>акты выполненных работ</t>
  </si>
  <si>
    <t>В 2017 году приобретены 20 комплектов ученической мебели на общую сумму 4,3 млн.тенге для Иртышской СОШ№1, Иртышской СОШ№2, Иртышская СОШ№3, Иртышской СОШ№4.</t>
  </si>
  <si>
    <t>Оснащение пришкольного интерната Иртышской СОШ№3</t>
  </si>
  <si>
    <t>В 2017 году проведен капитальный ремонт пришкольного интерната Иртышской СОШ№3 на сумму 13,6 млн.тенге, оснащена материально-техническая база интерната на сумму 16,4 млн.тенге.</t>
  </si>
  <si>
    <t>Приобретение и установка модульных котельных для школ района</t>
  </si>
  <si>
    <t>В 2017 году приобретены 3 комплекта трехсекционных модульных котельных с котлами длительного горения для Панфиловской СОШ, Каракудукской СОШ  и Берлыкской ООШ на сумму 39,4 млн.тенге</t>
  </si>
  <si>
    <t>Приобретение автобусов для школ района</t>
  </si>
  <si>
    <t>договор купли-продажи</t>
  </si>
  <si>
    <t>В 2017 году приобретены 2 микроавтобуса для Луговской и Кызылжарской СОШ на общую сумму 13,1 млн.тенге</t>
  </si>
  <si>
    <t>Оказание социальной помощи детям из социально незащищенных семей</t>
  </si>
  <si>
    <t>Разработка ПСД на капитальный ремонт внутреннего водопровода в ИЦРБ</t>
  </si>
  <si>
    <t>Разработка проектно-сметной документации с прохождением вневедомственной экспертизы по капитальному ремонту здания ГККП Иртышский дом школьников</t>
  </si>
  <si>
    <t>В 2017 году разработаны проекты с выдачей экспертизы по капитальному ремонту спортивного большого и малого зала Иртышской СОШ1 на сумму 0,5 млн.тенге</t>
  </si>
  <si>
    <t>Разработка ПСД на капитальный ремонт первого этажа здания ИЦРБ</t>
  </si>
  <si>
    <r>
      <t xml:space="preserve">В Иртышском районе </t>
    </r>
    <r>
      <rPr>
        <u/>
        <sz val="14"/>
        <color indexed="8"/>
        <rFont val="Times New Roman"/>
        <family val="1"/>
        <charset val="204"/>
      </rPr>
      <t>КХ</t>
    </r>
    <r>
      <rPr>
        <sz val="14"/>
        <color indexed="8"/>
        <rFont val="Times New Roman"/>
        <family val="1"/>
        <charset val="204"/>
      </rPr>
      <t xml:space="preserve"> ("Мукиден", "Талапкер", "Болашак","Замандас", "Жаздык" , "Бирлик", "Нива", "ТриК", "Аккудук", "Надежда", "Кунтай", "Енбек", "Данат",  "Уразбаев" , "Алтай Карпык", "Ертис агро"), </t>
    </r>
    <r>
      <rPr>
        <i/>
        <u/>
        <sz val="14"/>
        <color indexed="8"/>
        <rFont val="Times New Roman"/>
        <family val="1"/>
        <charset val="204"/>
      </rPr>
      <t>ИП</t>
    </r>
    <r>
      <rPr>
        <sz val="14"/>
        <color indexed="8"/>
        <rFont val="Times New Roman"/>
        <family val="1"/>
        <charset val="204"/>
      </rPr>
      <t xml:space="preserve"> ("Максат","Карибаев"),</t>
    </r>
    <r>
      <rPr>
        <u/>
        <sz val="14"/>
        <color indexed="8"/>
        <rFont val="Times New Roman"/>
        <family val="1"/>
        <charset val="204"/>
      </rPr>
      <t xml:space="preserve"> ТОО</t>
    </r>
    <r>
      <rPr>
        <sz val="14"/>
        <color indexed="8"/>
        <rFont val="Times New Roman"/>
        <family val="1"/>
        <charset val="204"/>
      </rPr>
      <t xml:space="preserve">  ("имени Абая", "КахалонгАгро","Дауыл", "Каракудук" ) </t>
    </r>
    <r>
      <rPr>
        <u/>
        <sz val="14"/>
        <color indexed="8"/>
        <rFont val="Times New Roman"/>
        <family val="1"/>
        <charset val="204"/>
      </rPr>
      <t xml:space="preserve">ФХ </t>
    </r>
    <r>
      <rPr>
        <sz val="14"/>
        <color indexed="8"/>
        <rFont val="Times New Roman"/>
        <family val="1"/>
        <charset val="204"/>
      </rPr>
      <t xml:space="preserve"> "Жаздык", </t>
    </r>
    <r>
      <rPr>
        <u/>
        <sz val="14"/>
        <color indexed="8"/>
        <rFont val="Times New Roman"/>
        <family val="1"/>
        <charset val="204"/>
      </rPr>
      <t>СПК</t>
    </r>
    <r>
      <rPr>
        <sz val="14"/>
        <color indexed="8"/>
        <rFont val="Times New Roman"/>
        <family val="1"/>
        <charset val="204"/>
      </rPr>
      <t xml:space="preserve"> "МТС Ертис 2017" приобретена сельскохозяйственная техника в количестве 73 ед. на сумму 1722,8 млн. тенге. </t>
    </r>
  </si>
  <si>
    <t>Разработана ПСД на строительство типовых скотомогильников в селах Иртышск, Агашорын, Голубовка, Севрное на сумму 3,8 млн. тенге.</t>
  </si>
  <si>
    <t>В 2017 году проведены текущие ремонты в селах Амангельды, Агашорын, Узынсу, Ульгули, Ленино, Панфилово на сумму 14,7 млн. тенге.</t>
  </si>
  <si>
    <t>Разработаны ПСД на капитальные ремонты объектов культуры в селах Северное, Панфилово, Ынтымак, Луговое, Майконыр, Амангельды, Узынсу, Кызылкак на сумму 5,6 млн. тенге.</t>
  </si>
  <si>
    <t>455032419          123032418</t>
  </si>
  <si>
    <t>Обратилось за трудовым посредничеством в ОЗиСП 1199 чел. Трудоустроено 874 чел. (874/1199*100%=72,9%).</t>
  </si>
  <si>
    <t>По состоянию на 1.01.2018 года получателей государственной адресной социальной помощи нет.</t>
  </si>
  <si>
    <t>В 2017 году количество нуждающихся в получнеии специальных социальных услуг составило -237 чел. Охвачено -236 чел. (236/237*100%=99,6%).</t>
  </si>
  <si>
    <t>Всего по району за 2017 год было создано 600 новых рабочих мест, в том числе за счет расширения действующих предприятий создано 432 рабочих мест и за счет ввода новых  производств  - 168 рабочих мест.</t>
  </si>
  <si>
    <t>В 2017 году из местного бюджета в 15 организациях  и предприятиях района создано 45 социальных рабочих мест.</t>
  </si>
  <si>
    <t>План привлечения на общественные работы  для обеспечения временной занятости безработных на 2017 год – 130 чел, приняли участие - 207 чел.</t>
  </si>
  <si>
    <t>Капитальные ремонты объектов культуры</t>
  </si>
  <si>
    <t>Разработка ПСД объектов культуры</t>
  </si>
  <si>
    <t>Приобретена газель для районного дома культуры в с. Иртышск на сумму 7,3 млн. тенге.</t>
  </si>
  <si>
    <t>В 2017 году на дополнительное образование для детей и юношества по спорту освоено 58,7 млн. тенге.</t>
  </si>
  <si>
    <t>В 2017 году проведены 12 мероприятий в которых приняли участие 113 человек.</t>
  </si>
  <si>
    <t>В 2017 году   было направлено 12 безработных на прохождение молодежной практики  в 10 предприятиях района.</t>
  </si>
  <si>
    <t>На развитие личного подворья  в 2017 году  14 семьям была выделена материальная помощь на приобретение КРС на сумму  2,2 млн.тенге.</t>
  </si>
  <si>
    <t xml:space="preserve">В 2017 году Государственное пособие семьям, имеющим детей до 18 лет, получили 125 получателей из 42 семей. </t>
  </si>
  <si>
    <t>Обеспечение услугами индивидуального помощника осуществляется 15 инвалидам.</t>
  </si>
  <si>
    <t>По состоянию на 01.01.2018  года получателей Государственной адресной социальной помощи нет.</t>
  </si>
  <si>
    <t>Выплата жилищной помощи назначена 6 семьям.</t>
  </si>
  <si>
    <t>В 2017 году проведены капитальные ремонты объектов культуры в селах Иртышск, Амангельды, Голубовка, Косколь, Панфилово на общую сумму 79,2 млн. тенге.</t>
  </si>
  <si>
    <t xml:space="preserve">В 2017 году по Иртышскому району введено 400 га орошаемого земледелия, в том числе: КХ "Мысль"- 100 га, ТОО ОХ "Иртышское" - 200 га Кызылжарского с/о, КХ "Костомар" И.Байзаковский с/о - 100 га. </t>
  </si>
  <si>
    <t>Строительство кошары на 600 мест в с. Селета</t>
  </si>
  <si>
    <t>Введена кошара на 600 мест КХ "Алтай Карпык" площадью 938,4 кв.м в Селетинском с/о.</t>
  </si>
  <si>
    <t xml:space="preserve">Согласно статистических данных количество действующих СМП 889 ед. Всего зарегистрированных СМП по району 1045 ед. 889/1045*100%=85,1%. </t>
  </si>
  <si>
    <t xml:space="preserve">Согласно статистических данных индекс физического объема розничной торговли составил 172,5%. </t>
  </si>
  <si>
    <t>Мониторинг действующих субъектов малого и среднего бизнеса</t>
  </si>
  <si>
    <t>Мониторинг ведется по 19 наименованиям социально-значимых продовольственных товаров на еженедельной основе  с предоставлением информации В УПТиТ.</t>
  </si>
  <si>
    <t>Руководитель отдела экономики и бюджетного планирования Иртышского района                                       Г. Сагитова</t>
  </si>
  <si>
    <t>тел.: 8718/32- 21460</t>
  </si>
  <si>
    <t>Снижение доли объектов кондоминиума, требующих капитального ремонта</t>
  </si>
  <si>
    <t>Доля утилизации твердых бытовых отходов к их образованию нет.</t>
  </si>
  <si>
    <t>Доля объектов размещения твердых бытовых отходов, соответствующих требованиям санитарных правил (от общего количества мест размещения) нет.</t>
  </si>
  <si>
    <t>Охват населения  района  услугами по сбору и транспортировке отходов составляет 100%.</t>
  </si>
  <si>
    <t>Согласно статистических данных объем инвестиций в основной капитал в производство продуктов питания составило 7,1 млн. тенге, ИФО-705%.</t>
  </si>
  <si>
    <t>Согласно статистических данных численность поголовья КРС на 01.01.2018 г. 24904 гол, в сельхозпредприятиях и КХ численность поголовья 2283+7219=9502 гол.,доля поголовья в орг.хоз-вах: 9502/24904*100=38,2%</t>
  </si>
  <si>
    <t>Согласно статистических данных численность поголовья МРС (овцы - 31931 гол, козы -940 гол.= 32871 гол.) на 01.01.2018 г. 32871 гол, в сельхозпредприятиях и КХ численность поголовья 4310 гол.,доля поголовья в орг.хоз-вах: 4310/32871*100=13,1%.</t>
  </si>
  <si>
    <t>Итого по 4-му направлению</t>
  </si>
  <si>
    <t>Итого по 5-му направлению</t>
  </si>
  <si>
    <t>Наименование</t>
  </si>
  <si>
    <t>Ответственные за исполнение</t>
  </si>
  <si>
    <t xml:space="preserve"> </t>
  </si>
  <si>
    <t>Направление 1: Экономика</t>
  </si>
  <si>
    <t>Мероприятия:</t>
  </si>
  <si>
    <t>1.2. Агропромышленный комплекс</t>
  </si>
  <si>
    <t>в том числе:</t>
  </si>
  <si>
    <t>1.3 Малый и средний бизнес, торговля</t>
  </si>
  <si>
    <t>Другие источники</t>
  </si>
  <si>
    <t xml:space="preserve">Направление 2: Социальная сфера </t>
  </si>
  <si>
    <t>2.1. Образование</t>
  </si>
  <si>
    <t>Цель: Улучшение качества и доступности образования</t>
  </si>
  <si>
    <t>Районный бюджет</t>
  </si>
  <si>
    <t xml:space="preserve">2.2. Здравоохранение </t>
  </si>
  <si>
    <t>Цель . Формирование эффективной системы социальной защиты населения района</t>
  </si>
  <si>
    <t>Итого по 2-му направлению</t>
  </si>
  <si>
    <t>Ед. измерения</t>
  </si>
  <si>
    <t>№</t>
  </si>
  <si>
    <t>Код бюджетной программы</t>
  </si>
  <si>
    <t>Источники финансиро                   вания</t>
  </si>
  <si>
    <t>Цель. Развитие приоритетных секторов экономики</t>
  </si>
  <si>
    <t xml:space="preserve">Цель : Создание благоприятной среды для роста экономической активности бизнеса </t>
  </si>
  <si>
    <t>1.4 Инновации и инвестиции</t>
  </si>
  <si>
    <t>Цель: Обеспечение реализации прав и социальных гарантий молодежи</t>
  </si>
  <si>
    <t>Цель  Улучшение здоровья населения района</t>
  </si>
  <si>
    <t xml:space="preserve">2.3. Труд и социальная защита </t>
  </si>
  <si>
    <t xml:space="preserve">2.4. Культура </t>
  </si>
  <si>
    <t>Цель: Развитие массового спорта и физкультурно - оздоровительного движения</t>
  </si>
  <si>
    <t>3. Общественная безопасность и правопорядок</t>
  </si>
  <si>
    <t>Цель: Обеспечение общественной безопасности, правопорядка и минимизации ущерба от чрезвычайных ситуаций</t>
  </si>
  <si>
    <t>Цель: Стимулирование притока инвестиций в экономику региона и активизации инновационного развития региона</t>
  </si>
  <si>
    <t>2.5. Физическая культура и спорт</t>
  </si>
  <si>
    <t>За счет собственных средств СПК "Ерасыл Айсана" приобрел газель на сумму 8,5 млн. тенге.</t>
  </si>
  <si>
    <t>Цель: Повышение эффективности реализации государственной языковой политики в районе</t>
  </si>
  <si>
    <t>Проведение конкурсов на знание государственного, русского, английского языков, фестевалей, круглых столов, обучения государственных служащих и т.д.</t>
  </si>
  <si>
    <t>В 2017 году на территории Иртышского района зарегистрировано 4 преступления совершенных на улице. Общее количество уголовных правонарушений составило 194. (4/194*100%= 2,1%)</t>
  </si>
  <si>
    <t>В 2017 году зарегистрировано 7 дорожно-транспортных происшествий. В которых 3 человека погибло и 8 получили травмы различной степени. (3/ (3+8)*100%=27,3%).</t>
  </si>
  <si>
    <t>В 2017г. несовершеннолетними совершено 1 преступление. Раскрытых преступлений 168. Удельный вес составил 0,6%. (1/168*100=0,6%).</t>
  </si>
  <si>
    <t>За 2017 г. людьми ранее совершавшими преступления совершено 85. Раскрытых преступлений 168. Удельный вес составил 50,6%. (85/168*100=50,6%).</t>
  </si>
  <si>
    <t>Разработка ПСД с ГЭ на строительство спортивного зала в Буланбайской ОШ</t>
  </si>
  <si>
    <t>Разработана ПСД с ГЭ на строительство спортивного зала в Буланбайской ОШ на сумму 2,1 млн. тенге.</t>
  </si>
  <si>
    <t>Численность занимающихся в ДЮСШ составляет 679 чел. В ДЮЦФТ "Жалын" - 80 чел. Общая численность учащихся составляет-2602 чел. (679+80/2602*100%=29,2%)</t>
  </si>
  <si>
    <t xml:space="preserve">В 2017 г. в районе проведено 98 спортивно-массовых мероприятий с охватом населения 2400 чел. </t>
  </si>
  <si>
    <t>Согласно статистических данных индекс физического объема строительных работ составил 133,6%</t>
  </si>
  <si>
    <t xml:space="preserve">Согласно статистических данных общая площадь введенных в эксплуатацию жилых зданий  составил 1,782 кв.м. </t>
  </si>
  <si>
    <t>Доля объектов социальной инфраструктуры в 2017 году составлила 100%.</t>
  </si>
  <si>
    <t>.472013000</t>
  </si>
  <si>
    <t>4.1. Связь и коммуникации</t>
  </si>
  <si>
    <t xml:space="preserve">Цель: Развитие инфокоммуникационных технологий для перехода к информационному обществу </t>
  </si>
  <si>
    <t>4.2. Cтроительство</t>
  </si>
  <si>
    <t>Цель:Развитие жилищного строительства</t>
  </si>
  <si>
    <t>4.3. Дороги и транспорт</t>
  </si>
  <si>
    <t>Цель: Развитие транспортно-коммуникационного комплекса</t>
  </si>
  <si>
    <t>4.4. Жилищно-коммунальное хозяйство</t>
  </si>
  <si>
    <t>Направление 5: Экология и земельные ресурсы</t>
  </si>
  <si>
    <t>В 2017 году на оказание социальной помощи детям из малообеспеченных семей из фонда всеобуча было израсходовано 50,5 млн. тенге, которые направлены на питание детей в школах, одежду, летний оздоровительный лагерь.Количество детей 545 человек.</t>
  </si>
  <si>
    <t>Цель: Вовлечение в сельскохозяйственный оборот земельных участков и увеличение доли севооборотов</t>
  </si>
  <si>
    <t>Направление 6: Государственные услуги</t>
  </si>
  <si>
    <t>Итого по 1-му направлению</t>
  </si>
  <si>
    <t>Республиканский бюджет</t>
  </si>
  <si>
    <t>Областной бюджет</t>
  </si>
  <si>
    <t>Проведение заседания комиссии по предупреждению и ликвидации чрезвычайных ситуаций</t>
  </si>
  <si>
    <t>млн. тенге</t>
  </si>
  <si>
    <t>Создание запаса ГСМ для ликвидации ЧС</t>
  </si>
  <si>
    <t>Индекс физического объема инвестиций в основной капитал сельского хозяйства</t>
  </si>
  <si>
    <t>%</t>
  </si>
  <si>
    <t>Индекс физического объема инвестиций в основной капитал производства продуктов питания</t>
  </si>
  <si>
    <t>КРС</t>
  </si>
  <si>
    <t>МРС</t>
  </si>
  <si>
    <t>Доля поголовья в организованных хозяйствах:</t>
  </si>
  <si>
    <t>Согласно статистических данных индекс физического объема выпуска обрабатывающей продукции составил 138,3%</t>
  </si>
  <si>
    <t>Доля действующих субъектов малого и среднего предпринимательства в общем объеме зарегистрированных</t>
  </si>
  <si>
    <t>ОПСХ</t>
  </si>
  <si>
    <t>Индекс физического объема розничной торговли</t>
  </si>
  <si>
    <t>Количество функционирующих аварийных и трехсменных школ</t>
  </si>
  <si>
    <t>единиц</t>
  </si>
  <si>
    <t>ОО</t>
  </si>
  <si>
    <t>Охват детей инклюзивным образованием от общего количества детей с ограниченными возможностями</t>
  </si>
  <si>
    <t>Охват детей (3-6 лет) дошкольным воспитанием и обучением</t>
  </si>
  <si>
    <t>Обеспечение функционирования организаций общего среднего образования согласно государственному нормативу сети</t>
  </si>
  <si>
    <t>Уровень удовлетворенности населения в возрасте от 14 до 29 лет реализацией государственной молодежной политикой</t>
  </si>
  <si>
    <t>ИЦРБ</t>
  </si>
  <si>
    <t xml:space="preserve">Уровень безработицы </t>
  </si>
  <si>
    <t>Доля трудоустроенных из числа лиц, обратившихся по вопросам трудоустройства</t>
  </si>
  <si>
    <t>ОЗСП</t>
  </si>
  <si>
    <t>Центральной районной библиотекой ежемесячно проводится мониторинг числа посетителей.</t>
  </si>
  <si>
    <t>соц. иследования, ведомственный отчет</t>
  </si>
  <si>
    <t xml:space="preserve">По итогам соц. опроса в 2017г уровень удовлетворенности  составил 77,2% (193/250*100%=77,2%). </t>
  </si>
  <si>
    <t>В поддержку и развитие различных движений молодежи КГУ "Центром развития молодежных инициатив Иртышского района" было проведено 63 мероприятия, 5 из них наиболее значимые и масштабные.</t>
  </si>
  <si>
    <t>В 2017 году в рамках здорового образа жизни центром было проведено 38 мероприятий, в том числе: спортивные мероприятия, семинары, круглые столы, туристические слеты. .</t>
  </si>
  <si>
    <t>Доля трудоспособных из числа получателей адресной социальной помощи</t>
  </si>
  <si>
    <t>Удельный вес лиц, охваченных оказанием специальных социальных услуг (в общей численности лиц, нуждающихся в их получении)</t>
  </si>
  <si>
    <t>библиотек</t>
  </si>
  <si>
    <t>Приобретение современных мультимедийных кабинетов и кабинетов химии, биологии, физики, робототехники</t>
  </si>
  <si>
    <t xml:space="preserve">Для пропаганды реализации государственной молодежной политики и визуального оформления были изготовлены 9 баннеров.  </t>
  </si>
  <si>
    <t>В 2017 г. общая сумма закупа лекарственных средств, вакцин и других иммунобиолигогических  препаратов 42,9 млн. тенге (РБ-39,3 млн.тенге, МБ-3,6 млн.тенге)</t>
  </si>
  <si>
    <t>В 2017 году  повысили  квалификации 52 специалиста из них 26 врачей, 26 СМР на сумму 1,1 млн.тенге.</t>
  </si>
  <si>
    <t xml:space="preserve">В 2017 году приобретен детский сад "Райса" в с. Иртышск на сумму 116,1 млн. тенге. </t>
  </si>
  <si>
    <t>Установка локальной системы оповещения для оповещения населения в селах Агашорын, Голубовка, Косагаш, Панфилово</t>
  </si>
  <si>
    <t>В 2017 году разработана ПСД на средний ремонтавтодороги "Голубовка-Кызылкак"км  0-42  (выборочно 6,0 км) на сумму 0,2 млн. тенге.</t>
  </si>
  <si>
    <t>В 2017 году разработана ПСД на средний ремонт автодороги "Панфилово-Косагаш" км 0-17,8 (выборочно 5,0 км) на сумму 0,2 млн.тенге</t>
  </si>
  <si>
    <t>Введена в экплуатацию пекарня в с. Иртышск ТОО "имени Абая" на сумму 8,0 млн. тенге.</t>
  </si>
  <si>
    <t>Проведено расширение механического тока крестьянским хозяйством "Енбек" за счет собственных средств на сумму 20,0 млн. тенге</t>
  </si>
  <si>
    <t xml:space="preserve">Акимами сел и сельских округов проведены семинары по разъяснению обязательного медицинского страхования с участием председателя налогового комитета Иртышского района, партии "НурОтан",руководителя отдела занятости. Семинары по заключению трудовых договоров, беседы с непродуктивно занятыми  по перечислению объязательного медицинского страхования.                                    </t>
  </si>
  <si>
    <t xml:space="preserve">На территории района имеется 28 многоквартирных жилых домов, из них 15 требуют проведения капитального ремонта. Доля кондоминиума составила 53,5%, (15/28*100%=53,5%)Проведен ремонт 2-х многоквартирных жилых домов. Введен в эксплуатацию 24-х квартирный жилой дом. </t>
  </si>
  <si>
    <t>В 2017 году приобрели 2 котла для центральной котельной в с. Иртышск на сумму 10,9 млн. тенге.</t>
  </si>
  <si>
    <t>Содержание обслуживание сельских 12 КБМ: в селах Каракудук, Караоткель, Косагаш, Косколь, Панфилово, Байзаково, Кызылагаш, Узынсу, Луговое, Майконыр, Тохта и Амангельды. В 2017 году освоено 12,2 млн.тенге.</t>
  </si>
  <si>
    <t>В 2017 году среднее число посетителей (посещений) организаций культуры на 1000 человек составляет 874,4 чел. (14509/16594*1000=874,4 чел.)</t>
  </si>
  <si>
    <t xml:space="preserve">Проведены капитальные  и текущие ремонты школ на общую сумму 50,9 млн. тенге в т.ч. капитальные на общую сумму 45,7 млн. тенге (замена внутренней системы отопления Иртышской СОШ№1 на сумму 11,9 млн. тенге, замена твердотопливных котлов в Кызылжарской, Селетинской, Ленинской, Северной 18,7 млн. тенге, замена 1 котла и теплотрассы Караагашской СОШ на сумму 10,8 млн. тенге, замена мягкой кровли в И. Байзаковской СОШ на сумму 4,3 млн. тенге.) и текущие  на общую сумму 5,2 млн. тенге ( замена котлов Кызылкакской и Ынтымакской СОШ - 2,0 млн. тенге, замена теплотрассы Косагашской, Ленинской и Амангельдинской СОШ- 2,5 млн. тенге, замена дымовой трубы Амангельдинской СОШ - 0,7 млн. тенге). </t>
  </si>
  <si>
    <t>акт приемки-передачи</t>
  </si>
  <si>
    <t>Разработка ПСД на капитальный ремонт жесткой кровли МП в с. Кызылкак</t>
  </si>
  <si>
    <t>Разработана ПСД на капитальный ремонт жесткой кровли в с. Кызылкак на сумму 0,4 млн. тенге.</t>
  </si>
  <si>
    <t>За счет собственных средств ТОО "имени Абая"  установлен хоккейный корт в с. Голубовка на сумму 1,3 млн. тенге.</t>
  </si>
  <si>
    <t>ПСД с ГЭ</t>
  </si>
  <si>
    <t xml:space="preserve">За счет собственных средств ТОО "имени Абая" приобретен спортинвентарь (26  пар коньков, 24 клюшки, 20 шайб) на сумму 0,386 млн. тенге. </t>
  </si>
  <si>
    <t>Развитие животноводства в рамках программы «Сыбаға» приобретение КРС в селах Агашорын, Тохта</t>
  </si>
  <si>
    <t xml:space="preserve">Проведены гидрогеологические работы по изысканию запасов подземных вод за счет собственных средств  КХ "Замандас", ТОО фирма Нур,КХ "ЕртісАгро", ТОО "Павлодаргидрогеология". </t>
  </si>
  <si>
    <t>ОСАиГ, аким сел Агашорын, Амангельды, Майконыр, Косколь, КХ "Замандас", ТОО "фирма Нур", КХ "ЕртісАгро", ТОО "Павлодаргидрогеология"</t>
  </si>
  <si>
    <t xml:space="preserve">ОПСХ, Аким села Ленино, КХ "Салкынколь"
</t>
  </si>
  <si>
    <t>РБ"Бірлік"</t>
  </si>
  <si>
    <t xml:space="preserve">Развитие животноводства в рамках программы "Бірлік" приобретение лошадей в с.Ленино </t>
  </si>
  <si>
    <t>Строительство 24-х квартирного жилого дома в с. Иртышск</t>
  </si>
  <si>
    <t>акт ввода в эскплуатацию</t>
  </si>
  <si>
    <t xml:space="preserve">Проведены  семинары с главами КХ, с участием представителей отдела предпринимательства и сельского хозяйства  о разъяснению  программ АПК, по развитию бизнеса и открытию собственного дела.                                                                                             </t>
  </si>
  <si>
    <t>Проведение  мероприятий акимом с/о с главами КХ, ТОО, ИП по разъяснению действующего трудового законодательства, в том числе по заключению трудовых договоров, перечислению пенсионных взносов и платежи в "Фонд обязательного медицинского страхования"</t>
  </si>
  <si>
    <t xml:space="preserve">В с. Тохта  КХ "Шынар" введена молочно-товарная ферма. Приобретено  92 головы маточного поголовья и 2 племенных быка за счет собственных средств. Объем инвестиций - 53,0 млн. тенге. </t>
  </si>
  <si>
    <t>Обучение в рамках программы "Бастау-Бизнес"</t>
  </si>
  <si>
    <t xml:space="preserve">Проведение мероприятия по разъяснению программ развития бизнеса и открытию собственного дела </t>
  </si>
  <si>
    <t>Проведение встреч с местным сообществом по вопросам развития села и определению приоритетных направлений расходования средств МСУ</t>
  </si>
  <si>
    <t>Проведены сходы с местным сообществом по определению мероприятий для развития опорных сел района.</t>
  </si>
  <si>
    <t>Проведены  семинары с главами КХ, с участием представителей отдела предпринимательства и сельского хозяйства  о разъяснению  программ АПК.Совместно с Центром занятости проведены семинары-совещания по организации собственного дела  с начинающими предпринимателями и молодежью.</t>
  </si>
  <si>
    <t xml:space="preserve">Проведение ежеквартального мониторинга по рациональному использованию земель </t>
  </si>
  <si>
    <t>На ежеквартальной основе проводятся мониторинги по рациональному использованию земель в опорных селах района.</t>
  </si>
  <si>
    <t>Наличие внутрихозяйственных планов сельхозформирования</t>
  </si>
  <si>
    <t>Наличие внутрихозяйственных планов хозяйствующими субъектами</t>
  </si>
  <si>
    <t>Проведение мероприятий выявлению и передаче пустующих объектов в коммунальную собственность и выработка предложений по дальнейшему использованию</t>
  </si>
  <si>
    <t>На постоянной основе ведется работа  в данном направлении в опорных сельских населенных пунктах.</t>
  </si>
  <si>
    <t>Создание сельских производственных кооперативов (СПК)</t>
  </si>
  <si>
    <t>СС,ЗС</t>
  </si>
  <si>
    <t xml:space="preserve"> Аким села Голубовка, ТОО "имени Абая"</t>
  </si>
  <si>
    <t xml:space="preserve"> Аким села Агашорын, КХ "Санжар"</t>
  </si>
  <si>
    <t xml:space="preserve"> Аким села Агашорын, КХ "Енбек"</t>
  </si>
  <si>
    <t>За счет собственных средств ТОО "имени Абая" открыли откормочную площадку на сумму 15,0  млн. тенге.</t>
  </si>
  <si>
    <t>РБ, в рамках ПРПЗМП</t>
  </si>
  <si>
    <t xml:space="preserve"> Аким села Агашорын, СПК "Ерасыл Айсана"</t>
  </si>
  <si>
    <t>Ремонт глубинной скважины</t>
  </si>
  <si>
    <t xml:space="preserve"> Аким села Голубовка</t>
  </si>
  <si>
    <t>Проведен ремонт глубинной скважины в селе Голубовка на сумму 5,0 млн. тенге.</t>
  </si>
  <si>
    <t>Увеличение охвата подключения к национальному телевещанию ОТАУ ТВ</t>
  </si>
  <si>
    <t>Ежегодно население подключаются к Национальному телевидению "OTAU-TV" в опорных селах района.</t>
  </si>
  <si>
    <t>Оказание государственных услуг населению села специалистами Гос.Корпорации «Правительство для граждан»</t>
  </si>
  <si>
    <t xml:space="preserve">Мобильной группой ЦОН осуществляются выезды в опорные села по оказанию государственных услуг. </t>
  </si>
  <si>
    <t>ГЭ</t>
  </si>
  <si>
    <t>Приобретение сельскохозяйственной техники в рамках программы продуктивной занятости и массового предпринимательства</t>
  </si>
  <si>
    <t>ОЗиСП, ЦЗ, ОПСХ, Акимы сел и с/о</t>
  </si>
  <si>
    <t>Развитие животноводства в рамках программы продуктивной занятости и массового предпринимательства</t>
  </si>
  <si>
    <t>Приобретение токарного станка в рамках программы продуктивной занятости и массового предпринимательства в с. Иртышск</t>
  </si>
  <si>
    <t>ОЗиСП, ЦЗ, ОПСХ, Аким села, ИП "Арман"</t>
  </si>
  <si>
    <t>В рамках программы продуктивной занятости и массового предпринимательства ИП "Арман" выдан кредит на приобретение токарного станка на сумму 1,5 млн. тенге.</t>
  </si>
  <si>
    <t>Грузоперевозки в в рамках программы продуктивной занятости и массового предпринимательства в с. Северное</t>
  </si>
  <si>
    <t>ОЗиСП, ЦЗ, ОПСХ, Аким с/о, ИП "Елнур"</t>
  </si>
  <si>
    <t>В рамках программы продуктивной занятости и массового предпринимательства ИП "Елнур" выдан кредит на приобретение грузового автомобиля на сумму 3,0 млн. тенге.</t>
  </si>
  <si>
    <t xml:space="preserve">На развитие бизнеса в рамках программы ЕДКБ-2020 годы </t>
  </si>
  <si>
    <t>Численность населения района составило 16594 чел. Общая численность занимающихся физической культурой и спортом составило 4860 чел. (4860/16594*100%=29,3%).</t>
  </si>
  <si>
    <t>Строительство теплотрассы от школы к СДК в с. Исы Байзакова</t>
  </si>
  <si>
    <t>Проложена теплотрасса от школы к СДК в с. Исы Байзакова на сумму 3,8 млн. тенге.</t>
  </si>
  <si>
    <t>В рамках программы "Сыбага" КХ "Енбек" приобретено 31 гол. КРС на сумму 6,3 млн. тенге.</t>
  </si>
  <si>
    <t>РБ, в рамках ЕДКБ -2020</t>
  </si>
  <si>
    <t>Получена экспертиза по ПСД на строительство ветеринарных пунктов в опорных селах на сумму 0,688 млн. тенге.</t>
  </si>
  <si>
    <t>Аким села Агашорын, КХ села</t>
  </si>
  <si>
    <t>Из собственных средств  крестьянских хозяйств "Замандас", "Нива", "Енбек", "Данат", "Нурлан" "Малыш", "Даир" были проведены в течении года  мероприятия Наурыз мейрамы, 1 мая, 9 мая, 1 июня, День пожилых, районная спартакиада по летним видам спорта всего на сумму 0,5 млн.тенге.</t>
  </si>
  <si>
    <t>Организация  горячего питания в Агашорынской, Абайской СОШ</t>
  </si>
  <si>
    <t>За счет собственных средств крестьянских хозяйств "Замандас", "Нива", "Енбек", "Данат", "Нурлан", ТОО "имени Абая" проводится организация  горячего питания в школах сел Агашорын, Голубовка на сумму 1,5 млн. тенге.</t>
  </si>
  <si>
    <t xml:space="preserve">Средний ремонт подъездной дороги </t>
  </si>
  <si>
    <t>Аким села Голубовка, ТОО "имени Абая"</t>
  </si>
  <si>
    <t>За счет собственных средств ТОО " имени Абая" заасфальтирована и защебенена подъездная дорога на сумму 17,5 млн. тенге.</t>
  </si>
  <si>
    <t>За счет собственных средств ТОО "имени Абая" в текущем году была расчищена территория под поле. Выставлены столбы, сетки. Покрашены ограждения. Проект переходящий</t>
  </si>
  <si>
    <t>За счет собственных средств ТОО "имени Абая" в текущем году был залит фундамент, построены стены, застелена крыша. Проект переходящий</t>
  </si>
  <si>
    <t xml:space="preserve">За счет собственных средств ТОО "имени Абая" проведена реконструкция 2-х квартирного жилого дома на сумму 9,0 млн. тенге. </t>
  </si>
  <si>
    <t>За счет собственных средств ТОО "имени Абая" в текущем году был очищен котлован, уложены плиты, по территории посажены саженцы: яблони - 100 шт, ели - 100 шт. Проект переходящий</t>
  </si>
  <si>
    <t xml:space="preserve">За счет собственных средств ТОО "имени Абая" в текущем году был залит фундамент, построены стены, установлена дверь.Проект переходящий  </t>
  </si>
  <si>
    <t>Аким Северного с/о, КХ "ТриК"</t>
  </si>
  <si>
    <t>За счет собственных средств КХ "ТриК" приобрели и установили 7 камер видео наблюдения в школу на сумму 0,6 млн. тенге.</t>
  </si>
  <si>
    <t>Реконструкция водопровода в с. Панфилово</t>
  </si>
  <si>
    <t>ПСД и ГЭ</t>
  </si>
  <si>
    <t>Проведена модернизация мельницы ИП "Розиев" в с. Иртышск на сумму 2,8 млн. тенге.</t>
  </si>
  <si>
    <t>Принятие мер по обеспечению ежегодных темпов роста продукции промышленного производства</t>
  </si>
  <si>
    <t>Информация акиму района</t>
  </si>
  <si>
    <t>ОПСХ, Аким села Агашорын, КХ "Енбек"</t>
  </si>
  <si>
    <t xml:space="preserve"> ОПСХ, аким Каракудукского с/о, КХ "Батыр"</t>
  </si>
  <si>
    <t xml:space="preserve"> ОПСХ, Аким Селетинского с/о, КХ "АлтайКарпык"</t>
  </si>
  <si>
    <t xml:space="preserve"> ОПСХ, Аким Панфиловского с/о, КХ "Тайбурыл"</t>
  </si>
  <si>
    <t xml:space="preserve"> ОПСХ, Аким Панфиловского с/о, КХ "Шынар"</t>
  </si>
  <si>
    <t xml:space="preserve"> ОПСХ, Акимы И. Байзаковского и Кызылжарского с/о, КХ "Мысль", КХ "Костомар",ТОО "ОХ Иртышское"</t>
  </si>
  <si>
    <t xml:space="preserve">Ввод и расширение орошаемых участков для производства кормовых, овощных культур  в селах И. Байзакова,Кызылжар </t>
  </si>
  <si>
    <t>Строительства помещения для беспривязного размещения сельхозживотных в с.Караоткель</t>
  </si>
  <si>
    <t xml:space="preserve">В с. Агашорын КХ «Енбек» построили животноводческое помещение с содержанием и откормом до 50 голов на общую сумму 15,0 млн. тенге. </t>
  </si>
  <si>
    <t>РБ  «Сыбаға»</t>
  </si>
  <si>
    <t xml:space="preserve">ОПСХ, Акимы сел,  СТП 
 (по согласованию)
</t>
  </si>
  <si>
    <t>На постоянной основе ведется мониторинг мероприятий по обеспечению темпов роста продукции промышленного производства.</t>
  </si>
  <si>
    <t>Мониторинг цен на основные виды продуктов питания  в розничной торговле</t>
  </si>
  <si>
    <t>Среднее число посетителей (посещений) организаций культуры на 1000 человек</t>
  </si>
  <si>
    <t>человек</t>
  </si>
  <si>
    <t>ОКРЯ</t>
  </si>
  <si>
    <t>Охват граждан, занимающихся физической культурой и спортом</t>
  </si>
  <si>
    <t>Охват детей и подростков от 7 до 18 лет, занимающихся физической культурой и спортом в детско-юношеских спортивных школах, спортивных клубах физической подготовки от общей численности детей и подростков</t>
  </si>
  <si>
    <t>ОФКС</t>
  </si>
  <si>
    <t>Доля взрослого населения, владеющего государственным языком</t>
  </si>
  <si>
    <t>Доля взрослого населения, владеющего английским языком</t>
  </si>
  <si>
    <t>Доля взрослого населения, владеющего тремя языками (государственным, русским и английским)</t>
  </si>
  <si>
    <t xml:space="preserve">Удельный вес преступлений, совершенных на улицах </t>
  </si>
  <si>
    <t>Снижение числа погибших в дорожно-транспортных происшествиях (на 100 пострадавших)</t>
  </si>
  <si>
    <t>Удельный вес преступлений, совершенных несовершеннолетними</t>
  </si>
  <si>
    <t>Удельный вес преступлений, совершенных ранее совершавшими</t>
  </si>
  <si>
    <t>Плотность фиксированных линий телефонной связи на 100 жителей</t>
  </si>
  <si>
    <t>ОЖКХПТАД</t>
  </si>
  <si>
    <t>Индекс физического объема строительных работ</t>
  </si>
  <si>
    <t xml:space="preserve">Общая площадь введенных в эксплуатацию жилых зданий </t>
  </si>
  <si>
    <t>Доля объектов социальной инфраструктуры, обеспеченных доступом для инвалидов от общего числа паспортизированных объектов социальной, транспортной инфрастуктуры</t>
  </si>
  <si>
    <t>ОАСГ</t>
  </si>
  <si>
    <t>тыс. кв. м.</t>
  </si>
  <si>
    <t>Доля автомобильных дорог местного значения, находящихся в хорошем и удовлетворительном состоянии</t>
  </si>
  <si>
    <t>Доля неохваченных пассажирским автотранспортным сообщением населенных пунктов</t>
  </si>
  <si>
    <t xml:space="preserve">Доступ сельских населенных пунктов к централизованному </t>
  </si>
  <si>
    <t>водоснабжению</t>
  </si>
  <si>
    <t>водоотведению</t>
  </si>
  <si>
    <t>Доля модернизированных сетей от общей протяженности</t>
  </si>
  <si>
    <t>теплоснабжение</t>
  </si>
  <si>
    <t xml:space="preserve">Увеличение доли вовлеченных в сельскохозяйственный оборот земель от общей площади земель сельхозназначения </t>
  </si>
  <si>
    <t>Доля севооборотов в составе пахотных земель (полевой севооборот)</t>
  </si>
  <si>
    <t xml:space="preserve">Доля пастбищеоборота в составе естественных пастбищных угодий (кормовой севооборот) </t>
  </si>
  <si>
    <t>ОЗО</t>
  </si>
  <si>
    <t>Аппарат                     акима района</t>
  </si>
  <si>
    <t>Проведение спортивно-массовых мероприятий среди населения</t>
  </si>
  <si>
    <t>ОФСК</t>
  </si>
  <si>
    <t>Дополнительное образование для детей по спорту</t>
  </si>
  <si>
    <t>Мониторинг  создания новых рабочих мест за счет ввода новых и расширения действующих производств</t>
  </si>
  <si>
    <t>ОЗСП                                                                                           Центр занятости</t>
  </si>
  <si>
    <t>Создание социальных рабочих мест для безработных</t>
  </si>
  <si>
    <t>Организация общественных работ для обеспечения временной занятости безработных</t>
  </si>
  <si>
    <t>Организация молодежной практики</t>
  </si>
  <si>
    <t xml:space="preserve"> Центр занятости</t>
  </si>
  <si>
    <t>Организация  профессиональной подготовки,  переподготовки и повышения квалификации безработных с учетом потребности на рынке</t>
  </si>
  <si>
    <t>Центр занятости</t>
  </si>
  <si>
    <t>Отчетный период: 2017 год</t>
  </si>
  <si>
    <t>Выплата  государственной адресной помощи</t>
  </si>
  <si>
    <t>Выделение социальной  помощи на развитие личного подворья</t>
  </si>
  <si>
    <t>Выплата ежемесячного государственного пособия на детей до 18 лет</t>
  </si>
  <si>
    <t>Предоставление  специальных социальных услуг в условиях ухода на дому</t>
  </si>
  <si>
    <t>Материальное обеспечение детей-инвалидов, воспитывающих и обучающих на дому</t>
  </si>
  <si>
    <t>Обеспечение услугами индивидуального помощника</t>
  </si>
  <si>
    <t>Обеспечение услугами специалиста жестового языка</t>
  </si>
  <si>
    <t>Обеспечение  обязательными гигиеническими средствами</t>
  </si>
  <si>
    <t>Снижение  числа получателей адресной  социальной помощи путем их трудоустройства</t>
  </si>
  <si>
    <t>Выплата жилищной помощи</t>
  </si>
  <si>
    <t>Удельный вес получателей АСП (обусловленной денежной помощи), вовлеченных в активные меры содействия занятости</t>
  </si>
  <si>
    <t>-</t>
  </si>
  <si>
    <t xml:space="preserve">За 12 месяцев 2017 г. количество обслуженных посетителей 2885 чел. (12 месяцев 2016г. - 1691 чел.). 2885/1691*100%=170,6%. </t>
  </si>
  <si>
    <t xml:space="preserve">За 12 месяцев 2017 г.количество предоставленных койко-суток 2885. (12 месяцев 2016г. - 1691). 2885/1691*100%=170,6%. </t>
  </si>
  <si>
    <t xml:space="preserve">электроснабжение                          </t>
  </si>
  <si>
    <t xml:space="preserve">По данным АО "Казахтелеком" плотность фиксированных линий телефонной связью в 2017 г. составило 27,3%. Население района составляет 16594 чел. Количество номеров 4543. (16594/100 жителей=165,9) (4543/165,9=27,3%). </t>
  </si>
  <si>
    <r>
      <t xml:space="preserve">Всего протяженность линий электропередач по району – 836,16 км. в том числе: ВЛ/10 кВ – 419,68 км; 
- ВЛ/0,4 кВ – 416,48 км. 
 На территорий района безхозяйных линий электропередач и трансформаторных подстанций не имеются. Все сельские населенные пункты района на 100% обеспечены электроэнергией.                   </t>
    </r>
    <r>
      <rPr>
        <u/>
        <sz val="14"/>
        <rFont val="Times New Roman"/>
        <family val="1"/>
        <charset val="204"/>
      </rPr>
      <t>Км модернизир.сетей</t>
    </r>
    <r>
      <rPr>
        <sz val="14"/>
        <rFont val="Times New Roman"/>
        <family val="1"/>
        <charset val="204"/>
      </rPr>
      <t xml:space="preserve"> * 100% протяженность сетей                       
</t>
    </r>
    <r>
      <rPr>
        <u/>
        <sz val="14"/>
        <rFont val="Times New Roman"/>
        <family val="1"/>
        <charset val="204"/>
      </rPr>
      <t>70,84</t>
    </r>
    <r>
      <rPr>
        <sz val="14"/>
        <rFont val="Times New Roman"/>
        <family val="1"/>
        <charset val="204"/>
      </rPr>
      <t xml:space="preserve"> *100 = 8,5%                                            836,16                                                                                                                 </t>
    </r>
  </si>
  <si>
    <t>Индекс физического объема выпуска продукции обрабатывающей промышленности</t>
  </si>
  <si>
    <t>Цель .Обеспечение продовольственной безопасности региона, повышение конкурентоспособности  отраслей агропромышленного комплекса</t>
  </si>
  <si>
    <t>Мониторинг и оказание содействия в реализации инвестиционных проектов</t>
  </si>
  <si>
    <t>Приобретение ученической мебели, соответствующей росто-возрастным особенностям</t>
  </si>
  <si>
    <t>Обновление художественной и учебно-познавательной литературы от общего числа библиотечного фонда школ</t>
  </si>
  <si>
    <t>Реализация государственного образовательного заказа в дошкольных организациях образования</t>
  </si>
  <si>
    <t>Обеспечение  функционирования организаций общего среднего образования согласно государственному нормативу сети</t>
  </si>
  <si>
    <t>Организация и проведение мероприятий, направленных на  патриотическое воспитание молодежи</t>
  </si>
  <si>
    <t>ОВП</t>
  </si>
  <si>
    <t>Поддержка и развитие различных движений молодежи</t>
  </si>
  <si>
    <t>Организация и проведение мероприятий по пропаганде ЗОЖ</t>
  </si>
  <si>
    <t>Организация и проведение Форума сельской молодежи</t>
  </si>
  <si>
    <t>Обеспечение визуально-наглядной агитации государственной молодежной политики, путем изготовления (стенды, билборды, брандмауэры)</t>
  </si>
  <si>
    <t>Закуп лекарственных средств, вакцин и других иммунобио-                                                                           лигических препаратов</t>
  </si>
  <si>
    <t>Обеспечение 100% охвата подлежащих реакции Манту, флюороскринигу</t>
  </si>
  <si>
    <t>Повышение квалификации специалистов, работающих в медицинских организациях</t>
  </si>
  <si>
    <t>Мониторинг числа  посетителей</t>
  </si>
  <si>
    <t>Материально-техническое оснащение участковых инспекторов полиции компьютерной  техникой</t>
  </si>
  <si>
    <t>РОВД*</t>
  </si>
  <si>
    <t>Проведение комплексных проверок учебных заведений с неблагополучной  криминогенной обстановкой с рассмотрением результатов на заседаниях комиссий по делам несовершеннолетних и защите их прав и органов образования.</t>
  </si>
  <si>
    <t xml:space="preserve">Разработка проектов детальной  планировки и схем развития застройки территорий для сел Луговое, Ынтымак, Буланбай,Караагаш, Узынсу, Амангельды, Косагаш, Майконыр, Ульгули, Кызылагаш </t>
  </si>
  <si>
    <t>Приобретение газели для траспортировки мяса в с. Агашорын</t>
  </si>
  <si>
    <t>В 2017 году разработаны проекты детальных  планировок и схем развития застройки территорий для сел Луговое, Ынтымак, Буланбай, Караагаш, Узынсу, Амангельды, Косагаш, Майконыр, Ульгули, Кызылагаш на сумму 7,5 млн.тенге.</t>
  </si>
  <si>
    <t>.472003015</t>
  </si>
  <si>
    <t>В 2017 году построен 24-х квартирный дом в с. Иртышск общей площадью 1185,9 кв.м на сумму 210,5 млн. тенге.</t>
  </si>
  <si>
    <t>В селе Панфилово проведена реконструкция водопровода протяженностью 16,6 км на сумму 577,5  млн. тенге. Пробурена скважина, проведено подводов - 160.</t>
  </si>
  <si>
    <t>Разработка ПСД (привязка) с ГЭ на строительство призывного пункта в с. Иртышск</t>
  </si>
  <si>
    <t>Разработка (привязка) ПСД с ГЭ для строительства 24-х квартирного жилого дома в с. Иртышск</t>
  </si>
  <si>
    <t>Разработана ПСД на строительство 24-х квартирного жилого дома в с. Иртышск с разработкой наружних инженерных сетей на сумму 2,1 млн. тенге.</t>
  </si>
  <si>
    <t>Совместно с МИО организация работы по вовлечению граждан с активной жизненной позицией в работу по обеспечению безопасности</t>
  </si>
  <si>
    <t xml:space="preserve">Направление 4: Инфраструктура </t>
  </si>
  <si>
    <t>Содержание автодорог местного значения</t>
  </si>
  <si>
    <t>Субсидирование социально-значимых автобусных перевозок внутри районных маршрутов</t>
  </si>
  <si>
    <t>Функционирование системы водоснабжения и водоотведения в с. Иртышск</t>
  </si>
  <si>
    <t>Функционирование системы водоснабжения и водоотведения в населенных пунктах  района</t>
  </si>
  <si>
    <t>млн.тенге</t>
  </si>
  <si>
    <t>Итого по всем   направлениям</t>
  </si>
  <si>
    <t>Итого по 6 направлению</t>
  </si>
  <si>
    <t>общественно-гуманитарным дисциплинам</t>
  </si>
  <si>
    <t xml:space="preserve">Доля учащихся, успешно (отлично/хорошо) освоивших образовательные программы среди выпускников школ по:  </t>
  </si>
  <si>
    <t>естественно-математическим дисциплинам</t>
  </si>
  <si>
    <t>Итого по 3-му направлению</t>
  </si>
  <si>
    <t xml:space="preserve">В 2017 году итатная численность государственных служащих Иртышского района составила 165 ед, всего сменилось 42 гос. служащих, общая сменяемость составила 25%, чистая сменяемость - 6,2%.(10/165*100=6,2%) </t>
  </si>
  <si>
    <t>В 2017 году объявлено 48  конкурса, из  них внутренний конкурс 1 этап -18, внутренний конкурс 2 этап – 8, общий конкурс- 22. По принципу меритократии 34,6 %. (9/26*100=34,6%)</t>
  </si>
  <si>
    <t>Текущий ремонт подъездной автодороги к с. Тогызак (4 км)</t>
  </si>
  <si>
    <r>
      <t xml:space="preserve">Из 27 населенных пунктов централизованным водопроводом полюзуются в трех селах : Иртышск, Голубовка, Ленина, Панфилово. </t>
    </r>
    <r>
      <rPr>
        <u/>
        <sz val="14"/>
        <rFont val="Times New Roman"/>
        <family val="1"/>
        <charset val="204"/>
      </rPr>
      <t>Кол-во насел.пункта с центр.вод.</t>
    </r>
    <r>
      <rPr>
        <sz val="14"/>
        <rFont val="Times New Roman"/>
        <family val="1"/>
        <charset val="204"/>
      </rPr>
      <t xml:space="preserve"> *100% общее кол-во насел.пункта  </t>
    </r>
    <r>
      <rPr>
        <u/>
        <sz val="14"/>
        <rFont val="Times New Roman"/>
        <family val="1"/>
        <charset val="204"/>
      </rPr>
      <t>4/27</t>
    </r>
    <r>
      <rPr>
        <sz val="14"/>
        <rFont val="Times New Roman"/>
        <family val="1"/>
        <charset val="204"/>
      </rPr>
      <t xml:space="preserve"> *100 = 14,8%                                        </t>
    </r>
  </si>
  <si>
    <t>счет к оплате</t>
  </si>
  <si>
    <t>В 2017 году участковым инспекторам полиции были приобретены 9 компьютеров в селах Кызылжар, Луговое, Северное, Панфилово, Узынсу, Агашорын, Ленино, Голубовка, Косколь.</t>
  </si>
  <si>
    <t>2.6 Туризм</t>
  </si>
  <si>
    <t>Доля утилизации твердых бытовых отходов к их образованию</t>
  </si>
  <si>
    <t xml:space="preserve">Протяженность тепловых сетей района составляет 3,04 км, в том числе  квартальных – 1,7 км. Количество котельных района составляет 36 единиц. Сети теплоснабжения  обслуживаются ТОО «Ертіс комсервис». В 2017 году ремонты теплотрассы 3-х объектов образования общая протяженность 0,21 км. (0,21*100/3,04=6,9%).
</t>
  </si>
  <si>
    <t>Охват населения  района  услугами по сбору и транспортировке отходов</t>
  </si>
  <si>
    <t>Цель: Улучшение качества окружающей среды благоприятной для жизнедеятельности общества</t>
  </si>
  <si>
    <t>Мониторинг охвата детей инклюзивным образованием от общего количества детей с ограниченными возможностями</t>
  </si>
  <si>
    <t>Снижение доли субсидий, выделенных с нарушением срока</t>
  </si>
  <si>
    <t>тыс. га</t>
  </si>
  <si>
    <t>Источник информации</t>
  </si>
  <si>
    <t>Исполнение</t>
  </si>
  <si>
    <t>базовое (исходное) значение</t>
  </si>
  <si>
    <t>план</t>
  </si>
  <si>
    <t>факт</t>
  </si>
  <si>
    <t>Информация об исполнении</t>
  </si>
  <si>
    <t>Отчет о реализации Программы развития территории Иртышского района на 2016-2020 годы</t>
  </si>
  <si>
    <t>Отчетный период: 2016 год</t>
  </si>
  <si>
    <t>стат. данные</t>
  </si>
  <si>
    <t>акт ввода</t>
  </si>
  <si>
    <t>финансирование не требуется</t>
  </si>
  <si>
    <t>информация акиму района</t>
  </si>
  <si>
    <t>СС</t>
  </si>
  <si>
    <t>1.5 Развитие центров экономического роста</t>
  </si>
  <si>
    <t>Цель: Стимулирование концентрации населения в центрах экономического роста</t>
  </si>
  <si>
    <t>Рост численности населения в опорных сельских населенных пунктах</t>
  </si>
  <si>
    <t>Рост численности населения в опорных сельских населенных пунктах, расположенных на приграничных территориях</t>
  </si>
  <si>
    <t>ведомственный отчет</t>
  </si>
  <si>
    <t>Корректировка ПСД по реконструкции центрального стадиона в с. Иртышск</t>
  </si>
  <si>
    <t>Проведена корректировка ПСД по реконструкции центрального стадиона в с. Иртышск на сумму 1,4 млн. тенге.</t>
  </si>
  <si>
    <t>Разработка ПСД с ГЭ на строительство воркаут площадки в с.Иртышск</t>
  </si>
  <si>
    <t>МСУ</t>
  </si>
  <si>
    <t>Разработана ПСД с ГЭ на строительство воркаут площадки в с. Иртышск на сумму 0,6 млн. тенге.</t>
  </si>
  <si>
    <t>Устройство мини- футбольного поля в с. Голубовка</t>
  </si>
  <si>
    <t>Разработка проектно-сметной документации с прохождением вневедомственной экспертизы по капитальному ремонту зданий школ района</t>
  </si>
  <si>
    <t>Выкуп детского сада "Райса" в с. Иртышск</t>
  </si>
  <si>
    <t>Текущие ремонты объектов культуры</t>
  </si>
  <si>
    <t xml:space="preserve">Приобретение автотранспорта для РДК </t>
  </si>
  <si>
    <t>Доля инновационно-активных предприятий от числа действующих предприятий</t>
  </si>
  <si>
    <t>Объем произведенной инновационной продукции</t>
  </si>
  <si>
    <t xml:space="preserve"> тысяч чел.</t>
  </si>
  <si>
    <t>Молодежная политика</t>
  </si>
  <si>
    <t>количество случаев на 100 тысяч родившихся живыми</t>
  </si>
  <si>
    <t>Снижение материнской смертности</t>
  </si>
  <si>
    <t xml:space="preserve">Снижение младенческой смертности </t>
  </si>
  <si>
    <t>количество случаев на 1 тысячу родившихся живыми</t>
  </si>
  <si>
    <t>В Панфиловском с/о введено помещение для  для содержания до 400 голов КХ "Тайбурыл" площадью 1756,3 кв.м .</t>
  </si>
  <si>
    <t>Крестьянское хозяйство «Санжар» построило механический ток, приобретены и установлены сушильное и весовое оборудования на общую сумму 90,0 млн. тенге.</t>
  </si>
  <si>
    <t>В рамках ЕДКБ-2020 воспользовались мерами гос. поддержки 3 субъекта предпринимательства, в том числе:                  гарантирование:
          - КХ «Уразбаев» пополнение оборотных средств- 13,1 млн. тенге
          - ИП «Розиев» пополнение оборотных средств- 5,9 млн. тенге 
 развитие производственной инфраструктуры: 
-ТОО ОХ «Иртышское» участок орошаемого земледелия - 526,3 млн. тенге.  
субсидирования процентной ставки: 
ИП «Розиев» -15,0 млн. тенге</t>
  </si>
  <si>
    <t>Статистические данные по целевому индикатору формируются за год. Срок выпуска статистического отчета - октябрь 2018г.</t>
  </si>
  <si>
    <t>Численность детей с ограниченными возможностями в развитии  - 45, в том числе ДВО  - 32 человека, СО - 13 человек  от общей численности детей с ограниченными возможностями 135.. В соотвествии с планом отдела образования 1 раз в учебный год проводится мониторинг по контингенту детей с ограниченными возможностями.</t>
  </si>
  <si>
    <t>На текущее содержание миницентров из местного бюджета израсходовано 95,5 млн.тенге.</t>
  </si>
  <si>
    <t>За счет собственных средств КХ "Базарбай" приобрели в школу спорт инвентарь на сумму 0,150 млн. тенге.</t>
  </si>
  <si>
    <t xml:space="preserve">В декабре 2017 года прошло самое масштабное мероприятитие - районный Форум молодежи "Мой успех-успех страны", в нем приняли участие победители международных олимпиад и творчестких конкурсов, спортсмены и молодежные активисты.  </t>
  </si>
  <si>
    <t xml:space="preserve">Согласно статистических данных случаев материнской смертности не зарегистрировано. </t>
  </si>
  <si>
    <t xml:space="preserve">Согласно статистических данных случаев младенческой смертности не зарегистрировано. </t>
  </si>
  <si>
    <t xml:space="preserve">  в 2017г. согласно стат..данных зарегистрировано 11 случаев смертности от злокачественных новообразований,  показатель составил-65,5  на 100 тыс. населения.</t>
  </si>
  <si>
    <t>В 2017 году из республиканского бюджета в 17 организациях и предприятиях района создано 31 социальное рабочее место.</t>
  </si>
  <si>
    <t>В 2017 год  было направлено на краткосрочные курсы 56 безработных, по профессии тракторист-машинист сельскохозяйственного производства - 41 чел., повар -15 чел. в КГКП "Иртышский аграрно-технический колледж". После окончания обучения 54 чел. трудоустроены.</t>
  </si>
  <si>
    <t>В 2017 году предоставление специальных услуг было оказано  всего для 142  человек, из них - 33 инвалидам, 97 одиноко-проживающим престарелым,  1 участнику и инвалиду ВОВ, для детей-инвалидов - 11 чел.</t>
  </si>
  <si>
    <t>Пособие по обучению и воспитанию на дому получают 12 детей-инвалидов.</t>
  </si>
  <si>
    <t>Услугами специалиста  жестового языка в 2017 году было обеспечено 7  инвалидов по слуху.</t>
  </si>
  <si>
    <t>Обязательными гигиеническими средствами в 2017 году  обеспечен  41 инвалид.</t>
  </si>
  <si>
    <t xml:space="preserve">В 2017 году приобретение котлов для сел  Агашорын, Узынсу, Косколь, одежда для сцены, мебель в с. Косколь, книги для библиотек района на общую сумму 4,3 млн. тенге.  </t>
  </si>
  <si>
    <t>Всего на территории района функционируют 15 общественных формирований правоохранительной направленности,в которых состоят 43 чел. За 2017 г. члены общественных формирований оказали содействие сотрудникам ОВД в раскрытии 4 преступлений и задержании 4 нарушителей общественного порядка.</t>
  </si>
  <si>
    <t xml:space="preserve">В 2017 году в связи с  отсутствием ЧС местного масшбата создание запаса ГСМ не требовалось. </t>
  </si>
  <si>
    <t>Разработка ПСД на строительство призывного пункта в с. Иртышск на сумму 2,2 млн. тенге.</t>
  </si>
  <si>
    <t>Доля объектов размещения твердых бытовых отходов, соответствующих экологическим требованиям и санитарным правилам (от общего количества мест размещения)</t>
  </si>
  <si>
    <t>В 2017  доля вовлеченных в сельскохозяйственный оборот земель от общей площади земель составляет11,8%. (60170,28/511147,1)*100=11,8 
вовлеченнные земли- 60170,28
 Общая площадь земель сельхозназначения- 511147,1</t>
  </si>
  <si>
    <t>Доля полевого севооборота составила 37,3 %.(136989/367262,)*100=37,3%
 Площадь пахотных земель-136989
Пашня, которая закреплена сельхоз товаропроизводителями- 367262</t>
  </si>
  <si>
    <t>Доля кормового севооборота  по Иртышскому району составила 12,2% (15881,1/129641,9) *100=12,2%        
Многолетние травы-15881,1,
Пастбище в Иртышском районе -129641,9</t>
  </si>
  <si>
    <t>В 2017 году проведено 3 конкурса  по землям сельхозназначения. Предоставлено по двум конкурсам  71 участок площадью 46001,6 га.  Третий конкурс был проведен переходящим методом 28.12.2017 года (вскрытие конвертов, 5.01.2018 года итоги конкурса). 29 декабря 2017 года состоялся  аукцион на 3 земельных участка общей площадью 0,2004 га.</t>
  </si>
  <si>
    <t xml:space="preserve"> В 2017 году проведена инвентаризация земель сельхозназначения, по итогам которой  направлен список неиспользуемых земельных участков в ГУ "Управление по контролю за использованием и охраной земель Павлодарской области" в отношении 12 землепользователей на общую площадь 10,9 тыс. га.</t>
  </si>
  <si>
    <t>За 2017г.  проведено 29 мероприятий направленных на патриотическое воспитание среди молодежи района. (круглые столы, флеш-мобы, встречи,дебаты, викторины, кустовые мероприятия).</t>
  </si>
  <si>
    <t>2.7. Развитие трехъязычия</t>
  </si>
  <si>
    <t>В органах юстиции зарегистрировано 5 кооперативов, в том числе:  СХК «Тютьков» в с. Голубовка,
СХК «Ерасыл Айсана» в селе Агашорын, СПК «МТС Ертic 2017» в с. Косколь, СПК «Бастау Бизнес 2017» в с. Тохта, 
СПК «Аралбай 2017» в Коскольском сельском округе.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</si>
</sst>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20" x14ac:knownFonts="1">
    <font>
      <sz val="11"/>
      <color theme="1"/>
      <name val="Calibri"/>
      <family val="2"/>
      <charset val="204"/>
      <scheme val="minor"/>
    </font>
    <font>
      <sz val="14"/>
      <name val="Times New Roman"/>
      <family val="1"/>
      <charset val="204"/>
    </font>
    <font>
      <sz val="16"/>
      <name val="Times New Roman"/>
      <family val="1"/>
      <charset val="204"/>
    </font>
    <font>
      <i/>
      <sz val="14"/>
      <name val="Times New Roman"/>
      <family val="1"/>
      <charset val="204"/>
    </font>
    <font>
      <b/>
      <sz val="16"/>
      <name val="Times New Roman"/>
      <family val="1"/>
      <charset val="204"/>
    </font>
    <font>
      <b/>
      <sz val="14"/>
      <name val="Times New Roman"/>
      <family val="1"/>
      <charset val="204"/>
    </font>
    <font>
      <sz val="11"/>
      <color indexed="8"/>
      <name val="Calibri"/>
      <family val="2"/>
      <charset val="204"/>
    </font>
    <font>
      <b/>
      <sz val="16"/>
      <color indexed="8"/>
      <name val="Times New Roman"/>
      <family val="1"/>
      <charset val="204"/>
    </font>
    <font>
      <i/>
      <sz val="16"/>
      <name val="Times New Roman"/>
      <family val="1"/>
      <charset val="204"/>
    </font>
    <font>
      <sz val="10"/>
      <name val="Helv"/>
      <charset val="204"/>
    </font>
    <font>
      <sz val="8"/>
      <name val="Calibri"/>
      <family val="2"/>
      <charset val="204"/>
    </font>
    <font>
      <sz val="16"/>
      <color indexed="8"/>
      <name val="Times New Roman"/>
      <family val="1"/>
      <charset val="204"/>
    </font>
    <font>
      <b/>
      <sz val="16"/>
      <color indexed="8"/>
      <name val="Times New Roman"/>
      <family val="1"/>
      <charset val="204"/>
    </font>
    <font>
      <sz val="12"/>
      <name val="Times New Roman"/>
      <family val="1"/>
      <charset val="204"/>
    </font>
    <font>
      <sz val="14"/>
      <color indexed="8"/>
      <name val="Times New Roman"/>
      <family val="1"/>
      <charset val="204"/>
    </font>
    <font>
      <sz val="14"/>
      <color indexed="8"/>
      <name val="Calibri"/>
      <family val="2"/>
      <charset val="204"/>
    </font>
    <font>
      <u/>
      <sz val="14"/>
      <name val="Times New Roman"/>
      <family val="1"/>
      <charset val="204"/>
    </font>
    <font>
      <b/>
      <sz val="14"/>
      <color indexed="8"/>
      <name val="Times New Roman"/>
      <family val="1"/>
      <charset val="204"/>
    </font>
    <font>
      <u/>
      <sz val="14"/>
      <color indexed="8"/>
      <name val="Times New Roman"/>
      <family val="1"/>
      <charset val="204"/>
    </font>
    <font>
      <i/>
      <u/>
      <sz val="14"/>
      <color indexed="8"/>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s>
  <cellStyleXfs count="4">
    <xf numFmtId="0" fontId="0" fillId="0" borderId="0"/>
    <xf numFmtId="0" fontId="6" fillId="0" borderId="0"/>
    <xf numFmtId="0" fontId="6" fillId="0" borderId="0"/>
    <xf numFmtId="0" fontId="9" fillId="0" borderId="0"/>
  </cellStyleXfs>
  <cellXfs count="232">
    <xf numFmtId="0" fontId="0" fillId="0" borderId="0" xfId="0"/>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1" xfId="2" applyFont="1" applyFill="1" applyBorder="1" applyAlignment="1">
      <alignment horizontal="center" vertical="center"/>
    </xf>
    <xf numFmtId="0" fontId="5" fillId="0" borderId="0" xfId="2"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164"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2" fillId="0" borderId="4"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64" fontId="2" fillId="0" borderId="5"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1" xfId="0" applyFont="1" applyFill="1" applyBorder="1" applyAlignment="1">
      <alignment horizontal="left" vertical="top" wrapText="1"/>
    </xf>
    <xf numFmtId="0" fontId="14" fillId="0" borderId="1" xfId="0" applyFont="1" applyFill="1" applyBorder="1" applyAlignment="1">
      <alignment vertical="center" wrapText="1"/>
    </xf>
    <xf numFmtId="0" fontId="2" fillId="0" borderId="8" xfId="0" applyFont="1" applyFill="1" applyBorder="1" applyAlignment="1">
      <alignment horizontal="left" vertical="top" wrapText="1"/>
    </xf>
    <xf numFmtId="0" fontId="2" fillId="0" borderId="9" xfId="0"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17" fillId="0" borderId="0" xfId="0" applyFont="1" applyFill="1" applyAlignment="1">
      <alignment horizontal="justify"/>
    </xf>
    <xf numFmtId="1" fontId="2" fillId="0" borderId="1" xfId="0" applyNumberFormat="1" applyFont="1" applyFill="1" applyBorder="1" applyAlignment="1">
      <alignment horizontal="center" vertical="center" wrapText="1"/>
    </xf>
    <xf numFmtId="165" fontId="1" fillId="0" borderId="11"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14" fillId="0" borderId="0" xfId="0" applyFont="1" applyFill="1" applyAlignment="1">
      <alignment horizontal="justify"/>
    </xf>
    <xf numFmtId="0" fontId="4" fillId="0" borderId="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 xfId="0" applyFont="1" applyFill="1" applyBorder="1" applyAlignment="1">
      <alignment horizontal="left" vertical="top"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1" fillId="0" borderId="1" xfId="0" applyFont="1" applyFill="1" applyBorder="1" applyAlignment="1">
      <alignment vertical="justify" wrapText="1"/>
    </xf>
    <xf numFmtId="0" fontId="11" fillId="0" borderId="1" xfId="0" applyFont="1" applyFill="1" applyBorder="1" applyAlignment="1">
      <alignment horizontal="left" vertical="center" wrapText="1"/>
    </xf>
    <xf numFmtId="0" fontId="11" fillId="0" borderId="1" xfId="0" applyFont="1" applyFill="1" applyBorder="1" applyAlignment="1">
      <alignment vertical="top" wrapText="1"/>
    </xf>
    <xf numFmtId="0" fontId="11" fillId="0" borderId="0" xfId="0" applyFont="1" applyFill="1" applyAlignment="1">
      <alignment vertical="justify" wrapText="1"/>
    </xf>
    <xf numFmtId="0" fontId="2" fillId="0" borderId="1" xfId="0" applyFont="1" applyFill="1" applyBorder="1" applyAlignment="1">
      <alignment horizontal="left" vertical="center"/>
    </xf>
    <xf numFmtId="0" fontId="2" fillId="0" borderId="5" xfId="0" applyFont="1" applyFill="1" applyBorder="1" applyAlignment="1">
      <alignment horizontal="left" vertical="center"/>
    </xf>
    <xf numFmtId="0" fontId="1" fillId="0" borderId="2" xfId="0" applyFont="1" applyFill="1" applyBorder="1" applyAlignment="1">
      <alignment horizontal="center" vertical="center"/>
    </xf>
    <xf numFmtId="164" fontId="2" fillId="0" borderId="2"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2" fillId="0" borderId="13" xfId="0" applyFont="1" applyFill="1" applyBorder="1" applyAlignment="1">
      <alignment vertical="center" wrapText="1"/>
    </xf>
    <xf numFmtId="0" fontId="2" fillId="0" borderId="2" xfId="0" applyFont="1" applyFill="1" applyBorder="1" applyAlignment="1">
      <alignment vertical="center" wrapText="1"/>
    </xf>
    <xf numFmtId="0" fontId="11" fillId="0" borderId="2" xfId="0" applyFont="1" applyFill="1" applyBorder="1" applyAlignment="1">
      <alignment horizontal="left" vertical="center" wrapText="1"/>
    </xf>
    <xf numFmtId="165" fontId="8"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1" fillId="0" borderId="1" xfId="0" applyFont="1" applyFill="1" applyBorder="1" applyAlignment="1">
      <alignment vertical="center" wrapText="1"/>
    </xf>
    <xf numFmtId="0" fontId="1" fillId="0" borderId="5" xfId="0" applyFont="1" applyFill="1" applyBorder="1" applyAlignment="1">
      <alignment horizontal="center" vertical="center" wrapText="1"/>
    </xf>
    <xf numFmtId="0" fontId="11" fillId="0" borderId="1" xfId="0" applyFont="1" applyFill="1" applyBorder="1" applyAlignment="1">
      <alignment horizontal="left" vertical="justify" wrapText="1"/>
    </xf>
    <xf numFmtId="0" fontId="4" fillId="0" borderId="1" xfId="0" applyFont="1" applyFill="1" applyBorder="1" applyAlignment="1">
      <alignment horizontal="left" vertical="justify" wrapText="1"/>
    </xf>
    <xf numFmtId="0" fontId="11" fillId="0" borderId="1" xfId="0" applyFont="1" applyFill="1" applyBorder="1" applyAlignment="1">
      <alignment horizontal="justify" vertical="center" wrapText="1"/>
    </xf>
    <xf numFmtId="0" fontId="2" fillId="0" borderId="2"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165" fontId="8" fillId="0" borderId="5"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1" fillId="0" borderId="1" xfId="0" applyFont="1" applyFill="1" applyBorder="1" applyAlignment="1">
      <alignment horizontal="left" vertical="center"/>
    </xf>
    <xf numFmtId="2" fontId="2" fillId="0" borderId="1" xfId="0" applyNumberFormat="1" applyFont="1" applyFill="1" applyBorder="1" applyAlignment="1">
      <alignment vertical="center"/>
    </xf>
    <xf numFmtId="164" fontId="4" fillId="0" borderId="1" xfId="0" applyNumberFormat="1" applyFont="1" applyFill="1" applyBorder="1" applyAlignment="1">
      <alignment horizontal="center" vertical="top" wrapText="1"/>
    </xf>
    <xf numFmtId="0" fontId="4" fillId="0" borderId="15" xfId="0" applyFont="1" applyFill="1" applyBorder="1" applyAlignment="1">
      <alignment horizontal="left" vertical="top" wrapText="1"/>
    </xf>
    <xf numFmtId="0" fontId="4"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164" fontId="2" fillId="0" borderId="1" xfId="0" applyNumberFormat="1" applyFont="1" applyFill="1" applyBorder="1" applyAlignment="1">
      <alignment horizontal="center" vertical="top" wrapText="1"/>
    </xf>
    <xf numFmtId="0" fontId="1" fillId="0" borderId="11" xfId="0"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6" xfId="0" applyFont="1" applyFill="1" applyBorder="1" applyAlignment="1">
      <alignment vertical="center" wrapText="1"/>
    </xf>
    <xf numFmtId="0" fontId="4" fillId="0" borderId="14" xfId="0" applyFont="1" applyFill="1" applyBorder="1" applyAlignment="1">
      <alignment vertical="center" wrapText="1"/>
    </xf>
    <xf numFmtId="0" fontId="1" fillId="0" borderId="2" xfId="0"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4" fontId="1" fillId="0" borderId="5" xfId="0" applyNumberFormat="1" applyFont="1" applyFill="1" applyBorder="1" applyAlignment="1">
      <alignment horizontal="center" vertical="center"/>
    </xf>
    <xf numFmtId="1" fontId="2" fillId="0" borderId="5"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shrinkToFit="1"/>
    </xf>
    <xf numFmtId="166" fontId="2"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shrinkToFit="1"/>
    </xf>
    <xf numFmtId="0" fontId="2" fillId="0" borderId="14" xfId="0" applyFont="1" applyFill="1" applyBorder="1" applyAlignment="1">
      <alignment horizontal="center" vertical="center" wrapText="1"/>
    </xf>
    <xf numFmtId="3" fontId="4" fillId="0" borderId="1" xfId="0" applyNumberFormat="1" applyFont="1" applyFill="1" applyBorder="1" applyAlignment="1">
      <alignment horizontal="center" vertical="center"/>
    </xf>
    <xf numFmtId="0" fontId="11" fillId="0" borderId="0" xfId="0" applyFont="1" applyFill="1" applyAlignment="1">
      <alignment horizontal="left" vertical="center" wrapText="1"/>
    </xf>
    <xf numFmtId="0" fontId="12" fillId="0" borderId="1" xfId="0" applyFont="1" applyFill="1" applyBorder="1" applyAlignment="1">
      <alignment vertical="justify" wrapText="1"/>
    </xf>
    <xf numFmtId="165" fontId="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xf>
    <xf numFmtId="164" fontId="2" fillId="0" borderId="16"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1" xfId="0" applyFont="1" applyFill="1" applyBorder="1" applyAlignment="1">
      <alignment horizontal="left" vertical="center"/>
    </xf>
    <xf numFmtId="0" fontId="2" fillId="0" borderId="1" xfId="0" applyFont="1" applyFill="1" applyBorder="1" applyAlignment="1">
      <alignment horizontal="left" vertical="center"/>
    </xf>
    <xf numFmtId="166" fontId="2"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14" fillId="0" borderId="1" xfId="1" applyFont="1" applyFill="1" applyBorder="1" applyAlignment="1">
      <alignment horizontal="left" vertical="top" wrapText="1"/>
    </xf>
    <xf numFmtId="0" fontId="14" fillId="0" borderId="1" xfId="1" applyFont="1" applyFill="1" applyBorder="1" applyAlignment="1">
      <alignment horizontal="left" vertical="center" wrapText="1"/>
    </xf>
    <xf numFmtId="0" fontId="1" fillId="0" borderId="5" xfId="0" applyFont="1" applyFill="1" applyBorder="1" applyAlignment="1">
      <alignment horizontal="left" vertical="center" wrapText="1"/>
    </xf>
    <xf numFmtId="0" fontId="14" fillId="0" borderId="1" xfId="0" applyFont="1" applyFill="1" applyBorder="1" applyAlignment="1">
      <alignment horizontal="left" wrapText="1"/>
    </xf>
    <xf numFmtId="0" fontId="1" fillId="0" borderId="14"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center" wrapText="1"/>
    </xf>
    <xf numFmtId="0" fontId="5" fillId="0" borderId="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164" fontId="2" fillId="0" borderId="5"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64" fontId="4" fillId="0" borderId="5"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0" fontId="5" fillId="0" borderId="0" xfId="0" applyFont="1" applyFill="1" applyBorder="1" applyAlignment="1">
      <alignment horizontal="center" vertical="center"/>
    </xf>
    <xf numFmtId="165" fontId="2" fillId="0" borderId="11" xfId="0" applyNumberFormat="1" applyFont="1" applyFill="1" applyBorder="1" applyAlignment="1">
      <alignment horizontal="center" vertical="center"/>
    </xf>
    <xf numFmtId="165" fontId="2" fillId="0" borderId="16" xfId="0" applyNumberFormat="1" applyFont="1" applyFill="1" applyBorder="1" applyAlignment="1">
      <alignment horizontal="center" vertical="center"/>
    </xf>
    <xf numFmtId="165" fontId="2" fillId="0" borderId="14" xfId="0" applyNumberFormat="1" applyFont="1" applyFill="1" applyBorder="1" applyAlignment="1">
      <alignment horizontal="center" vertical="center"/>
    </xf>
    <xf numFmtId="164" fontId="2" fillId="0" borderId="11" xfId="0" applyNumberFormat="1" applyFont="1" applyFill="1" applyBorder="1" applyAlignment="1">
      <alignment horizontal="center" vertical="center" wrapText="1"/>
    </xf>
    <xf numFmtId="164" fontId="2" fillId="0" borderId="16"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1" fontId="2" fillId="0" borderId="5"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16" fontId="4" fillId="0" borderId="11" xfId="0" applyNumberFormat="1" applyFont="1" applyFill="1" applyBorder="1" applyAlignment="1">
      <alignment horizontal="left" vertical="center" wrapText="1"/>
    </xf>
    <xf numFmtId="16" fontId="4" fillId="0" borderId="16" xfId="0" applyNumberFormat="1" applyFont="1" applyFill="1" applyBorder="1" applyAlignment="1">
      <alignment horizontal="left" vertical="center" wrapText="1"/>
    </xf>
    <xf numFmtId="16" fontId="4" fillId="0" borderId="14" xfId="0" applyNumberFormat="1" applyFont="1" applyFill="1" applyBorder="1" applyAlignment="1">
      <alignment horizontal="left" vertical="center" wrapText="1"/>
    </xf>
    <xf numFmtId="0" fontId="2" fillId="0" borderId="5" xfId="0" applyFont="1" applyFill="1" applyBorder="1" applyAlignment="1">
      <alignment vertical="center" wrapText="1"/>
    </xf>
    <xf numFmtId="0" fontId="2" fillId="0" borderId="2"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5" fillId="0" borderId="5"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4" xfId="0" applyFont="1" applyFill="1" applyBorder="1" applyAlignment="1">
      <alignment horizontal="left" vertical="center"/>
    </xf>
    <xf numFmtId="0" fontId="4" fillId="0" borderId="1" xfId="0" applyFont="1" applyFill="1" applyBorder="1" applyAlignment="1">
      <alignment horizontal="left" vertical="center" wrapText="1"/>
    </xf>
    <xf numFmtId="0" fontId="2" fillId="0" borderId="13" xfId="0" applyFont="1" applyFill="1" applyBorder="1" applyAlignment="1">
      <alignment horizontal="center" vertical="center"/>
    </xf>
    <xf numFmtId="0" fontId="4" fillId="0"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7"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64" fontId="2" fillId="0" borderId="11" xfId="0" applyNumberFormat="1" applyFont="1" applyFill="1" applyBorder="1" applyAlignment="1">
      <alignment horizontal="center" vertical="center"/>
    </xf>
    <xf numFmtId="164" fontId="2" fillId="0" borderId="16"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4" fillId="0" borderId="5"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11" xfId="0" applyFont="1" applyFill="1" applyBorder="1" applyAlignment="1">
      <alignment horizontal="center" vertical="center"/>
    </xf>
    <xf numFmtId="0" fontId="5" fillId="0" borderId="16" xfId="0" applyFont="1" applyFill="1" applyBorder="1" applyAlignment="1">
      <alignment horizontal="center" vertical="center"/>
    </xf>
    <xf numFmtId="165" fontId="2" fillId="0" borderId="5" xfId="0" applyNumberFormat="1" applyFont="1" applyFill="1" applyBorder="1" applyAlignment="1">
      <alignment horizontal="center" vertical="center" wrapText="1" shrinkToFit="1"/>
    </xf>
    <xf numFmtId="165" fontId="2" fillId="0" borderId="2" xfId="0" applyNumberFormat="1" applyFont="1" applyFill="1" applyBorder="1" applyAlignment="1">
      <alignment horizontal="center" vertical="center" wrapText="1" shrinkToFi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4" fillId="0" borderId="2" xfId="0" applyFont="1" applyFill="1" applyBorder="1" applyAlignment="1">
      <alignment horizontal="left" vertical="center" wrapText="1"/>
    </xf>
  </cellXfs>
  <cellStyles count="4">
    <cellStyle name="Обычный" xfId="0" builtinId="0"/>
    <cellStyle name="Обычный 3" xfId="1"/>
    <cellStyle name="Обычный_Пути достижения_20.07.2010" xfId="2"/>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9"/>
  <sheetViews>
    <sheetView tabSelected="1" topLeftCell="B1" zoomScale="50" zoomScaleNormal="50" workbookViewId="0">
      <pane xSplit="3" ySplit="7" topLeftCell="E224" activePane="bottomRight" state="frozen"/>
      <selection activeCell="B1" sqref="B1"/>
      <selection pane="topRight" activeCell="C1" sqref="C1"/>
      <selection pane="bottomLeft" activeCell="B11" sqref="B11"/>
      <selection pane="bottomRight" activeCell="M40" sqref="M40"/>
    </sheetView>
  </sheetViews>
  <sheetFormatPr defaultColWidth="0" defaultRowHeight="18.75" x14ac:dyDescent="0.25"/>
  <cols>
    <col min="1" max="2" width="0.140625" style="1" hidden="1" customWidth="1"/>
    <col min="3" max="3" width="8.85546875" style="1" customWidth="1"/>
    <col min="4" max="4" width="47.28515625" style="1" customWidth="1"/>
    <col min="5" max="5" width="16.42578125" style="1" customWidth="1"/>
    <col min="6" max="6" width="21.42578125" style="1" customWidth="1"/>
    <col min="7" max="7" width="26.140625" style="1" customWidth="1"/>
    <col min="8" max="8" width="16.7109375" style="1" customWidth="1"/>
    <col min="9" max="9" width="13" style="1" customWidth="1"/>
    <col min="10" max="10" width="13.140625" style="1" customWidth="1"/>
    <col min="11" max="11" width="21.85546875" style="1" customWidth="1"/>
    <col min="12" max="12" width="24.42578125" style="1" customWidth="1"/>
    <col min="13" max="13" width="51" style="1" customWidth="1"/>
    <col min="14" max="14" width="9.140625" style="1" customWidth="1"/>
    <col min="15" max="15" width="0.5703125" style="1" hidden="1" customWidth="1"/>
    <col min="16" max="16" width="9.140625" style="1" hidden="1" customWidth="1"/>
    <col min="17" max="17" width="0.5703125" style="1" hidden="1" customWidth="1"/>
    <col min="18" max="28" width="9.140625" style="1" hidden="1" customWidth="1"/>
    <col min="29" max="29" width="1.28515625" style="1" hidden="1" customWidth="1"/>
    <col min="30" max="40" width="9.140625" style="1" hidden="1" customWidth="1"/>
    <col min="41" max="41" width="8.5703125" style="1" hidden="1" customWidth="1"/>
    <col min="42" max="51" width="9.140625" style="1" hidden="1" customWidth="1"/>
    <col min="52" max="52" width="7.85546875" style="1" hidden="1" customWidth="1"/>
    <col min="53" max="62" width="9.140625" style="1" hidden="1" customWidth="1"/>
    <col min="63" max="63" width="2" style="1" hidden="1" customWidth="1"/>
    <col min="64" max="75" width="9.140625" style="1" hidden="1" customWidth="1"/>
    <col min="76" max="76" width="2.5703125" style="1" hidden="1" customWidth="1"/>
    <col min="77" max="86" width="9.140625" style="1" hidden="1" customWidth="1"/>
    <col min="87" max="87" width="2.7109375" style="1" hidden="1" customWidth="1"/>
    <col min="88" max="99" width="9.140625" style="1" hidden="1" customWidth="1"/>
    <col min="100" max="100" width="1.42578125" style="1" hidden="1" customWidth="1"/>
    <col min="101" max="108" width="9.140625" style="1" hidden="1" customWidth="1"/>
    <col min="109" max="109" width="1.140625" style="1" hidden="1" customWidth="1"/>
    <col min="110" max="120" width="9.140625" style="1" hidden="1" customWidth="1"/>
    <col min="121" max="121" width="0.7109375" style="1" hidden="1" customWidth="1"/>
    <col min="122" max="131" width="9.140625" style="1" hidden="1" customWidth="1"/>
    <col min="132" max="132" width="1.28515625" style="1" hidden="1" customWidth="1"/>
    <col min="133" max="143" width="9.140625" style="1" hidden="1" customWidth="1"/>
    <col min="144" max="144" width="0.28515625" style="1" hidden="1" customWidth="1"/>
    <col min="145" max="154" width="9.140625" style="1" hidden="1" customWidth="1"/>
    <col min="155" max="155" width="2.28515625" style="1" hidden="1" customWidth="1"/>
    <col min="156" max="164" width="9.140625" style="1" hidden="1" customWidth="1"/>
    <col min="165" max="165" width="1" style="1" hidden="1" customWidth="1"/>
    <col min="166" max="178" width="9.140625" style="1" hidden="1" customWidth="1"/>
    <col min="179" max="179" width="0.7109375" style="1" hidden="1" customWidth="1"/>
    <col min="180" max="191" width="9.140625" style="1" hidden="1" customWidth="1"/>
    <col min="192" max="192" width="0.28515625" style="1" hidden="1" customWidth="1"/>
    <col min="193" max="202" width="9.140625" style="1" hidden="1" customWidth="1"/>
    <col min="203" max="203" width="0.7109375" style="1" hidden="1" customWidth="1"/>
    <col min="204" max="213" width="9.140625" style="1" hidden="1" customWidth="1"/>
    <col min="214" max="214" width="8.28515625" style="1" hidden="1" customWidth="1"/>
    <col min="215" max="224" width="9.140625" style="1" hidden="1" customWidth="1"/>
    <col min="225" max="225" width="1.28515625" style="1" hidden="1" customWidth="1"/>
    <col min="226" max="235" width="9.140625" style="1" hidden="1" customWidth="1"/>
    <col min="236" max="236" width="3.28515625" style="1" hidden="1" customWidth="1"/>
    <col min="237" max="241" width="9.140625" style="1" hidden="1" customWidth="1"/>
    <col min="242" max="242" width="8" style="1" hidden="1" customWidth="1"/>
    <col min="243" max="250" width="9.140625" style="1" hidden="1" customWidth="1"/>
    <col min="251" max="251" width="9" style="1" hidden="1" customWidth="1"/>
    <col min="252" max="16384" width="9.140625" style="1" hidden="1"/>
  </cols>
  <sheetData>
    <row r="1" spans="1:15" ht="18.75" customHeight="1" x14ac:dyDescent="0.25">
      <c r="H1" s="216"/>
      <c r="I1" s="216"/>
      <c r="J1" s="216"/>
      <c r="K1" s="216"/>
      <c r="L1" s="216"/>
      <c r="M1" s="216"/>
    </row>
    <row r="2" spans="1:15" ht="24.75" customHeight="1" x14ac:dyDescent="0.25">
      <c r="D2" s="217" t="s">
        <v>541</v>
      </c>
      <c r="E2" s="217"/>
      <c r="F2" s="217"/>
      <c r="G2" s="158"/>
      <c r="H2" s="158"/>
      <c r="I2" s="158"/>
      <c r="J2" s="158"/>
      <c r="K2" s="158"/>
      <c r="L2" s="158"/>
      <c r="M2" s="158"/>
      <c r="N2" s="158"/>
      <c r="O2" s="158"/>
    </row>
    <row r="3" spans="1:15" ht="20.25" x14ac:dyDescent="0.25">
      <c r="A3" s="1" t="s">
        <v>542</v>
      </c>
      <c r="B3" s="4"/>
      <c r="C3" s="4"/>
      <c r="D3" s="2" t="s">
        <v>461</v>
      </c>
      <c r="E3" s="5"/>
      <c r="F3" s="5"/>
      <c r="G3" s="5"/>
      <c r="H3" s="5"/>
      <c r="I3" s="5"/>
      <c r="J3" s="5"/>
      <c r="K3" s="5"/>
      <c r="L3" s="5"/>
    </row>
    <row r="4" spans="1:15" x14ac:dyDescent="0.25">
      <c r="D4" s="2" t="s">
        <v>119</v>
      </c>
    </row>
    <row r="5" spans="1:15" ht="18" customHeight="1" x14ac:dyDescent="0.25">
      <c r="D5" s="220" t="s">
        <v>150</v>
      </c>
      <c r="E5" s="220"/>
      <c r="F5" s="220"/>
      <c r="G5" s="220"/>
      <c r="H5" s="220"/>
      <c r="I5" s="220"/>
      <c r="J5" s="220"/>
      <c r="K5" s="220"/>
    </row>
    <row r="6" spans="1:15" ht="20.25" customHeight="1" x14ac:dyDescent="0.25">
      <c r="C6" s="190" t="s">
        <v>234</v>
      </c>
      <c r="D6" s="221" t="s">
        <v>217</v>
      </c>
      <c r="E6" s="221" t="s">
        <v>233</v>
      </c>
      <c r="F6" s="190" t="s">
        <v>535</v>
      </c>
      <c r="G6" s="190" t="s">
        <v>218</v>
      </c>
      <c r="H6" s="223" t="s">
        <v>536</v>
      </c>
      <c r="I6" s="224"/>
      <c r="J6" s="224"/>
      <c r="K6" s="221" t="s">
        <v>236</v>
      </c>
      <c r="L6" s="221" t="s">
        <v>235</v>
      </c>
      <c r="M6" s="218" t="s">
        <v>540</v>
      </c>
    </row>
    <row r="7" spans="1:15" s="5" customFormat="1" ht="58.5" customHeight="1" x14ac:dyDescent="0.25">
      <c r="A7" s="6"/>
      <c r="B7" s="6"/>
      <c r="C7" s="191"/>
      <c r="D7" s="222"/>
      <c r="E7" s="222"/>
      <c r="F7" s="191"/>
      <c r="G7" s="191"/>
      <c r="H7" s="7" t="s">
        <v>537</v>
      </c>
      <c r="I7" s="7" t="s">
        <v>538</v>
      </c>
      <c r="J7" s="7" t="s">
        <v>539</v>
      </c>
      <c r="K7" s="222"/>
      <c r="L7" s="222"/>
      <c r="M7" s="219"/>
    </row>
    <row r="8" spans="1:15" s="11" customFormat="1" x14ac:dyDescent="0.25">
      <c r="A8" s="6">
        <v>1</v>
      </c>
      <c r="B8" s="6"/>
      <c r="C8" s="8">
        <v>1</v>
      </c>
      <c r="D8" s="9">
        <v>2</v>
      </c>
      <c r="E8" s="9">
        <v>3</v>
      </c>
      <c r="F8" s="8">
        <v>4</v>
      </c>
      <c r="G8" s="8">
        <v>5</v>
      </c>
      <c r="H8" s="8">
        <v>6</v>
      </c>
      <c r="I8" s="8">
        <v>7</v>
      </c>
      <c r="J8" s="8">
        <v>8</v>
      </c>
      <c r="K8" s="8">
        <v>9</v>
      </c>
      <c r="L8" s="8">
        <v>10</v>
      </c>
      <c r="M8" s="10">
        <v>11</v>
      </c>
    </row>
    <row r="9" spans="1:15" s="3" customFormat="1" ht="20.25" customHeight="1" x14ac:dyDescent="0.25">
      <c r="A9" s="12" t="s">
        <v>219</v>
      </c>
      <c r="B9" s="12"/>
      <c r="C9" s="13"/>
      <c r="D9" s="146" t="s">
        <v>220</v>
      </c>
      <c r="E9" s="147"/>
      <c r="F9" s="147"/>
      <c r="G9" s="147"/>
      <c r="H9" s="147"/>
      <c r="I9" s="147"/>
      <c r="J9" s="147"/>
      <c r="K9" s="147"/>
      <c r="L9" s="148"/>
      <c r="M9" s="14"/>
    </row>
    <row r="10" spans="1:15" s="3" customFormat="1" ht="19.899999999999999" customHeight="1" x14ac:dyDescent="0.25">
      <c r="A10" s="12"/>
      <c r="B10" s="12"/>
      <c r="C10" s="13"/>
      <c r="D10" s="192" t="s">
        <v>52</v>
      </c>
      <c r="E10" s="193"/>
      <c r="F10" s="193"/>
      <c r="G10" s="193"/>
      <c r="H10" s="193"/>
      <c r="I10" s="193"/>
      <c r="J10" s="193"/>
      <c r="K10" s="193"/>
      <c r="L10" s="194"/>
      <c r="M10" s="14"/>
    </row>
    <row r="11" spans="1:15" s="3" customFormat="1" ht="22.15" customHeight="1" x14ac:dyDescent="0.25">
      <c r="C11" s="14"/>
      <c r="D11" s="146" t="s">
        <v>237</v>
      </c>
      <c r="E11" s="147"/>
      <c r="F11" s="147"/>
      <c r="G11" s="147"/>
      <c r="H11" s="147"/>
      <c r="I11" s="147"/>
      <c r="J11" s="147"/>
      <c r="K11" s="147"/>
      <c r="L11" s="148"/>
      <c r="M11" s="14"/>
    </row>
    <row r="12" spans="1:15" s="3" customFormat="1" ht="24" customHeight="1" x14ac:dyDescent="0.25">
      <c r="C12" s="14"/>
      <c r="D12" s="195" t="s">
        <v>89</v>
      </c>
      <c r="E12" s="195"/>
      <c r="F12" s="195"/>
      <c r="G12" s="195"/>
      <c r="H12" s="195"/>
      <c r="I12" s="195"/>
      <c r="J12" s="195"/>
      <c r="K12" s="195"/>
      <c r="L12" s="195"/>
      <c r="M12" s="14"/>
    </row>
    <row r="13" spans="1:15" s="3" customFormat="1" ht="87.75" customHeight="1" x14ac:dyDescent="0.25">
      <c r="C13" s="14">
        <v>1</v>
      </c>
      <c r="D13" s="15" t="s">
        <v>479</v>
      </c>
      <c r="E13" s="16" t="s">
        <v>282</v>
      </c>
      <c r="F13" s="16" t="s">
        <v>543</v>
      </c>
      <c r="G13" s="14" t="s">
        <v>289</v>
      </c>
      <c r="H13" s="17">
        <v>103.4</v>
      </c>
      <c r="I13" s="18">
        <v>101</v>
      </c>
      <c r="J13" s="14">
        <v>138.30000000000001</v>
      </c>
      <c r="K13" s="19"/>
      <c r="L13" s="20"/>
      <c r="M13" s="57" t="s">
        <v>287</v>
      </c>
    </row>
    <row r="14" spans="1:15" s="3" customFormat="1" ht="23.25" customHeight="1" x14ac:dyDescent="0.25">
      <c r="C14" s="14"/>
      <c r="D14" s="22" t="s">
        <v>221</v>
      </c>
      <c r="E14" s="16"/>
      <c r="F14" s="16"/>
      <c r="G14" s="14"/>
      <c r="H14" s="17"/>
      <c r="I14" s="18"/>
      <c r="J14" s="14"/>
      <c r="K14" s="19"/>
      <c r="L14" s="20"/>
      <c r="M14" s="21"/>
    </row>
    <row r="15" spans="1:15" s="3" customFormat="1" ht="57.6" customHeight="1" x14ac:dyDescent="0.25">
      <c r="C15" s="14">
        <v>1</v>
      </c>
      <c r="D15" s="23" t="s">
        <v>107</v>
      </c>
      <c r="E15" s="16" t="s">
        <v>279</v>
      </c>
      <c r="F15" s="24" t="s">
        <v>404</v>
      </c>
      <c r="G15" s="16" t="s">
        <v>108</v>
      </c>
      <c r="H15" s="17"/>
      <c r="I15" s="18">
        <v>2.8</v>
      </c>
      <c r="J15" s="18">
        <v>2.8</v>
      </c>
      <c r="K15" s="14" t="s">
        <v>547</v>
      </c>
      <c r="L15" s="20"/>
      <c r="M15" s="57" t="s">
        <v>402</v>
      </c>
    </row>
    <row r="16" spans="1:15" s="3" customFormat="1" ht="56.45" customHeight="1" x14ac:dyDescent="0.25">
      <c r="C16" s="14">
        <v>2</v>
      </c>
      <c r="D16" s="23" t="s">
        <v>109</v>
      </c>
      <c r="E16" s="16" t="s">
        <v>279</v>
      </c>
      <c r="F16" s="16" t="s">
        <v>544</v>
      </c>
      <c r="G16" s="16" t="s">
        <v>111</v>
      </c>
      <c r="H16" s="17"/>
      <c r="I16" s="18">
        <v>8</v>
      </c>
      <c r="J16" s="17">
        <v>8</v>
      </c>
      <c r="K16" s="14" t="s">
        <v>547</v>
      </c>
      <c r="L16" s="20"/>
      <c r="M16" s="57" t="s">
        <v>318</v>
      </c>
    </row>
    <row r="17" spans="1:13" s="3" customFormat="1" ht="87.75" customHeight="1" x14ac:dyDescent="0.25">
      <c r="C17" s="14">
        <v>3</v>
      </c>
      <c r="D17" s="25" t="s">
        <v>403</v>
      </c>
      <c r="E17" s="16"/>
      <c r="F17" s="24" t="s">
        <v>404</v>
      </c>
      <c r="G17" s="14" t="s">
        <v>289</v>
      </c>
      <c r="H17" s="168" t="s">
        <v>545</v>
      </c>
      <c r="I17" s="169"/>
      <c r="J17" s="169"/>
      <c r="K17" s="169"/>
      <c r="L17" s="170"/>
      <c r="M17" s="21" t="s">
        <v>416</v>
      </c>
    </row>
    <row r="18" spans="1:13" s="26" customFormat="1" ht="17.45" customHeight="1" x14ac:dyDescent="0.25">
      <c r="C18" s="16"/>
      <c r="D18" s="207" t="s">
        <v>222</v>
      </c>
      <c r="E18" s="207"/>
      <c r="F18" s="207"/>
      <c r="G18" s="207"/>
      <c r="H18" s="207"/>
      <c r="I18" s="207"/>
      <c r="J18" s="207"/>
      <c r="K18" s="207"/>
      <c r="L18" s="207"/>
      <c r="M18" s="16"/>
    </row>
    <row r="19" spans="1:13" s="26" customFormat="1" ht="20.25" customHeight="1" x14ac:dyDescent="0.25">
      <c r="C19" s="16"/>
      <c r="D19" s="195" t="s">
        <v>480</v>
      </c>
      <c r="E19" s="195"/>
      <c r="F19" s="195"/>
      <c r="G19" s="195"/>
      <c r="H19" s="195"/>
      <c r="I19" s="195"/>
      <c r="J19" s="195"/>
      <c r="K19" s="195"/>
      <c r="L19" s="195"/>
      <c r="M19" s="16"/>
    </row>
    <row r="20" spans="1:13" s="26" customFormat="1" ht="20.25" customHeight="1" x14ac:dyDescent="0.25">
      <c r="C20" s="16"/>
      <c r="D20" s="197" t="s">
        <v>83</v>
      </c>
      <c r="E20" s="198"/>
      <c r="F20" s="198"/>
      <c r="G20" s="198"/>
      <c r="H20" s="198"/>
      <c r="I20" s="198"/>
      <c r="J20" s="198"/>
      <c r="K20" s="13"/>
      <c r="L20" s="13"/>
      <c r="M20" s="16"/>
    </row>
    <row r="21" spans="1:13" s="26" customFormat="1" ht="80.25" customHeight="1" x14ac:dyDescent="0.25">
      <c r="C21" s="14">
        <v>1</v>
      </c>
      <c r="D21" s="23" t="s">
        <v>281</v>
      </c>
      <c r="E21" s="16" t="s">
        <v>282</v>
      </c>
      <c r="F21" s="16" t="s">
        <v>543</v>
      </c>
      <c r="G21" s="14" t="s">
        <v>289</v>
      </c>
      <c r="H21" s="17">
        <v>105</v>
      </c>
      <c r="I21" s="18">
        <v>110</v>
      </c>
      <c r="J21" s="17">
        <v>71</v>
      </c>
      <c r="K21" s="19"/>
      <c r="L21" s="20"/>
      <c r="M21" s="57" t="s">
        <v>53</v>
      </c>
    </row>
    <row r="22" spans="1:13" s="26" customFormat="1" ht="85.5" customHeight="1" x14ac:dyDescent="0.25">
      <c r="C22" s="14">
        <v>2</v>
      </c>
      <c r="D22" s="23" t="s">
        <v>283</v>
      </c>
      <c r="E22" s="16" t="s">
        <v>282</v>
      </c>
      <c r="F22" s="16" t="s">
        <v>543</v>
      </c>
      <c r="G22" s="14" t="s">
        <v>289</v>
      </c>
      <c r="H22" s="17">
        <v>102</v>
      </c>
      <c r="I22" s="18">
        <v>110</v>
      </c>
      <c r="J22" s="17">
        <v>705</v>
      </c>
      <c r="K22" s="19"/>
      <c r="L22" s="20"/>
      <c r="M22" s="57" t="s">
        <v>212</v>
      </c>
    </row>
    <row r="23" spans="1:13" s="26" customFormat="1" ht="51.75" customHeight="1" x14ac:dyDescent="0.25">
      <c r="C23" s="181">
        <v>3</v>
      </c>
      <c r="D23" s="27" t="s">
        <v>286</v>
      </c>
      <c r="E23" s="149" t="s">
        <v>282</v>
      </c>
      <c r="F23" s="149" t="s">
        <v>543</v>
      </c>
      <c r="G23" s="181" t="s">
        <v>289</v>
      </c>
      <c r="H23" s="175">
        <v>6.7</v>
      </c>
      <c r="I23" s="153">
        <v>34</v>
      </c>
      <c r="J23" s="175">
        <v>38.200000000000003</v>
      </c>
      <c r="K23" s="202"/>
      <c r="L23" s="156"/>
      <c r="M23" s="204" t="s">
        <v>213</v>
      </c>
    </row>
    <row r="24" spans="1:13" s="26" customFormat="1" ht="81" customHeight="1" x14ac:dyDescent="0.25">
      <c r="C24" s="196"/>
      <c r="D24" s="27" t="s">
        <v>284</v>
      </c>
      <c r="E24" s="150"/>
      <c r="F24" s="150"/>
      <c r="G24" s="196"/>
      <c r="H24" s="176"/>
      <c r="I24" s="154"/>
      <c r="J24" s="176"/>
      <c r="K24" s="203"/>
      <c r="L24" s="157"/>
      <c r="M24" s="206"/>
    </row>
    <row r="25" spans="1:13" s="26" customFormat="1" ht="143.25" customHeight="1" x14ac:dyDescent="0.25">
      <c r="C25" s="182"/>
      <c r="D25" s="29" t="s">
        <v>285</v>
      </c>
      <c r="E25" s="155"/>
      <c r="F25" s="155"/>
      <c r="G25" s="182"/>
      <c r="H25" s="17">
        <v>4.2</v>
      </c>
      <c r="I25" s="18">
        <v>22</v>
      </c>
      <c r="J25" s="17">
        <v>13.1</v>
      </c>
      <c r="K25" s="19"/>
      <c r="L25" s="20"/>
      <c r="M25" s="57" t="s">
        <v>214</v>
      </c>
    </row>
    <row r="26" spans="1:13" s="26" customFormat="1" ht="74.25" customHeight="1" x14ac:dyDescent="0.25">
      <c r="C26" s="199">
        <v>4</v>
      </c>
      <c r="D26" s="30" t="s">
        <v>120</v>
      </c>
      <c r="E26" s="149" t="s">
        <v>282</v>
      </c>
      <c r="F26" s="149" t="s">
        <v>49</v>
      </c>
      <c r="G26" s="181" t="s">
        <v>289</v>
      </c>
      <c r="H26" s="175">
        <v>24</v>
      </c>
      <c r="I26" s="153">
        <v>22</v>
      </c>
      <c r="J26" s="175">
        <v>23.5</v>
      </c>
      <c r="K26" s="202"/>
      <c r="L26" s="156"/>
      <c r="M26" s="204" t="s">
        <v>121</v>
      </c>
    </row>
    <row r="27" spans="1:13" s="26" customFormat="1" ht="63" customHeight="1" x14ac:dyDescent="0.25">
      <c r="C27" s="200"/>
      <c r="D27" s="31" t="s">
        <v>284</v>
      </c>
      <c r="E27" s="150"/>
      <c r="F27" s="150"/>
      <c r="G27" s="196"/>
      <c r="H27" s="176"/>
      <c r="I27" s="154"/>
      <c r="J27" s="176"/>
      <c r="K27" s="203"/>
      <c r="L27" s="157"/>
      <c r="M27" s="206"/>
    </row>
    <row r="28" spans="1:13" s="26" customFormat="1" ht="81.599999999999994" customHeight="1" x14ac:dyDescent="0.25">
      <c r="C28" s="201"/>
      <c r="D28" s="31" t="s">
        <v>285</v>
      </c>
      <c r="E28" s="155"/>
      <c r="F28" s="155"/>
      <c r="G28" s="182"/>
      <c r="H28" s="17">
        <v>0</v>
      </c>
      <c r="I28" s="18">
        <v>0</v>
      </c>
      <c r="J28" s="17">
        <v>0</v>
      </c>
      <c r="K28" s="19"/>
      <c r="L28" s="20"/>
      <c r="M28" s="57" t="s">
        <v>122</v>
      </c>
    </row>
    <row r="29" spans="1:13" s="26" customFormat="1" ht="63.75" customHeight="1" x14ac:dyDescent="0.25">
      <c r="C29" s="32">
        <v>5</v>
      </c>
      <c r="D29" s="31" t="s">
        <v>533</v>
      </c>
      <c r="E29" s="33" t="s">
        <v>282</v>
      </c>
      <c r="F29" s="16" t="s">
        <v>546</v>
      </c>
      <c r="G29" s="34" t="s">
        <v>289</v>
      </c>
      <c r="H29" s="17">
        <v>0</v>
      </c>
      <c r="I29" s="18">
        <v>0</v>
      </c>
      <c r="J29" s="17">
        <v>0</v>
      </c>
      <c r="K29" s="19"/>
      <c r="L29" s="20"/>
      <c r="M29" s="57" t="s">
        <v>123</v>
      </c>
    </row>
    <row r="30" spans="1:13" s="26" customFormat="1" ht="20.25" customHeight="1" x14ac:dyDescent="0.25">
      <c r="C30" s="14"/>
      <c r="D30" s="22" t="s">
        <v>221</v>
      </c>
      <c r="E30" s="23"/>
      <c r="F30" s="16"/>
      <c r="G30" s="14"/>
      <c r="H30" s="19"/>
      <c r="I30" s="19"/>
      <c r="J30" s="19"/>
      <c r="K30" s="19"/>
      <c r="L30" s="20"/>
      <c r="M30" s="23"/>
    </row>
    <row r="31" spans="1:13" s="26" customFormat="1" ht="151.5" customHeight="1" x14ac:dyDescent="0.25">
      <c r="C31" s="35">
        <v>1</v>
      </c>
      <c r="D31" s="30" t="s">
        <v>411</v>
      </c>
      <c r="E31" s="36" t="s">
        <v>279</v>
      </c>
      <c r="F31" s="36" t="s">
        <v>546</v>
      </c>
      <c r="G31" s="36" t="s">
        <v>410</v>
      </c>
      <c r="H31" s="19"/>
      <c r="I31" s="17">
        <v>150</v>
      </c>
      <c r="J31" s="17">
        <v>150</v>
      </c>
      <c r="K31" s="14" t="s">
        <v>547</v>
      </c>
      <c r="L31" s="20"/>
      <c r="M31" s="132" t="s">
        <v>199</v>
      </c>
    </row>
    <row r="32" spans="1:13" s="3" customFormat="1" ht="101.25" customHeight="1" x14ac:dyDescent="0.25">
      <c r="A32" s="3">
        <v>5</v>
      </c>
      <c r="C32" s="14">
        <v>2</v>
      </c>
      <c r="D32" s="23" t="s">
        <v>124</v>
      </c>
      <c r="E32" s="16" t="s">
        <v>279</v>
      </c>
      <c r="F32" s="16" t="s">
        <v>544</v>
      </c>
      <c r="G32" s="16" t="s">
        <v>409</v>
      </c>
      <c r="H32" s="17">
        <v>20</v>
      </c>
      <c r="I32" s="17">
        <v>53</v>
      </c>
      <c r="J32" s="17">
        <v>53</v>
      </c>
      <c r="K32" s="14" t="s">
        <v>547</v>
      </c>
      <c r="L32" s="20"/>
      <c r="M32" s="57" t="s">
        <v>342</v>
      </c>
    </row>
    <row r="33" spans="3:14" s="3" customFormat="1" ht="89.25" customHeight="1" x14ac:dyDescent="0.25">
      <c r="C33" s="14">
        <v>3</v>
      </c>
      <c r="D33" s="23" t="s">
        <v>125</v>
      </c>
      <c r="E33" s="16" t="s">
        <v>279</v>
      </c>
      <c r="F33" s="16" t="s">
        <v>544</v>
      </c>
      <c r="G33" s="16" t="s">
        <v>408</v>
      </c>
      <c r="H33" s="17"/>
      <c r="I33" s="17">
        <v>32.299999999999997</v>
      </c>
      <c r="J33" s="17">
        <v>32.299999999999997</v>
      </c>
      <c r="K33" s="14" t="s">
        <v>547</v>
      </c>
      <c r="L33" s="20"/>
      <c r="M33" s="57" t="s">
        <v>571</v>
      </c>
    </row>
    <row r="34" spans="3:14" s="3" customFormat="1" ht="98.25" customHeight="1" x14ac:dyDescent="0.25">
      <c r="C34" s="14">
        <v>4</v>
      </c>
      <c r="D34" s="23" t="s">
        <v>200</v>
      </c>
      <c r="E34" s="16" t="s">
        <v>279</v>
      </c>
      <c r="F34" s="16" t="s">
        <v>544</v>
      </c>
      <c r="G34" s="16" t="s">
        <v>407</v>
      </c>
      <c r="H34" s="17"/>
      <c r="I34" s="17">
        <v>26</v>
      </c>
      <c r="J34" s="17">
        <v>26</v>
      </c>
      <c r="K34" s="14" t="s">
        <v>547</v>
      </c>
      <c r="L34" s="20"/>
      <c r="M34" s="57" t="s">
        <v>201</v>
      </c>
    </row>
    <row r="35" spans="3:14" s="3" customFormat="1" ht="98.45" customHeight="1" x14ac:dyDescent="0.25">
      <c r="C35" s="14">
        <v>5</v>
      </c>
      <c r="D35" s="37" t="s">
        <v>412</v>
      </c>
      <c r="E35" s="16" t="s">
        <v>279</v>
      </c>
      <c r="F35" s="16" t="s">
        <v>544</v>
      </c>
      <c r="G35" s="16" t="s">
        <v>406</v>
      </c>
      <c r="H35" s="17"/>
      <c r="I35" s="17">
        <v>100</v>
      </c>
      <c r="J35" s="17">
        <v>100</v>
      </c>
      <c r="K35" s="14" t="s">
        <v>547</v>
      </c>
      <c r="L35" s="20"/>
      <c r="M35" s="57" t="s">
        <v>54</v>
      </c>
    </row>
    <row r="36" spans="3:14" s="3" customFormat="1" ht="109.5" customHeight="1" x14ac:dyDescent="0.25">
      <c r="C36" s="14">
        <v>6</v>
      </c>
      <c r="D36" s="38" t="s">
        <v>110</v>
      </c>
      <c r="E36" s="16" t="s">
        <v>279</v>
      </c>
      <c r="F36" s="16" t="s">
        <v>552</v>
      </c>
      <c r="G36" s="16" t="s">
        <v>405</v>
      </c>
      <c r="H36" s="17">
        <v>15</v>
      </c>
      <c r="I36" s="18">
        <v>15</v>
      </c>
      <c r="J36" s="17">
        <v>15</v>
      </c>
      <c r="K36" s="14" t="s">
        <v>547</v>
      </c>
      <c r="L36" s="14"/>
      <c r="M36" s="73" t="s">
        <v>413</v>
      </c>
    </row>
    <row r="37" spans="3:14" s="3" customFormat="1" ht="102" customHeight="1" x14ac:dyDescent="0.25">
      <c r="C37" s="35">
        <v>7</v>
      </c>
      <c r="D37" s="40" t="s">
        <v>332</v>
      </c>
      <c r="E37" s="36" t="s">
        <v>279</v>
      </c>
      <c r="F37" s="16" t="s">
        <v>552</v>
      </c>
      <c r="G37" s="41" t="s">
        <v>415</v>
      </c>
      <c r="H37" s="42">
        <v>6.3</v>
      </c>
      <c r="I37" s="42">
        <v>6.3</v>
      </c>
      <c r="J37" s="42">
        <v>6.3</v>
      </c>
      <c r="K37" s="43" t="s">
        <v>414</v>
      </c>
      <c r="L37" s="35"/>
      <c r="M37" s="73" t="s">
        <v>383</v>
      </c>
    </row>
    <row r="38" spans="3:14" s="3" customFormat="1" ht="92.25" customHeight="1" x14ac:dyDescent="0.25">
      <c r="C38" s="14">
        <v>8</v>
      </c>
      <c r="D38" s="40" t="s">
        <v>337</v>
      </c>
      <c r="E38" s="36" t="s">
        <v>279</v>
      </c>
      <c r="F38" s="16" t="s">
        <v>552</v>
      </c>
      <c r="G38" s="16" t="s">
        <v>335</v>
      </c>
      <c r="H38" s="17"/>
      <c r="I38" s="18">
        <v>34</v>
      </c>
      <c r="J38" s="18">
        <v>34</v>
      </c>
      <c r="K38" s="44" t="s">
        <v>336</v>
      </c>
      <c r="L38" s="14"/>
      <c r="M38" s="73" t="s">
        <v>102</v>
      </c>
    </row>
    <row r="39" spans="3:14" s="3" customFormat="1" ht="216" customHeight="1" x14ac:dyDescent="0.25">
      <c r="C39" s="14">
        <v>9</v>
      </c>
      <c r="D39" s="15" t="s">
        <v>105</v>
      </c>
      <c r="E39" s="16" t="s">
        <v>279</v>
      </c>
      <c r="F39" s="16" t="s">
        <v>552</v>
      </c>
      <c r="G39" s="16" t="s">
        <v>106</v>
      </c>
      <c r="H39" s="18"/>
      <c r="I39" s="18">
        <v>1722.8</v>
      </c>
      <c r="J39" s="18">
        <v>1722.8</v>
      </c>
      <c r="K39" s="14" t="s">
        <v>355</v>
      </c>
      <c r="L39" s="14"/>
      <c r="M39" s="39" t="s">
        <v>176</v>
      </c>
    </row>
    <row r="40" spans="3:14" s="3" customFormat="1" ht="175.5" customHeight="1" x14ac:dyDescent="0.3">
      <c r="C40" s="14">
        <v>10</v>
      </c>
      <c r="D40" s="23" t="s">
        <v>354</v>
      </c>
      <c r="E40" s="16" t="s">
        <v>151</v>
      </c>
      <c r="F40" s="16" t="s">
        <v>552</v>
      </c>
      <c r="G40" s="16" t="s">
        <v>42</v>
      </c>
      <c r="H40" s="45"/>
      <c r="I40" s="45">
        <v>5</v>
      </c>
      <c r="J40" s="45">
        <v>5</v>
      </c>
      <c r="K40" s="168" t="s">
        <v>545</v>
      </c>
      <c r="L40" s="170"/>
      <c r="M40" s="73" t="s">
        <v>600</v>
      </c>
      <c r="N40" s="46"/>
    </row>
    <row r="41" spans="3:14" s="3" customFormat="1" ht="98.45" customHeight="1" x14ac:dyDescent="0.3">
      <c r="C41" s="14">
        <v>11</v>
      </c>
      <c r="D41" s="15" t="s">
        <v>113</v>
      </c>
      <c r="E41" s="16" t="s">
        <v>279</v>
      </c>
      <c r="F41" s="16" t="s">
        <v>552</v>
      </c>
      <c r="G41" s="16" t="s">
        <v>357</v>
      </c>
      <c r="H41" s="17">
        <v>90</v>
      </c>
      <c r="I41" s="18">
        <v>90</v>
      </c>
      <c r="J41" s="17">
        <v>90</v>
      </c>
      <c r="K41" s="14" t="s">
        <v>547</v>
      </c>
      <c r="L41" s="14"/>
      <c r="M41" s="73" t="s">
        <v>572</v>
      </c>
      <c r="N41" s="46"/>
    </row>
    <row r="42" spans="3:14" s="3" customFormat="1" ht="82.9" customHeight="1" x14ac:dyDescent="0.3">
      <c r="C42" s="14">
        <v>12</v>
      </c>
      <c r="D42" s="23" t="s">
        <v>114</v>
      </c>
      <c r="E42" s="16" t="s">
        <v>279</v>
      </c>
      <c r="F42" s="16" t="s">
        <v>552</v>
      </c>
      <c r="G42" s="16" t="s">
        <v>358</v>
      </c>
      <c r="H42" s="17">
        <v>20</v>
      </c>
      <c r="I42" s="18">
        <v>20</v>
      </c>
      <c r="J42" s="17">
        <v>20</v>
      </c>
      <c r="K42" s="14" t="s">
        <v>547</v>
      </c>
      <c r="L42" s="14"/>
      <c r="M42" s="73" t="s">
        <v>319</v>
      </c>
      <c r="N42" s="46"/>
    </row>
    <row r="43" spans="3:14" s="3" customFormat="1" ht="136.5" customHeight="1" x14ac:dyDescent="0.3">
      <c r="C43" s="14">
        <v>13</v>
      </c>
      <c r="D43" s="23" t="s">
        <v>34</v>
      </c>
      <c r="E43" s="16" t="s">
        <v>151</v>
      </c>
      <c r="F43" s="16" t="s">
        <v>552</v>
      </c>
      <c r="G43" s="16" t="s">
        <v>98</v>
      </c>
      <c r="H43" s="45">
        <v>2</v>
      </c>
      <c r="I43" s="47">
        <v>4</v>
      </c>
      <c r="J43" s="14">
        <v>4</v>
      </c>
      <c r="K43" s="168" t="s">
        <v>545</v>
      </c>
      <c r="L43" s="170"/>
      <c r="M43" s="73" t="s">
        <v>340</v>
      </c>
      <c r="N43" s="46"/>
    </row>
    <row r="44" spans="3:14" s="3" customFormat="1" ht="179.25" customHeight="1" x14ac:dyDescent="0.3">
      <c r="C44" s="14">
        <v>14</v>
      </c>
      <c r="D44" s="23" t="s">
        <v>344</v>
      </c>
      <c r="E44" s="16" t="s">
        <v>151</v>
      </c>
      <c r="F44" s="16" t="s">
        <v>552</v>
      </c>
      <c r="G44" s="16" t="s">
        <v>98</v>
      </c>
      <c r="H44" s="45">
        <v>2</v>
      </c>
      <c r="I44" s="47">
        <v>2</v>
      </c>
      <c r="J44" s="14">
        <v>2</v>
      </c>
      <c r="K44" s="168" t="s">
        <v>545</v>
      </c>
      <c r="L44" s="170"/>
      <c r="M44" s="57" t="s">
        <v>347</v>
      </c>
      <c r="N44" s="46"/>
    </row>
    <row r="45" spans="3:14" s="3" customFormat="1" ht="111.6" customHeight="1" x14ac:dyDescent="0.3">
      <c r="C45" s="14">
        <v>15</v>
      </c>
      <c r="D45" s="23" t="s">
        <v>350</v>
      </c>
      <c r="E45" s="16" t="s">
        <v>282</v>
      </c>
      <c r="F45" s="16" t="s">
        <v>552</v>
      </c>
      <c r="G45" s="16" t="s">
        <v>98</v>
      </c>
      <c r="H45" s="18">
        <v>20</v>
      </c>
      <c r="I45" s="18">
        <v>20</v>
      </c>
      <c r="J45" s="18">
        <v>2</v>
      </c>
      <c r="K45" s="168" t="s">
        <v>545</v>
      </c>
      <c r="L45" s="170"/>
      <c r="M45" s="57" t="s">
        <v>351</v>
      </c>
      <c r="N45" s="46"/>
    </row>
    <row r="46" spans="3:14" s="3" customFormat="1" ht="76.900000000000006" customHeight="1" x14ac:dyDescent="0.3">
      <c r="C46" s="14">
        <v>16</v>
      </c>
      <c r="D46" s="15" t="s">
        <v>500</v>
      </c>
      <c r="E46" s="16" t="s">
        <v>279</v>
      </c>
      <c r="F46" s="16" t="s">
        <v>552</v>
      </c>
      <c r="G46" s="16" t="s">
        <v>361</v>
      </c>
      <c r="H46" s="17">
        <v>8.5</v>
      </c>
      <c r="I46" s="17">
        <v>8.5</v>
      </c>
      <c r="J46" s="17">
        <v>8.5</v>
      </c>
      <c r="K46" s="48" t="s">
        <v>547</v>
      </c>
      <c r="L46" s="14"/>
      <c r="M46" s="73" t="s">
        <v>249</v>
      </c>
      <c r="N46" s="46"/>
    </row>
    <row r="47" spans="3:14" s="3" customFormat="1" ht="73.150000000000006" customHeight="1" x14ac:dyDescent="0.3">
      <c r="C47" s="14">
        <v>17</v>
      </c>
      <c r="D47" s="15" t="s">
        <v>112</v>
      </c>
      <c r="E47" s="16" t="s">
        <v>279</v>
      </c>
      <c r="F47" s="16" t="s">
        <v>552</v>
      </c>
      <c r="G47" s="16" t="s">
        <v>356</v>
      </c>
      <c r="H47" s="17">
        <v>15</v>
      </c>
      <c r="I47" s="18">
        <v>15</v>
      </c>
      <c r="J47" s="17">
        <v>15</v>
      </c>
      <c r="K47" s="14" t="s">
        <v>547</v>
      </c>
      <c r="L47" s="14"/>
      <c r="M47" s="73" t="s">
        <v>359</v>
      </c>
      <c r="N47" s="46"/>
    </row>
    <row r="48" spans="3:14" s="3" customFormat="1" ht="123.75" customHeight="1" x14ac:dyDescent="0.3">
      <c r="C48" s="14">
        <v>18</v>
      </c>
      <c r="D48" s="49" t="s">
        <v>370</v>
      </c>
      <c r="E48" s="16" t="s">
        <v>279</v>
      </c>
      <c r="F48" s="16" t="s">
        <v>552</v>
      </c>
      <c r="G48" s="16" t="s">
        <v>371</v>
      </c>
      <c r="H48" s="17"/>
      <c r="I48" s="18">
        <v>23.1</v>
      </c>
      <c r="J48" s="18">
        <v>23.1</v>
      </c>
      <c r="K48" s="48" t="s">
        <v>360</v>
      </c>
      <c r="L48" s="14"/>
      <c r="M48" s="73" t="s">
        <v>40</v>
      </c>
      <c r="N48" s="46"/>
    </row>
    <row r="49" spans="3:14" s="3" customFormat="1" ht="117.75" customHeight="1" x14ac:dyDescent="0.3">
      <c r="C49" s="14">
        <v>19</v>
      </c>
      <c r="D49" s="49" t="s">
        <v>372</v>
      </c>
      <c r="E49" s="16" t="s">
        <v>279</v>
      </c>
      <c r="F49" s="16" t="s">
        <v>552</v>
      </c>
      <c r="G49" s="16" t="s">
        <v>371</v>
      </c>
      <c r="H49" s="17"/>
      <c r="I49" s="18">
        <v>53.7</v>
      </c>
      <c r="J49" s="18">
        <v>53.7</v>
      </c>
      <c r="K49" s="48" t="s">
        <v>360</v>
      </c>
      <c r="L49" s="14"/>
      <c r="M49" s="73" t="s">
        <v>41</v>
      </c>
      <c r="N49" s="46"/>
    </row>
    <row r="50" spans="3:14" s="3" customFormat="1" ht="26.25" customHeight="1" x14ac:dyDescent="0.3">
      <c r="C50" s="14"/>
      <c r="D50" s="146" t="s">
        <v>224</v>
      </c>
      <c r="E50" s="147"/>
      <c r="F50" s="147"/>
      <c r="G50" s="147"/>
      <c r="H50" s="147"/>
      <c r="I50" s="147"/>
      <c r="J50" s="147"/>
      <c r="K50" s="147"/>
      <c r="L50" s="148"/>
      <c r="M50" s="135"/>
      <c r="N50" s="46"/>
    </row>
    <row r="51" spans="3:14" s="3" customFormat="1" ht="23.25" customHeight="1" x14ac:dyDescent="0.3">
      <c r="C51" s="14"/>
      <c r="D51" s="195" t="s">
        <v>238</v>
      </c>
      <c r="E51" s="195"/>
      <c r="F51" s="195"/>
      <c r="G51" s="195"/>
      <c r="H51" s="195"/>
      <c r="I51" s="195"/>
      <c r="J51" s="195"/>
      <c r="K51" s="195"/>
      <c r="L51" s="195"/>
      <c r="M51" s="135"/>
      <c r="N51" s="50"/>
    </row>
    <row r="52" spans="3:14" s="3" customFormat="1" ht="22.5" customHeight="1" x14ac:dyDescent="0.25">
      <c r="C52" s="14"/>
      <c r="D52" s="197" t="s">
        <v>83</v>
      </c>
      <c r="E52" s="197"/>
      <c r="F52" s="197"/>
      <c r="G52" s="197"/>
      <c r="H52" s="197"/>
      <c r="I52" s="197"/>
      <c r="J52" s="197"/>
      <c r="K52" s="197"/>
      <c r="L52" s="197"/>
      <c r="M52" s="135"/>
    </row>
    <row r="53" spans="3:14" s="3" customFormat="1" ht="91.15" customHeight="1" x14ac:dyDescent="0.25">
      <c r="C53" s="14">
        <v>1</v>
      </c>
      <c r="D53" s="23" t="s">
        <v>288</v>
      </c>
      <c r="E53" s="16" t="s">
        <v>282</v>
      </c>
      <c r="F53" s="16" t="s">
        <v>543</v>
      </c>
      <c r="G53" s="14" t="s">
        <v>289</v>
      </c>
      <c r="H53" s="17">
        <v>85.8</v>
      </c>
      <c r="I53" s="18">
        <v>83.7</v>
      </c>
      <c r="J53" s="14">
        <v>85.1</v>
      </c>
      <c r="K53" s="19"/>
      <c r="L53" s="20"/>
      <c r="M53" s="57" t="s">
        <v>202</v>
      </c>
    </row>
    <row r="54" spans="3:14" s="3" customFormat="1" ht="58.9" customHeight="1" x14ac:dyDescent="0.25">
      <c r="C54" s="14">
        <v>2</v>
      </c>
      <c r="D54" s="23" t="s">
        <v>290</v>
      </c>
      <c r="E54" s="16" t="s">
        <v>282</v>
      </c>
      <c r="F54" s="16" t="s">
        <v>543</v>
      </c>
      <c r="G54" s="14" t="s">
        <v>289</v>
      </c>
      <c r="H54" s="17">
        <v>103</v>
      </c>
      <c r="I54" s="17">
        <v>105</v>
      </c>
      <c r="J54" s="14">
        <v>172.5</v>
      </c>
      <c r="K54" s="19"/>
      <c r="L54" s="20"/>
      <c r="M54" s="57" t="s">
        <v>203</v>
      </c>
    </row>
    <row r="55" spans="3:14" s="3" customFormat="1" ht="24" customHeight="1" x14ac:dyDescent="0.25">
      <c r="C55" s="14"/>
      <c r="D55" s="51" t="s">
        <v>88</v>
      </c>
      <c r="E55" s="23"/>
      <c r="F55" s="16"/>
      <c r="G55" s="14"/>
      <c r="H55" s="19"/>
      <c r="I55" s="19"/>
      <c r="J55" s="19"/>
      <c r="K55" s="19"/>
      <c r="L55" s="20"/>
      <c r="M55" s="135"/>
    </row>
    <row r="56" spans="3:14" s="3" customFormat="1" ht="61.15" customHeight="1" x14ac:dyDescent="0.25">
      <c r="C56" s="14">
        <v>1</v>
      </c>
      <c r="D56" s="23" t="s">
        <v>204</v>
      </c>
      <c r="E56" s="16"/>
      <c r="F56" s="16" t="s">
        <v>543</v>
      </c>
      <c r="G56" s="16" t="s">
        <v>289</v>
      </c>
      <c r="H56" s="168" t="s">
        <v>545</v>
      </c>
      <c r="I56" s="169"/>
      <c r="J56" s="169"/>
      <c r="K56" s="169"/>
      <c r="L56" s="170"/>
      <c r="M56" s="57" t="s">
        <v>35</v>
      </c>
    </row>
    <row r="57" spans="3:14" s="3" customFormat="1" ht="81" customHeight="1" x14ac:dyDescent="0.25">
      <c r="C57" s="14">
        <v>2</v>
      </c>
      <c r="D57" s="23" t="s">
        <v>417</v>
      </c>
      <c r="E57" s="16" t="s">
        <v>292</v>
      </c>
      <c r="F57" s="16" t="s">
        <v>36</v>
      </c>
      <c r="G57" s="16" t="s">
        <v>289</v>
      </c>
      <c r="H57" s="168" t="s">
        <v>545</v>
      </c>
      <c r="I57" s="169"/>
      <c r="J57" s="169"/>
      <c r="K57" s="169"/>
      <c r="L57" s="170"/>
      <c r="M57" s="57" t="s">
        <v>205</v>
      </c>
    </row>
    <row r="58" spans="3:14" s="3" customFormat="1" ht="303" customHeight="1" x14ac:dyDescent="0.25">
      <c r="C58" s="14">
        <v>3</v>
      </c>
      <c r="D58" s="52" t="s">
        <v>379</v>
      </c>
      <c r="E58" s="16" t="s">
        <v>279</v>
      </c>
      <c r="F58" s="16" t="s">
        <v>546</v>
      </c>
      <c r="G58" s="16" t="s">
        <v>289</v>
      </c>
      <c r="H58" s="14"/>
      <c r="I58" s="17">
        <v>560.29999999999995</v>
      </c>
      <c r="J58" s="17">
        <v>560.29999999999995</v>
      </c>
      <c r="K58" s="16" t="s">
        <v>384</v>
      </c>
      <c r="L58" s="14"/>
      <c r="M58" s="57" t="s">
        <v>573</v>
      </c>
    </row>
    <row r="59" spans="3:14" s="3" customFormat="1" ht="106.5" customHeight="1" x14ac:dyDescent="0.25">
      <c r="C59" s="14">
        <v>4</v>
      </c>
      <c r="D59" s="49" t="s">
        <v>373</v>
      </c>
      <c r="E59" s="16" t="s">
        <v>279</v>
      </c>
      <c r="F59" s="16" t="s">
        <v>552</v>
      </c>
      <c r="G59" s="16" t="s">
        <v>374</v>
      </c>
      <c r="H59" s="17"/>
      <c r="I59" s="18">
        <v>1.5</v>
      </c>
      <c r="J59" s="18">
        <v>1.5</v>
      </c>
      <c r="K59" s="48" t="s">
        <v>360</v>
      </c>
      <c r="L59" s="14"/>
      <c r="M59" s="73" t="s">
        <v>375</v>
      </c>
    </row>
    <row r="60" spans="3:14" s="3" customFormat="1" ht="117.75" customHeight="1" x14ac:dyDescent="0.25">
      <c r="C60" s="14">
        <v>5</v>
      </c>
      <c r="D60" s="49" t="s">
        <v>376</v>
      </c>
      <c r="E60" s="16" t="s">
        <v>279</v>
      </c>
      <c r="F60" s="16" t="s">
        <v>552</v>
      </c>
      <c r="G60" s="16" t="s">
        <v>377</v>
      </c>
      <c r="H60" s="17"/>
      <c r="I60" s="18">
        <v>3</v>
      </c>
      <c r="J60" s="18">
        <v>3</v>
      </c>
      <c r="K60" s="48" t="s">
        <v>360</v>
      </c>
      <c r="L60" s="14"/>
      <c r="M60" s="73" t="s">
        <v>378</v>
      </c>
    </row>
    <row r="61" spans="3:14" s="3" customFormat="1" ht="25.9" customHeight="1" x14ac:dyDescent="0.25">
      <c r="C61" s="14"/>
      <c r="D61" s="183" t="s">
        <v>239</v>
      </c>
      <c r="E61" s="184"/>
      <c r="F61" s="184"/>
      <c r="G61" s="184"/>
      <c r="H61" s="184"/>
      <c r="I61" s="184"/>
      <c r="J61" s="184"/>
      <c r="K61" s="184"/>
      <c r="L61" s="185"/>
      <c r="M61" s="14"/>
    </row>
    <row r="62" spans="3:14" s="3" customFormat="1" ht="28.15" customHeight="1" x14ac:dyDescent="0.25">
      <c r="C62" s="14"/>
      <c r="D62" s="146" t="s">
        <v>247</v>
      </c>
      <c r="E62" s="147"/>
      <c r="F62" s="147"/>
      <c r="G62" s="147"/>
      <c r="H62" s="147"/>
      <c r="I62" s="147"/>
      <c r="J62" s="147"/>
      <c r="K62" s="147"/>
      <c r="L62" s="148"/>
      <c r="M62" s="14"/>
    </row>
    <row r="63" spans="3:14" s="3" customFormat="1" ht="22.9" customHeight="1" x14ac:dyDescent="0.25">
      <c r="C63" s="14"/>
      <c r="D63" s="165" t="s">
        <v>83</v>
      </c>
      <c r="E63" s="166"/>
      <c r="F63" s="166"/>
      <c r="G63" s="166"/>
      <c r="H63" s="166"/>
      <c r="I63" s="166"/>
      <c r="J63" s="166"/>
      <c r="K63" s="166"/>
      <c r="L63" s="167"/>
      <c r="M63" s="14"/>
    </row>
    <row r="64" spans="3:14" s="4" customFormat="1" ht="77.25" customHeight="1" x14ac:dyDescent="0.25">
      <c r="C64" s="14">
        <v>1</v>
      </c>
      <c r="D64" s="23" t="s">
        <v>563</v>
      </c>
      <c r="E64" s="16" t="s">
        <v>282</v>
      </c>
      <c r="F64" s="16" t="s">
        <v>543</v>
      </c>
      <c r="G64" s="14" t="s">
        <v>289</v>
      </c>
      <c r="H64" s="17"/>
      <c r="I64" s="18">
        <v>25.3</v>
      </c>
      <c r="J64" s="17"/>
      <c r="K64" s="14"/>
      <c r="L64" s="20"/>
      <c r="M64" s="57" t="s">
        <v>90</v>
      </c>
    </row>
    <row r="65" spans="3:13" s="4" customFormat="1" ht="77.25" customHeight="1" x14ac:dyDescent="0.25">
      <c r="C65" s="14">
        <v>2</v>
      </c>
      <c r="D65" s="23" t="s">
        <v>564</v>
      </c>
      <c r="E65" s="16" t="s">
        <v>279</v>
      </c>
      <c r="F65" s="16" t="s">
        <v>543</v>
      </c>
      <c r="G65" s="14" t="s">
        <v>289</v>
      </c>
      <c r="H65" s="17"/>
      <c r="I65" s="18">
        <v>0.1</v>
      </c>
      <c r="J65" s="17"/>
      <c r="K65" s="14"/>
      <c r="L65" s="20"/>
      <c r="M65" s="57" t="s">
        <v>574</v>
      </c>
    </row>
    <row r="66" spans="3:13" s="4" customFormat="1" ht="77.25" customHeight="1" x14ac:dyDescent="0.25">
      <c r="C66" s="14">
        <v>3</v>
      </c>
      <c r="D66" s="23" t="s">
        <v>91</v>
      </c>
      <c r="E66" s="16" t="s">
        <v>279</v>
      </c>
      <c r="F66" s="16" t="s">
        <v>543</v>
      </c>
      <c r="G66" s="14" t="s">
        <v>289</v>
      </c>
      <c r="H66" s="17">
        <v>1780</v>
      </c>
      <c r="I66" s="18">
        <v>2800</v>
      </c>
      <c r="J66" s="17">
        <v>3238.636</v>
      </c>
      <c r="K66" s="14"/>
      <c r="L66" s="20"/>
      <c r="M66" s="57" t="s">
        <v>93</v>
      </c>
    </row>
    <row r="67" spans="3:13" s="4" customFormat="1" ht="77.25" customHeight="1" x14ac:dyDescent="0.25">
      <c r="C67" s="14">
        <v>4</v>
      </c>
      <c r="D67" s="23" t="s">
        <v>92</v>
      </c>
      <c r="E67" s="16" t="s">
        <v>279</v>
      </c>
      <c r="F67" s="16" t="s">
        <v>543</v>
      </c>
      <c r="G67" s="14" t="s">
        <v>289</v>
      </c>
      <c r="H67" s="17">
        <v>680</v>
      </c>
      <c r="I67" s="18">
        <v>1100</v>
      </c>
      <c r="J67" s="17">
        <v>1365.8530000000001</v>
      </c>
      <c r="K67" s="14"/>
      <c r="L67" s="20"/>
      <c r="M67" s="57" t="s">
        <v>94</v>
      </c>
    </row>
    <row r="68" spans="3:13" s="3" customFormat="1" ht="21.75" customHeight="1" x14ac:dyDescent="0.25">
      <c r="C68" s="14"/>
      <c r="D68" s="51" t="s">
        <v>221</v>
      </c>
      <c r="E68" s="23"/>
      <c r="F68" s="16"/>
      <c r="G68" s="14"/>
      <c r="H68" s="19"/>
      <c r="I68" s="19"/>
      <c r="J68" s="19"/>
      <c r="K68" s="19"/>
      <c r="L68" s="20"/>
      <c r="M68" s="135"/>
    </row>
    <row r="69" spans="3:13" s="3" customFormat="1" ht="144.75" customHeight="1" x14ac:dyDescent="0.25">
      <c r="C69" s="14">
        <v>1</v>
      </c>
      <c r="D69" s="23" t="s">
        <v>95</v>
      </c>
      <c r="E69" s="16"/>
      <c r="F69" s="16" t="s">
        <v>546</v>
      </c>
      <c r="G69" s="14" t="s">
        <v>289</v>
      </c>
      <c r="H69" s="168" t="s">
        <v>545</v>
      </c>
      <c r="I69" s="169"/>
      <c r="J69" s="169"/>
      <c r="K69" s="169"/>
      <c r="L69" s="170"/>
      <c r="M69" s="57" t="s">
        <v>96</v>
      </c>
    </row>
    <row r="70" spans="3:13" s="3" customFormat="1" ht="153" customHeight="1" x14ac:dyDescent="0.25">
      <c r="C70" s="14">
        <v>2</v>
      </c>
      <c r="D70" s="23" t="s">
        <v>481</v>
      </c>
      <c r="E70" s="16"/>
      <c r="F70" s="16" t="s">
        <v>36</v>
      </c>
      <c r="G70" s="14" t="s">
        <v>289</v>
      </c>
      <c r="H70" s="168" t="s">
        <v>545</v>
      </c>
      <c r="I70" s="169"/>
      <c r="J70" s="169"/>
      <c r="K70" s="169"/>
      <c r="L70" s="170"/>
      <c r="M70" s="57" t="s">
        <v>97</v>
      </c>
    </row>
    <row r="71" spans="3:13" s="3" customFormat="1" ht="24" customHeight="1" x14ac:dyDescent="0.25">
      <c r="C71" s="14"/>
      <c r="D71" s="183" t="s">
        <v>548</v>
      </c>
      <c r="E71" s="184"/>
      <c r="F71" s="184"/>
      <c r="G71" s="184"/>
      <c r="H71" s="184"/>
      <c r="I71" s="184"/>
      <c r="J71" s="184"/>
      <c r="K71" s="184"/>
      <c r="L71" s="185"/>
      <c r="M71" s="53"/>
    </row>
    <row r="72" spans="3:13" s="3" customFormat="1" ht="19.899999999999999" customHeight="1" x14ac:dyDescent="0.25">
      <c r="C72" s="14"/>
      <c r="D72" s="146" t="s">
        <v>549</v>
      </c>
      <c r="E72" s="147"/>
      <c r="F72" s="147"/>
      <c r="G72" s="147"/>
      <c r="H72" s="147"/>
      <c r="I72" s="147"/>
      <c r="J72" s="147"/>
      <c r="K72" s="147"/>
      <c r="L72" s="148"/>
      <c r="M72" s="53"/>
    </row>
    <row r="73" spans="3:13" s="3" customFormat="1" ht="26.45" customHeight="1" x14ac:dyDescent="0.25">
      <c r="C73" s="14"/>
      <c r="D73" s="165" t="s">
        <v>83</v>
      </c>
      <c r="E73" s="166"/>
      <c r="F73" s="166"/>
      <c r="G73" s="166"/>
      <c r="H73" s="166"/>
      <c r="I73" s="166"/>
      <c r="J73" s="166"/>
      <c r="K73" s="166"/>
      <c r="L73" s="167"/>
      <c r="M73" s="53"/>
    </row>
    <row r="74" spans="3:13" s="3" customFormat="1" ht="108.6" customHeight="1" x14ac:dyDescent="0.25">
      <c r="C74" s="14">
        <v>1</v>
      </c>
      <c r="D74" s="49" t="s">
        <v>550</v>
      </c>
      <c r="E74" s="16" t="s">
        <v>565</v>
      </c>
      <c r="F74" s="16" t="s">
        <v>552</v>
      </c>
      <c r="G74" s="16" t="s">
        <v>98</v>
      </c>
      <c r="H74" s="136">
        <v>2.2650000000000001</v>
      </c>
      <c r="I74" s="116">
        <v>2.4580000000000002</v>
      </c>
      <c r="J74" s="116">
        <v>2.4580000000000002</v>
      </c>
      <c r="K74" s="19"/>
      <c r="L74" s="20"/>
      <c r="M74" s="57" t="s">
        <v>100</v>
      </c>
    </row>
    <row r="75" spans="3:13" s="3" customFormat="1" ht="100.15" customHeight="1" x14ac:dyDescent="0.25">
      <c r="C75" s="14">
        <v>2</v>
      </c>
      <c r="D75" s="49" t="s">
        <v>551</v>
      </c>
      <c r="E75" s="16" t="s">
        <v>565</v>
      </c>
      <c r="F75" s="16" t="s">
        <v>552</v>
      </c>
      <c r="G75" s="16" t="s">
        <v>99</v>
      </c>
      <c r="H75" s="136">
        <v>1.333</v>
      </c>
      <c r="I75" s="116">
        <v>1.4019999999999999</v>
      </c>
      <c r="J75" s="14">
        <v>1.4650000000000001</v>
      </c>
      <c r="K75" s="19"/>
      <c r="L75" s="20"/>
      <c r="M75" s="57" t="s">
        <v>101</v>
      </c>
    </row>
    <row r="76" spans="3:13" s="3" customFormat="1" ht="24" customHeight="1" x14ac:dyDescent="0.25">
      <c r="C76" s="14"/>
      <c r="D76" s="54" t="s">
        <v>221</v>
      </c>
      <c r="E76" s="16"/>
      <c r="F76" s="16"/>
      <c r="G76" s="16"/>
      <c r="H76" s="17"/>
      <c r="I76" s="47"/>
      <c r="J76" s="14"/>
      <c r="K76" s="19"/>
      <c r="L76" s="20"/>
      <c r="M76" s="137"/>
    </row>
    <row r="77" spans="3:13" s="3" customFormat="1" ht="198" customHeight="1" x14ac:dyDescent="0.25">
      <c r="C77" s="14">
        <v>1</v>
      </c>
      <c r="D77" s="38" t="s">
        <v>341</v>
      </c>
      <c r="E77" s="16" t="s">
        <v>151</v>
      </c>
      <c r="F77" s="16" t="s">
        <v>552</v>
      </c>
      <c r="G77" s="16" t="s">
        <v>98</v>
      </c>
      <c r="H77" s="45">
        <v>2</v>
      </c>
      <c r="I77" s="47">
        <v>2</v>
      </c>
      <c r="J77" s="14">
        <v>2</v>
      </c>
      <c r="K77" s="168" t="s">
        <v>545</v>
      </c>
      <c r="L77" s="170"/>
      <c r="M77" s="138" t="s">
        <v>320</v>
      </c>
    </row>
    <row r="78" spans="3:13" s="3" customFormat="1" ht="105.75" customHeight="1" x14ac:dyDescent="0.25">
      <c r="C78" s="14">
        <v>2</v>
      </c>
      <c r="D78" s="23" t="s">
        <v>345</v>
      </c>
      <c r="E78" s="16" t="s">
        <v>151</v>
      </c>
      <c r="F78" s="16" t="s">
        <v>552</v>
      </c>
      <c r="G78" s="16" t="s">
        <v>98</v>
      </c>
      <c r="H78" s="45">
        <v>2</v>
      </c>
      <c r="I78" s="47">
        <v>2</v>
      </c>
      <c r="J78" s="14">
        <v>2</v>
      </c>
      <c r="K78" s="168" t="s">
        <v>545</v>
      </c>
      <c r="L78" s="170"/>
      <c r="M78" s="139" t="s">
        <v>346</v>
      </c>
    </row>
    <row r="79" spans="3:13" s="3" customFormat="1" ht="138" customHeight="1" x14ac:dyDescent="0.25">
      <c r="C79" s="14">
        <v>3</v>
      </c>
      <c r="D79" s="15" t="s">
        <v>352</v>
      </c>
      <c r="E79" s="16" t="s">
        <v>151</v>
      </c>
      <c r="F79" s="16" t="s">
        <v>552</v>
      </c>
      <c r="G79" s="16" t="s">
        <v>98</v>
      </c>
      <c r="H79" s="45">
        <v>1</v>
      </c>
      <c r="I79" s="45">
        <v>1</v>
      </c>
      <c r="J79" s="45">
        <v>1</v>
      </c>
      <c r="K79" s="168" t="s">
        <v>545</v>
      </c>
      <c r="L79" s="170"/>
      <c r="M79" s="57" t="s">
        <v>353</v>
      </c>
    </row>
    <row r="80" spans="3:13" s="3" customFormat="1" ht="30" customHeight="1" x14ac:dyDescent="0.25">
      <c r="C80" s="14"/>
      <c r="D80" s="55" t="s">
        <v>275</v>
      </c>
      <c r="E80" s="23"/>
      <c r="F80" s="16"/>
      <c r="G80" s="16"/>
      <c r="H80" s="20">
        <f>H82+H83+H84+H85</f>
        <v>174.8</v>
      </c>
      <c r="I80" s="20">
        <f>I82+I83+I84+I85</f>
        <v>2925.3</v>
      </c>
      <c r="J80" s="20">
        <f>J82+J83+J84+J85</f>
        <v>2925.3</v>
      </c>
      <c r="K80" s="19"/>
      <c r="L80" s="20"/>
      <c r="M80" s="14"/>
    </row>
    <row r="81" spans="3:13" s="3" customFormat="1" ht="30" customHeight="1" x14ac:dyDescent="0.25">
      <c r="C81" s="14"/>
      <c r="D81" s="38" t="s">
        <v>223</v>
      </c>
      <c r="E81" s="23"/>
      <c r="F81" s="16"/>
      <c r="G81" s="16"/>
      <c r="H81" s="19"/>
      <c r="I81" s="19"/>
      <c r="J81" s="19"/>
      <c r="K81" s="19"/>
      <c r="L81" s="20"/>
      <c r="M81" s="14"/>
    </row>
    <row r="82" spans="3:13" s="3" customFormat="1" ht="30" customHeight="1" x14ac:dyDescent="0.25">
      <c r="C82" s="14"/>
      <c r="D82" s="38" t="s">
        <v>276</v>
      </c>
      <c r="E82" s="23"/>
      <c r="F82" s="16"/>
      <c r="G82" s="16"/>
      <c r="H82" s="17">
        <f>H37+H38+ H48+H49+H58+H59+H60</f>
        <v>6.3</v>
      </c>
      <c r="I82" s="17">
        <f>I37+I38+ I48+I49+I58+I59+I60</f>
        <v>681.9</v>
      </c>
      <c r="J82" s="17">
        <f>J37+J38+ J48+J49+J58+J59+J60</f>
        <v>681.9</v>
      </c>
      <c r="K82" s="19"/>
      <c r="L82" s="20"/>
      <c r="M82" s="14"/>
    </row>
    <row r="83" spans="3:13" s="3" customFormat="1" ht="30" customHeight="1" x14ac:dyDescent="0.25">
      <c r="C83" s="14"/>
      <c r="D83" s="38" t="s">
        <v>277</v>
      </c>
      <c r="E83" s="23"/>
      <c r="F83" s="16"/>
      <c r="G83" s="16"/>
      <c r="H83" s="17">
        <v>0</v>
      </c>
      <c r="I83" s="17">
        <v>0</v>
      </c>
      <c r="J83" s="17">
        <v>0</v>
      </c>
      <c r="K83" s="19"/>
      <c r="L83" s="20"/>
      <c r="M83" s="14"/>
    </row>
    <row r="84" spans="3:13" s="3" customFormat="1" ht="30" customHeight="1" x14ac:dyDescent="0.25">
      <c r="C84" s="14"/>
      <c r="D84" s="38" t="s">
        <v>229</v>
      </c>
      <c r="E84" s="23"/>
      <c r="F84" s="16"/>
      <c r="G84" s="16"/>
      <c r="H84" s="17">
        <v>0</v>
      </c>
      <c r="I84" s="17">
        <v>0</v>
      </c>
      <c r="J84" s="17">
        <v>0</v>
      </c>
      <c r="K84" s="19"/>
      <c r="L84" s="20"/>
      <c r="M84" s="14"/>
    </row>
    <row r="85" spans="3:13" s="3" customFormat="1" ht="30" customHeight="1" x14ac:dyDescent="0.25">
      <c r="C85" s="14"/>
      <c r="D85" s="38" t="s">
        <v>225</v>
      </c>
      <c r="E85" s="23"/>
      <c r="F85" s="16"/>
      <c r="G85" s="16"/>
      <c r="H85" s="17">
        <f>H15+H16+H31+H32+H33+H34+H35+H36+H39+H41+H42+H46+H47</f>
        <v>168.5</v>
      </c>
      <c r="I85" s="17">
        <f>I15+I16+I31+I32+I33+I34+I35+I36+I39+I41+I42+I46+I47</f>
        <v>2243.4</v>
      </c>
      <c r="J85" s="17">
        <f>J15+J16+J31+J32+J33+J34+J35+J36+J39+J41+J42+J46+J47</f>
        <v>2243.4</v>
      </c>
      <c r="K85" s="19"/>
      <c r="L85" s="20"/>
      <c r="M85" s="14"/>
    </row>
    <row r="86" spans="3:13" ht="27.6" customHeight="1" x14ac:dyDescent="0.25">
      <c r="C86" s="56"/>
      <c r="D86" s="146" t="s">
        <v>226</v>
      </c>
      <c r="E86" s="147"/>
      <c r="F86" s="147"/>
      <c r="G86" s="147"/>
      <c r="H86" s="147"/>
      <c r="I86" s="147"/>
      <c r="J86" s="147"/>
      <c r="K86" s="147"/>
      <c r="L86" s="148"/>
      <c r="M86" s="56"/>
    </row>
    <row r="87" spans="3:13" ht="19.149999999999999" customHeight="1" x14ac:dyDescent="0.25">
      <c r="C87" s="56"/>
      <c r="D87" s="195" t="s">
        <v>227</v>
      </c>
      <c r="E87" s="195"/>
      <c r="F87" s="195"/>
      <c r="G87" s="195"/>
      <c r="H87" s="195"/>
      <c r="I87" s="195"/>
      <c r="J87" s="195"/>
      <c r="K87" s="195"/>
      <c r="L87" s="195"/>
      <c r="M87" s="56"/>
    </row>
    <row r="88" spans="3:13" ht="26.45" customHeight="1" x14ac:dyDescent="0.25">
      <c r="C88" s="56"/>
      <c r="D88" s="195" t="s">
        <v>228</v>
      </c>
      <c r="E88" s="195"/>
      <c r="F88" s="195"/>
      <c r="G88" s="195"/>
      <c r="H88" s="195"/>
      <c r="I88" s="195"/>
      <c r="J88" s="195"/>
      <c r="K88" s="195"/>
      <c r="L88" s="195"/>
      <c r="M88" s="56"/>
    </row>
    <row r="89" spans="3:13" ht="26.45" customHeight="1" x14ac:dyDescent="0.25">
      <c r="C89" s="56"/>
      <c r="D89" s="197" t="s">
        <v>83</v>
      </c>
      <c r="E89" s="197"/>
      <c r="F89" s="197"/>
      <c r="G89" s="197"/>
      <c r="H89" s="197"/>
      <c r="I89" s="197"/>
      <c r="J89" s="197"/>
      <c r="K89" s="197"/>
      <c r="L89" s="197"/>
      <c r="M89" s="56"/>
    </row>
    <row r="90" spans="3:13" ht="55.9" customHeight="1" x14ac:dyDescent="0.25">
      <c r="C90" s="56">
        <v>1</v>
      </c>
      <c r="D90" s="23" t="s">
        <v>291</v>
      </c>
      <c r="E90" s="16" t="s">
        <v>292</v>
      </c>
      <c r="F90" s="16" t="s">
        <v>552</v>
      </c>
      <c r="G90" s="14" t="s">
        <v>293</v>
      </c>
      <c r="H90" s="45">
        <v>0</v>
      </c>
      <c r="I90" s="47">
        <v>0</v>
      </c>
      <c r="J90" s="45">
        <v>0</v>
      </c>
      <c r="K90" s="19"/>
      <c r="L90" s="20"/>
      <c r="M90" s="57" t="s">
        <v>69</v>
      </c>
    </row>
    <row r="91" spans="3:13" ht="84.75" customHeight="1" x14ac:dyDescent="0.25">
      <c r="C91" s="171">
        <v>2</v>
      </c>
      <c r="D91" s="58" t="s">
        <v>518</v>
      </c>
      <c r="E91" s="149" t="s">
        <v>282</v>
      </c>
      <c r="F91" s="149" t="s">
        <v>552</v>
      </c>
      <c r="G91" s="181" t="s">
        <v>293</v>
      </c>
      <c r="H91" s="56"/>
      <c r="I91" s="56"/>
      <c r="J91" s="56"/>
      <c r="K91" s="19"/>
      <c r="L91" s="20"/>
      <c r="M91" s="204" t="s">
        <v>117</v>
      </c>
    </row>
    <row r="92" spans="3:13" ht="25.5" customHeight="1" x14ac:dyDescent="0.25">
      <c r="C92" s="172"/>
      <c r="D92" s="58" t="s">
        <v>519</v>
      </c>
      <c r="E92" s="150"/>
      <c r="F92" s="150"/>
      <c r="G92" s="196"/>
      <c r="H92" s="18">
        <v>52</v>
      </c>
      <c r="I92" s="18">
        <v>52</v>
      </c>
      <c r="J92" s="18">
        <v>52</v>
      </c>
      <c r="K92" s="19"/>
      <c r="L92" s="20"/>
      <c r="M92" s="205"/>
    </row>
    <row r="93" spans="3:13" ht="40.15" customHeight="1" x14ac:dyDescent="0.25">
      <c r="C93" s="174"/>
      <c r="D93" s="58" t="s">
        <v>517</v>
      </c>
      <c r="E93" s="155"/>
      <c r="F93" s="155"/>
      <c r="G93" s="182"/>
      <c r="H93" s="17"/>
      <c r="I93" s="18"/>
      <c r="J93" s="17"/>
      <c r="K93" s="19"/>
      <c r="L93" s="20"/>
      <c r="M93" s="206"/>
    </row>
    <row r="94" spans="3:13" ht="125.25" customHeight="1" x14ac:dyDescent="0.25">
      <c r="C94" s="56">
        <v>3</v>
      </c>
      <c r="D94" s="59" t="s">
        <v>294</v>
      </c>
      <c r="E94" s="16" t="s">
        <v>282</v>
      </c>
      <c r="F94" s="16" t="s">
        <v>552</v>
      </c>
      <c r="G94" s="35" t="s">
        <v>293</v>
      </c>
      <c r="H94" s="17">
        <v>93.8</v>
      </c>
      <c r="I94" s="18">
        <v>33.299999999999997</v>
      </c>
      <c r="J94" s="18">
        <v>33.299999999999997</v>
      </c>
      <c r="K94" s="19"/>
      <c r="L94" s="20"/>
      <c r="M94" s="57" t="s">
        <v>39</v>
      </c>
    </row>
    <row r="95" spans="3:13" ht="76.150000000000006" customHeight="1" x14ac:dyDescent="0.25">
      <c r="C95" s="56">
        <v>4</v>
      </c>
      <c r="D95" s="60" t="s">
        <v>295</v>
      </c>
      <c r="E95" s="16" t="s">
        <v>282</v>
      </c>
      <c r="F95" s="16" t="s">
        <v>552</v>
      </c>
      <c r="G95" s="35" t="s">
        <v>293</v>
      </c>
      <c r="H95" s="17">
        <v>100</v>
      </c>
      <c r="I95" s="17">
        <v>100</v>
      </c>
      <c r="J95" s="17">
        <v>100</v>
      </c>
      <c r="K95" s="19"/>
      <c r="L95" s="20"/>
      <c r="M95" s="57" t="s">
        <v>118</v>
      </c>
    </row>
    <row r="96" spans="3:13" ht="88.15" customHeight="1" x14ac:dyDescent="0.25">
      <c r="C96" s="56">
        <v>5</v>
      </c>
      <c r="D96" s="61" t="s">
        <v>296</v>
      </c>
      <c r="E96" s="16" t="s">
        <v>282</v>
      </c>
      <c r="F96" s="16" t="s">
        <v>552</v>
      </c>
      <c r="G96" s="35" t="s">
        <v>293</v>
      </c>
      <c r="H96" s="17">
        <v>100</v>
      </c>
      <c r="I96" s="17">
        <v>100</v>
      </c>
      <c r="J96" s="17">
        <v>100</v>
      </c>
      <c r="K96" s="19"/>
      <c r="L96" s="20"/>
      <c r="M96" s="57" t="s">
        <v>152</v>
      </c>
    </row>
    <row r="97" spans="3:13" ht="25.5" customHeight="1" x14ac:dyDescent="0.25">
      <c r="C97" s="56"/>
      <c r="D97" s="51" t="s">
        <v>221</v>
      </c>
      <c r="E97" s="62"/>
      <c r="F97" s="62"/>
      <c r="G97" s="63"/>
      <c r="H97" s="62"/>
      <c r="I97" s="62"/>
      <c r="J97" s="62"/>
      <c r="K97" s="62"/>
      <c r="L97" s="62"/>
      <c r="M97" s="56"/>
    </row>
    <row r="98" spans="3:13" ht="80.45" customHeight="1" x14ac:dyDescent="0.25">
      <c r="C98" s="171">
        <v>1</v>
      </c>
      <c r="D98" s="179" t="s">
        <v>310</v>
      </c>
      <c r="E98" s="181" t="s">
        <v>279</v>
      </c>
      <c r="F98" s="149" t="s">
        <v>546</v>
      </c>
      <c r="G98" s="175" t="s">
        <v>293</v>
      </c>
      <c r="H98" s="17"/>
      <c r="I98" s="17">
        <v>26.1</v>
      </c>
      <c r="J98" s="17">
        <v>26.1</v>
      </c>
      <c r="K98" s="56" t="s">
        <v>68</v>
      </c>
      <c r="L98" s="45">
        <v>464067000</v>
      </c>
      <c r="M98" s="204" t="s">
        <v>44</v>
      </c>
    </row>
    <row r="99" spans="3:13" ht="56.45" customHeight="1" x14ac:dyDescent="0.25">
      <c r="C99" s="174"/>
      <c r="D99" s="180"/>
      <c r="E99" s="182"/>
      <c r="F99" s="155"/>
      <c r="G99" s="176"/>
      <c r="H99" s="17"/>
      <c r="I99" s="17">
        <v>14.3</v>
      </c>
      <c r="J99" s="17">
        <v>14.3</v>
      </c>
      <c r="K99" s="56" t="s">
        <v>67</v>
      </c>
      <c r="L99" s="45">
        <v>464067000</v>
      </c>
      <c r="M99" s="206"/>
    </row>
    <row r="100" spans="3:13" ht="76.900000000000006" customHeight="1" x14ac:dyDescent="0.25">
      <c r="C100" s="171">
        <v>2</v>
      </c>
      <c r="D100" s="179" t="s">
        <v>156</v>
      </c>
      <c r="E100" s="181" t="s">
        <v>279</v>
      </c>
      <c r="F100" s="149" t="s">
        <v>546</v>
      </c>
      <c r="G100" s="175" t="s">
        <v>293</v>
      </c>
      <c r="H100" s="17">
        <v>2.7</v>
      </c>
      <c r="I100" s="17">
        <v>1.2</v>
      </c>
      <c r="J100" s="17">
        <v>1.2</v>
      </c>
      <c r="K100" s="56" t="s">
        <v>68</v>
      </c>
      <c r="L100" s="45">
        <v>464067000</v>
      </c>
      <c r="M100" s="204" t="s">
        <v>159</v>
      </c>
    </row>
    <row r="101" spans="3:13" ht="89.25" customHeight="1" x14ac:dyDescent="0.25">
      <c r="C101" s="174"/>
      <c r="D101" s="180"/>
      <c r="E101" s="182"/>
      <c r="F101" s="155"/>
      <c r="G101" s="176"/>
      <c r="I101" s="17">
        <v>3.9</v>
      </c>
      <c r="J101" s="17">
        <v>3.9</v>
      </c>
      <c r="K101" s="56" t="s">
        <v>67</v>
      </c>
      <c r="L101" s="45">
        <v>464067000</v>
      </c>
      <c r="M101" s="206"/>
    </row>
    <row r="102" spans="3:13" ht="97.9" customHeight="1" x14ac:dyDescent="0.25">
      <c r="C102" s="64">
        <v>3</v>
      </c>
      <c r="D102" s="31" t="s">
        <v>482</v>
      </c>
      <c r="E102" s="34" t="s">
        <v>279</v>
      </c>
      <c r="F102" s="16" t="s">
        <v>546</v>
      </c>
      <c r="G102" s="65" t="s">
        <v>293</v>
      </c>
      <c r="H102" s="17">
        <v>5.3</v>
      </c>
      <c r="I102" s="17">
        <v>4.3</v>
      </c>
      <c r="J102" s="17">
        <v>4.3</v>
      </c>
      <c r="K102" s="56" t="s">
        <v>68</v>
      </c>
      <c r="L102" s="45">
        <v>464067000</v>
      </c>
      <c r="M102" s="57" t="s">
        <v>163</v>
      </c>
    </row>
    <row r="103" spans="3:13" ht="97.9" customHeight="1" x14ac:dyDescent="0.25">
      <c r="C103" s="66">
        <v>4</v>
      </c>
      <c r="D103" s="67" t="s">
        <v>164</v>
      </c>
      <c r="E103" s="34" t="s">
        <v>279</v>
      </c>
      <c r="F103" s="16" t="s">
        <v>552</v>
      </c>
      <c r="G103" s="65" t="s">
        <v>293</v>
      </c>
      <c r="H103" s="17"/>
      <c r="I103" s="17">
        <v>30</v>
      </c>
      <c r="J103" s="17">
        <v>30</v>
      </c>
      <c r="K103" s="56" t="s">
        <v>67</v>
      </c>
      <c r="L103" s="45">
        <v>464067000</v>
      </c>
      <c r="M103" s="57" t="s">
        <v>165</v>
      </c>
    </row>
    <row r="104" spans="3:13" ht="44.45" customHeight="1" x14ac:dyDescent="0.25">
      <c r="C104" s="171">
        <v>5</v>
      </c>
      <c r="D104" s="186" t="s">
        <v>483</v>
      </c>
      <c r="E104" s="181" t="s">
        <v>279</v>
      </c>
      <c r="F104" s="149" t="s">
        <v>546</v>
      </c>
      <c r="G104" s="175" t="s">
        <v>293</v>
      </c>
      <c r="H104" s="17">
        <v>19.3</v>
      </c>
      <c r="I104" s="17">
        <v>18.100000000000001</v>
      </c>
      <c r="J104" s="17">
        <v>18.100000000000001</v>
      </c>
      <c r="K104" s="56" t="s">
        <v>68</v>
      </c>
      <c r="L104" s="45">
        <v>464005000</v>
      </c>
      <c r="M104" s="204" t="s">
        <v>160</v>
      </c>
    </row>
    <row r="105" spans="3:13" ht="40.9" customHeight="1" x14ac:dyDescent="0.25">
      <c r="C105" s="174"/>
      <c r="D105" s="187"/>
      <c r="E105" s="182"/>
      <c r="F105" s="155"/>
      <c r="G105" s="176"/>
      <c r="H105" s="17"/>
      <c r="I105" s="17">
        <v>8.8000000000000007</v>
      </c>
      <c r="J105" s="17">
        <v>8.8000000000000007</v>
      </c>
      <c r="K105" s="56" t="s">
        <v>67</v>
      </c>
      <c r="L105" s="45">
        <v>464005000</v>
      </c>
      <c r="M105" s="206"/>
    </row>
    <row r="106" spans="3:13" ht="154.9" customHeight="1" x14ac:dyDescent="0.25">
      <c r="C106" s="171">
        <v>6</v>
      </c>
      <c r="D106" s="186" t="s">
        <v>161</v>
      </c>
      <c r="E106" s="181" t="s">
        <v>279</v>
      </c>
      <c r="F106" s="149" t="s">
        <v>162</v>
      </c>
      <c r="G106" s="175" t="s">
        <v>293</v>
      </c>
      <c r="H106" s="17"/>
      <c r="I106" s="17">
        <v>39</v>
      </c>
      <c r="J106" s="17">
        <v>39</v>
      </c>
      <c r="K106" s="56" t="s">
        <v>68</v>
      </c>
      <c r="L106" s="45">
        <v>464067000</v>
      </c>
      <c r="M106" s="204" t="s">
        <v>325</v>
      </c>
    </row>
    <row r="107" spans="3:13" ht="215.25" customHeight="1" x14ac:dyDescent="0.25">
      <c r="C107" s="174"/>
      <c r="D107" s="187"/>
      <c r="E107" s="182"/>
      <c r="F107" s="155"/>
      <c r="G107" s="176"/>
      <c r="H107" s="17">
        <v>33.4</v>
      </c>
      <c r="I107" s="17">
        <v>11.9</v>
      </c>
      <c r="J107" s="17">
        <v>11.9</v>
      </c>
      <c r="K107" s="56" t="s">
        <v>67</v>
      </c>
      <c r="L107" s="45">
        <v>464067000</v>
      </c>
      <c r="M107" s="206"/>
    </row>
    <row r="108" spans="3:13" ht="66" customHeight="1" x14ac:dyDescent="0.25">
      <c r="C108" s="171">
        <v>7</v>
      </c>
      <c r="D108" s="186" t="s">
        <v>166</v>
      </c>
      <c r="E108" s="181" t="s">
        <v>279</v>
      </c>
      <c r="F108" s="149" t="s">
        <v>162</v>
      </c>
      <c r="G108" s="175" t="s">
        <v>293</v>
      </c>
      <c r="H108" s="17"/>
      <c r="I108" s="17">
        <v>20</v>
      </c>
      <c r="J108" s="17">
        <v>20</v>
      </c>
      <c r="K108" s="56" t="s">
        <v>68</v>
      </c>
      <c r="L108" s="45">
        <v>464067000</v>
      </c>
      <c r="M108" s="204" t="s">
        <v>167</v>
      </c>
    </row>
    <row r="109" spans="3:13" ht="62.25" customHeight="1" x14ac:dyDescent="0.25">
      <c r="C109" s="174"/>
      <c r="D109" s="187"/>
      <c r="E109" s="182"/>
      <c r="F109" s="155"/>
      <c r="G109" s="176"/>
      <c r="H109" s="17"/>
      <c r="I109" s="17">
        <v>19.399999999999999</v>
      </c>
      <c r="J109" s="17">
        <v>19.399999999999999</v>
      </c>
      <c r="K109" s="56" t="s">
        <v>67</v>
      </c>
      <c r="L109" s="45">
        <v>464067000</v>
      </c>
      <c r="M109" s="206"/>
    </row>
    <row r="110" spans="3:13" ht="63" customHeight="1" x14ac:dyDescent="0.25">
      <c r="C110" s="64">
        <v>8</v>
      </c>
      <c r="D110" s="68" t="s">
        <v>168</v>
      </c>
      <c r="E110" s="34" t="s">
        <v>279</v>
      </c>
      <c r="F110" s="33" t="s">
        <v>169</v>
      </c>
      <c r="G110" s="65" t="s">
        <v>293</v>
      </c>
      <c r="H110" s="17"/>
      <c r="I110" s="17">
        <v>13.1</v>
      </c>
      <c r="J110" s="17">
        <v>13.1</v>
      </c>
      <c r="K110" s="56" t="s">
        <v>67</v>
      </c>
      <c r="L110" s="45">
        <v>464067001</v>
      </c>
      <c r="M110" s="57" t="s">
        <v>170</v>
      </c>
    </row>
    <row r="111" spans="3:13" ht="140.25" customHeight="1" x14ac:dyDescent="0.25">
      <c r="C111" s="64">
        <v>9</v>
      </c>
      <c r="D111" s="68" t="s">
        <v>171</v>
      </c>
      <c r="E111" s="34" t="s">
        <v>279</v>
      </c>
      <c r="F111" s="16" t="s">
        <v>552</v>
      </c>
      <c r="G111" s="65" t="s">
        <v>293</v>
      </c>
      <c r="H111" s="17"/>
      <c r="I111" s="17">
        <v>50.5</v>
      </c>
      <c r="J111" s="17">
        <v>50.5</v>
      </c>
      <c r="K111" s="56" t="s">
        <v>68</v>
      </c>
      <c r="L111" s="45">
        <v>464003015</v>
      </c>
      <c r="M111" s="57" t="s">
        <v>272</v>
      </c>
    </row>
    <row r="112" spans="3:13" ht="130.9" customHeight="1" x14ac:dyDescent="0.25">
      <c r="C112" s="64">
        <v>10</v>
      </c>
      <c r="D112" s="23" t="s">
        <v>559</v>
      </c>
      <c r="E112" s="34" t="s">
        <v>279</v>
      </c>
      <c r="F112" s="33" t="s">
        <v>55</v>
      </c>
      <c r="G112" s="65" t="s">
        <v>293</v>
      </c>
      <c r="H112" s="17"/>
      <c r="I112" s="17">
        <v>6.5</v>
      </c>
      <c r="J112" s="17">
        <v>6.5</v>
      </c>
      <c r="K112" s="14" t="s">
        <v>68</v>
      </c>
      <c r="L112" s="45">
        <v>464067000</v>
      </c>
      <c r="M112" s="57" t="s">
        <v>56</v>
      </c>
    </row>
    <row r="113" spans="3:13" ht="129.75" customHeight="1" x14ac:dyDescent="0.25">
      <c r="C113" s="64">
        <v>11</v>
      </c>
      <c r="D113" s="23" t="s">
        <v>173</v>
      </c>
      <c r="E113" s="34" t="s">
        <v>279</v>
      </c>
      <c r="F113" s="33" t="s">
        <v>55</v>
      </c>
      <c r="G113" s="65" t="s">
        <v>293</v>
      </c>
      <c r="H113" s="17"/>
      <c r="I113" s="17">
        <v>1.5</v>
      </c>
      <c r="J113" s="17">
        <v>1.5</v>
      </c>
      <c r="K113" s="14" t="s">
        <v>68</v>
      </c>
      <c r="L113" s="45">
        <v>464067000</v>
      </c>
      <c r="M113" s="57" t="s">
        <v>57</v>
      </c>
    </row>
    <row r="114" spans="3:13" ht="118.5" customHeight="1" x14ac:dyDescent="0.25">
      <c r="C114" s="64">
        <v>12</v>
      </c>
      <c r="D114" s="23" t="s">
        <v>58</v>
      </c>
      <c r="E114" s="34" t="s">
        <v>279</v>
      </c>
      <c r="F114" s="33" t="s">
        <v>55</v>
      </c>
      <c r="G114" s="65" t="s">
        <v>293</v>
      </c>
      <c r="H114" s="17"/>
      <c r="I114" s="17">
        <v>0.5</v>
      </c>
      <c r="J114" s="17">
        <v>0.5</v>
      </c>
      <c r="K114" s="14" t="s">
        <v>68</v>
      </c>
      <c r="L114" s="45">
        <v>464067000</v>
      </c>
      <c r="M114" s="57" t="s">
        <v>174</v>
      </c>
    </row>
    <row r="115" spans="3:13" ht="189.75" customHeight="1" x14ac:dyDescent="0.25">
      <c r="C115" s="56">
        <v>13</v>
      </c>
      <c r="D115" s="59" t="s">
        <v>532</v>
      </c>
      <c r="E115" s="34" t="s">
        <v>419</v>
      </c>
      <c r="F115" s="16" t="s">
        <v>546</v>
      </c>
      <c r="G115" s="65" t="s">
        <v>293</v>
      </c>
      <c r="H115" s="168" t="s">
        <v>545</v>
      </c>
      <c r="I115" s="169"/>
      <c r="J115" s="169"/>
      <c r="K115" s="169"/>
      <c r="L115" s="170"/>
      <c r="M115" s="57" t="s">
        <v>575</v>
      </c>
    </row>
    <row r="116" spans="3:13" ht="36" customHeight="1" x14ac:dyDescent="0.25">
      <c r="C116" s="171">
        <v>14</v>
      </c>
      <c r="D116" s="151" t="s">
        <v>484</v>
      </c>
      <c r="E116" s="181" t="s">
        <v>279</v>
      </c>
      <c r="F116" s="149" t="s">
        <v>546</v>
      </c>
      <c r="G116" s="175" t="s">
        <v>293</v>
      </c>
      <c r="H116" s="17">
        <v>98.3</v>
      </c>
      <c r="I116" s="175">
        <v>95.5</v>
      </c>
      <c r="J116" s="175">
        <v>95.5</v>
      </c>
      <c r="K116" s="175" t="s">
        <v>68</v>
      </c>
      <c r="L116" s="177">
        <v>464040000</v>
      </c>
      <c r="M116" s="204" t="s">
        <v>576</v>
      </c>
    </row>
    <row r="117" spans="3:13" ht="59.25" customHeight="1" x14ac:dyDescent="0.25">
      <c r="C117" s="174"/>
      <c r="D117" s="152"/>
      <c r="E117" s="182"/>
      <c r="F117" s="155"/>
      <c r="G117" s="176"/>
      <c r="H117" s="17">
        <v>33.1</v>
      </c>
      <c r="I117" s="176"/>
      <c r="J117" s="176"/>
      <c r="K117" s="176"/>
      <c r="L117" s="178"/>
      <c r="M117" s="206"/>
    </row>
    <row r="118" spans="3:13" ht="107.25" customHeight="1" x14ac:dyDescent="0.25">
      <c r="C118" s="64">
        <v>15</v>
      </c>
      <c r="D118" s="69" t="s">
        <v>485</v>
      </c>
      <c r="E118" s="34" t="s">
        <v>282</v>
      </c>
      <c r="F118" s="33" t="s">
        <v>546</v>
      </c>
      <c r="G118" s="65" t="s">
        <v>293</v>
      </c>
      <c r="H118" s="168" t="s">
        <v>545</v>
      </c>
      <c r="I118" s="169"/>
      <c r="J118" s="169"/>
      <c r="K118" s="169"/>
      <c r="L118" s="170"/>
      <c r="M118" s="57" t="s">
        <v>45</v>
      </c>
    </row>
    <row r="119" spans="3:13" ht="54.6" customHeight="1" x14ac:dyDescent="0.25">
      <c r="C119" s="64">
        <v>16</v>
      </c>
      <c r="D119" s="23" t="s">
        <v>560</v>
      </c>
      <c r="E119" s="14" t="s">
        <v>279</v>
      </c>
      <c r="F119" s="33" t="s">
        <v>326</v>
      </c>
      <c r="G119" s="36" t="s">
        <v>14</v>
      </c>
      <c r="H119" s="70"/>
      <c r="I119" s="16">
        <v>116.1</v>
      </c>
      <c r="J119" s="16">
        <v>116.1</v>
      </c>
      <c r="K119" s="16" t="s">
        <v>67</v>
      </c>
      <c r="L119" s="71">
        <v>123032000</v>
      </c>
      <c r="M119" s="57" t="s">
        <v>314</v>
      </c>
    </row>
    <row r="120" spans="3:13" ht="77.25" customHeight="1" x14ac:dyDescent="0.25">
      <c r="C120" s="64">
        <v>17</v>
      </c>
      <c r="D120" s="72" t="s">
        <v>19</v>
      </c>
      <c r="E120" s="14" t="s">
        <v>279</v>
      </c>
      <c r="F120" s="33" t="s">
        <v>546</v>
      </c>
      <c r="G120" s="16" t="s">
        <v>17</v>
      </c>
      <c r="H120" s="70"/>
      <c r="I120" s="116">
        <v>0.38600000000000001</v>
      </c>
      <c r="J120" s="116">
        <v>0.38600000000000001</v>
      </c>
      <c r="K120" s="16" t="s">
        <v>547</v>
      </c>
      <c r="L120" s="70"/>
      <c r="M120" s="57" t="s">
        <v>331</v>
      </c>
    </row>
    <row r="121" spans="3:13" ht="66.599999999999994" customHeight="1" x14ac:dyDescent="0.25">
      <c r="C121" s="64">
        <v>18</v>
      </c>
      <c r="D121" s="59" t="s">
        <v>16</v>
      </c>
      <c r="E121" s="16" t="s">
        <v>279</v>
      </c>
      <c r="F121" s="16" t="s">
        <v>552</v>
      </c>
      <c r="G121" s="16" t="s">
        <v>15</v>
      </c>
      <c r="H121" s="18">
        <v>0.15</v>
      </c>
      <c r="I121" s="18">
        <v>0.15</v>
      </c>
      <c r="J121" s="18">
        <v>0.15</v>
      </c>
      <c r="K121" s="18" t="s">
        <v>547</v>
      </c>
      <c r="L121" s="14"/>
      <c r="M121" s="73" t="s">
        <v>577</v>
      </c>
    </row>
    <row r="122" spans="3:13" ht="78.599999999999994" customHeight="1" x14ac:dyDescent="0.25">
      <c r="C122" s="64">
        <v>19</v>
      </c>
      <c r="D122" s="59" t="s">
        <v>18</v>
      </c>
      <c r="E122" s="16" t="s">
        <v>279</v>
      </c>
      <c r="F122" s="16" t="s">
        <v>552</v>
      </c>
      <c r="G122" s="16" t="s">
        <v>398</v>
      </c>
      <c r="H122" s="18">
        <v>0.6</v>
      </c>
      <c r="I122" s="18">
        <v>0.6</v>
      </c>
      <c r="J122" s="18">
        <v>0.6</v>
      </c>
      <c r="K122" s="18" t="s">
        <v>547</v>
      </c>
      <c r="L122" s="14"/>
      <c r="M122" s="73" t="s">
        <v>399</v>
      </c>
    </row>
    <row r="123" spans="3:13" ht="192.6" customHeight="1" x14ac:dyDescent="0.25">
      <c r="C123" s="64">
        <v>20</v>
      </c>
      <c r="D123" s="74" t="s">
        <v>388</v>
      </c>
      <c r="E123" s="16" t="s">
        <v>279</v>
      </c>
      <c r="F123" s="16" t="s">
        <v>552</v>
      </c>
      <c r="G123" s="16" t="s">
        <v>21</v>
      </c>
      <c r="H123" s="18">
        <v>1.5069999999999999</v>
      </c>
      <c r="I123" s="18">
        <v>1.5069999999999999</v>
      </c>
      <c r="J123" s="18">
        <v>1.5069999999999999</v>
      </c>
      <c r="K123" s="18" t="s">
        <v>547</v>
      </c>
      <c r="L123" s="14"/>
      <c r="M123" s="73" t="s">
        <v>389</v>
      </c>
    </row>
    <row r="124" spans="3:13" ht="25.9" customHeight="1" x14ac:dyDescent="0.25">
      <c r="C124" s="64"/>
      <c r="D124" s="188" t="s">
        <v>566</v>
      </c>
      <c r="E124" s="189"/>
      <c r="F124" s="125"/>
      <c r="G124" s="125"/>
      <c r="H124" s="127"/>
      <c r="I124" s="127"/>
      <c r="J124" s="127"/>
      <c r="K124" s="127"/>
      <c r="L124" s="126"/>
      <c r="M124" s="73"/>
    </row>
    <row r="125" spans="3:13" ht="21.6" customHeight="1" x14ac:dyDescent="0.25">
      <c r="C125" s="56"/>
      <c r="D125" s="165" t="s">
        <v>240</v>
      </c>
      <c r="E125" s="166"/>
      <c r="F125" s="166"/>
      <c r="G125" s="166"/>
      <c r="H125" s="166"/>
      <c r="I125" s="166"/>
      <c r="J125" s="166"/>
      <c r="K125" s="166"/>
      <c r="L125" s="167"/>
      <c r="M125" s="56"/>
    </row>
    <row r="126" spans="3:13" ht="19.149999999999999" customHeight="1" x14ac:dyDescent="0.25">
      <c r="C126" s="56"/>
      <c r="D126" s="165" t="s">
        <v>89</v>
      </c>
      <c r="E126" s="166"/>
      <c r="F126" s="166"/>
      <c r="G126" s="166"/>
      <c r="H126" s="166"/>
      <c r="I126" s="166"/>
      <c r="J126" s="166"/>
      <c r="K126" s="166"/>
      <c r="L126" s="167"/>
      <c r="M126" s="56"/>
    </row>
    <row r="127" spans="3:13" ht="86.25" customHeight="1" x14ac:dyDescent="0.25">
      <c r="C127" s="56">
        <v>1</v>
      </c>
      <c r="D127" s="61" t="s">
        <v>297</v>
      </c>
      <c r="E127" s="16" t="s">
        <v>282</v>
      </c>
      <c r="F127" s="16" t="s">
        <v>50</v>
      </c>
      <c r="G127" s="14" t="s">
        <v>487</v>
      </c>
      <c r="H127" s="17">
        <v>75</v>
      </c>
      <c r="I127" s="18">
        <v>77.2</v>
      </c>
      <c r="J127" s="18">
        <v>77.2</v>
      </c>
      <c r="K127" s="19"/>
      <c r="L127" s="20"/>
      <c r="M127" s="57" t="s">
        <v>304</v>
      </c>
    </row>
    <row r="128" spans="3:13" ht="21.6" customHeight="1" x14ac:dyDescent="0.25">
      <c r="C128" s="56"/>
      <c r="D128" s="51" t="s">
        <v>221</v>
      </c>
      <c r="E128" s="62"/>
      <c r="F128" s="62"/>
      <c r="G128" s="63"/>
      <c r="H128" s="62"/>
      <c r="I128" s="62"/>
      <c r="J128" s="62"/>
      <c r="K128" s="62"/>
      <c r="L128" s="62"/>
      <c r="M128" s="94"/>
    </row>
    <row r="129" spans="1:13" ht="121.5" customHeight="1" x14ac:dyDescent="0.25">
      <c r="C129" s="56">
        <v>1</v>
      </c>
      <c r="D129" s="23" t="s">
        <v>486</v>
      </c>
      <c r="E129" s="14" t="s">
        <v>279</v>
      </c>
      <c r="F129" s="16" t="s">
        <v>552</v>
      </c>
      <c r="G129" s="35" t="s">
        <v>487</v>
      </c>
      <c r="H129" s="14">
        <v>0.3</v>
      </c>
      <c r="I129" s="17">
        <v>0.28799999999999998</v>
      </c>
      <c r="J129" s="17">
        <v>0.28799999999999998</v>
      </c>
      <c r="K129" s="14" t="s">
        <v>68</v>
      </c>
      <c r="L129" s="14">
        <v>456003000</v>
      </c>
      <c r="M129" s="57" t="s">
        <v>598</v>
      </c>
    </row>
    <row r="130" spans="1:13" ht="119.25" customHeight="1" x14ac:dyDescent="0.25">
      <c r="C130" s="171">
        <v>2</v>
      </c>
      <c r="D130" s="179" t="s">
        <v>488</v>
      </c>
      <c r="E130" s="181" t="s">
        <v>279</v>
      </c>
      <c r="F130" s="149" t="s">
        <v>552</v>
      </c>
      <c r="G130" s="181" t="s">
        <v>487</v>
      </c>
      <c r="H130" s="181">
        <v>0.9</v>
      </c>
      <c r="I130" s="17">
        <v>0.54900000000000004</v>
      </c>
      <c r="J130" s="17">
        <v>0.54900000000000004</v>
      </c>
      <c r="K130" s="14" t="s">
        <v>68</v>
      </c>
      <c r="L130" s="14">
        <v>456003000</v>
      </c>
      <c r="M130" s="57" t="s">
        <v>305</v>
      </c>
    </row>
    <row r="131" spans="1:13" ht="106.5" customHeight="1" x14ac:dyDescent="0.25">
      <c r="C131" s="174"/>
      <c r="D131" s="180"/>
      <c r="E131" s="182"/>
      <c r="F131" s="155"/>
      <c r="G131" s="182"/>
      <c r="H131" s="182"/>
      <c r="I131" s="17">
        <v>0.75</v>
      </c>
      <c r="J131" s="17">
        <v>0.75</v>
      </c>
      <c r="K131" s="14" t="s">
        <v>68</v>
      </c>
      <c r="L131" s="14">
        <v>456001000</v>
      </c>
      <c r="M131" s="57" t="s">
        <v>134</v>
      </c>
    </row>
    <row r="132" spans="1:13" ht="105.75" customHeight="1" x14ac:dyDescent="0.25">
      <c r="C132" s="56">
        <v>3</v>
      </c>
      <c r="D132" s="23" t="s">
        <v>489</v>
      </c>
      <c r="E132" s="14" t="s">
        <v>279</v>
      </c>
      <c r="F132" s="16" t="s">
        <v>552</v>
      </c>
      <c r="G132" s="35" t="s">
        <v>487</v>
      </c>
      <c r="H132" s="17">
        <v>0.3</v>
      </c>
      <c r="I132" s="17">
        <v>0.11</v>
      </c>
      <c r="J132" s="17">
        <v>0.11</v>
      </c>
      <c r="K132" s="14" t="s">
        <v>68</v>
      </c>
      <c r="L132" s="14">
        <v>456003000</v>
      </c>
      <c r="M132" s="57" t="s">
        <v>306</v>
      </c>
    </row>
    <row r="133" spans="1:13" ht="142.5" customHeight="1" x14ac:dyDescent="0.25">
      <c r="C133" s="56">
        <v>4</v>
      </c>
      <c r="D133" s="23" t="s">
        <v>38</v>
      </c>
      <c r="E133" s="14" t="s">
        <v>279</v>
      </c>
      <c r="F133" s="16" t="s">
        <v>552</v>
      </c>
      <c r="G133" s="131" t="s">
        <v>487</v>
      </c>
      <c r="H133" s="75">
        <v>0.06</v>
      </c>
      <c r="I133" s="17">
        <v>0.11</v>
      </c>
      <c r="J133" s="17">
        <v>0.11</v>
      </c>
      <c r="K133" s="14" t="s">
        <v>68</v>
      </c>
      <c r="L133" s="14">
        <v>456003000</v>
      </c>
      <c r="M133" s="57" t="s">
        <v>37</v>
      </c>
    </row>
    <row r="134" spans="1:13" ht="133.9" customHeight="1" x14ac:dyDescent="0.25">
      <c r="C134" s="56">
        <v>5</v>
      </c>
      <c r="D134" s="23" t="s">
        <v>490</v>
      </c>
      <c r="E134" s="14" t="s">
        <v>279</v>
      </c>
      <c r="F134" s="16" t="s">
        <v>552</v>
      </c>
      <c r="G134" s="35" t="s">
        <v>487</v>
      </c>
      <c r="H134" s="17">
        <v>0.1</v>
      </c>
      <c r="I134" s="17">
        <v>0.13600000000000001</v>
      </c>
      <c r="J134" s="17">
        <v>0.13600000000000001</v>
      </c>
      <c r="K134" s="14" t="s">
        <v>68</v>
      </c>
      <c r="L134" s="14">
        <v>456003000</v>
      </c>
      <c r="M134" s="57" t="s">
        <v>578</v>
      </c>
    </row>
    <row r="135" spans="1:13" ht="129.6" customHeight="1" x14ac:dyDescent="0.25">
      <c r="C135" s="56">
        <v>6</v>
      </c>
      <c r="D135" s="23" t="s">
        <v>491</v>
      </c>
      <c r="E135" s="62" t="s">
        <v>279</v>
      </c>
      <c r="F135" s="16" t="s">
        <v>552</v>
      </c>
      <c r="G135" s="35" t="s">
        <v>487</v>
      </c>
      <c r="H135" s="17">
        <v>0.1</v>
      </c>
      <c r="I135" s="17">
        <v>0.12</v>
      </c>
      <c r="J135" s="17">
        <v>0.12</v>
      </c>
      <c r="K135" s="14" t="s">
        <v>68</v>
      </c>
      <c r="L135" s="14">
        <v>456003000</v>
      </c>
      <c r="M135" s="57" t="s">
        <v>311</v>
      </c>
    </row>
    <row r="136" spans="1:13" ht="121.15" customHeight="1" x14ac:dyDescent="0.25">
      <c r="C136" s="56">
        <v>7</v>
      </c>
      <c r="D136" s="59" t="s">
        <v>365</v>
      </c>
      <c r="E136" s="16" t="s">
        <v>282</v>
      </c>
      <c r="F136" s="16" t="s">
        <v>552</v>
      </c>
      <c r="G136" s="16" t="s">
        <v>98</v>
      </c>
      <c r="H136" s="168" t="s">
        <v>545</v>
      </c>
      <c r="I136" s="169"/>
      <c r="J136" s="169"/>
      <c r="K136" s="169"/>
      <c r="L136" s="170"/>
      <c r="M136" s="73" t="s">
        <v>366</v>
      </c>
    </row>
    <row r="137" spans="1:13" ht="24.75" customHeight="1" x14ac:dyDescent="0.25">
      <c r="A137" s="5"/>
      <c r="B137" s="5"/>
      <c r="C137" s="76"/>
      <c r="D137" s="146" t="s">
        <v>230</v>
      </c>
      <c r="E137" s="147"/>
      <c r="F137" s="147"/>
      <c r="G137" s="147"/>
      <c r="H137" s="147"/>
      <c r="I137" s="147"/>
      <c r="J137" s="147"/>
      <c r="K137" s="147"/>
      <c r="L137" s="148"/>
      <c r="M137" s="94"/>
    </row>
    <row r="138" spans="1:13" ht="21.75" customHeight="1" x14ac:dyDescent="0.25">
      <c r="C138" s="56"/>
      <c r="D138" s="146" t="s">
        <v>241</v>
      </c>
      <c r="E138" s="147"/>
      <c r="F138" s="147"/>
      <c r="G138" s="147"/>
      <c r="H138" s="147"/>
      <c r="I138" s="147"/>
      <c r="J138" s="147"/>
      <c r="K138" s="147"/>
      <c r="L138" s="148"/>
      <c r="M138" s="94"/>
    </row>
    <row r="139" spans="1:13" ht="20.25" customHeight="1" x14ac:dyDescent="0.25">
      <c r="C139" s="77"/>
      <c r="D139" s="165" t="s">
        <v>83</v>
      </c>
      <c r="E139" s="166"/>
      <c r="F139" s="166"/>
      <c r="G139" s="166"/>
      <c r="H139" s="166"/>
      <c r="I139" s="166"/>
      <c r="J139" s="166"/>
      <c r="K139" s="166"/>
      <c r="L139" s="167"/>
      <c r="M139" s="94"/>
    </row>
    <row r="140" spans="1:13" ht="139.5" customHeight="1" x14ac:dyDescent="0.25">
      <c r="C140" s="56">
        <v>1</v>
      </c>
      <c r="D140" s="78" t="s">
        <v>568</v>
      </c>
      <c r="E140" s="16" t="s">
        <v>567</v>
      </c>
      <c r="F140" s="16" t="s">
        <v>51</v>
      </c>
      <c r="G140" s="14" t="s">
        <v>298</v>
      </c>
      <c r="H140" s="17">
        <v>0</v>
      </c>
      <c r="I140" s="18">
        <v>0</v>
      </c>
      <c r="J140" s="17">
        <v>0</v>
      </c>
      <c r="K140" s="19"/>
      <c r="L140" s="20"/>
      <c r="M140" s="57" t="s">
        <v>579</v>
      </c>
    </row>
    <row r="141" spans="1:13" ht="129.75" customHeight="1" x14ac:dyDescent="0.25">
      <c r="C141" s="56">
        <v>2</v>
      </c>
      <c r="D141" s="59" t="s">
        <v>569</v>
      </c>
      <c r="E141" s="16" t="s">
        <v>570</v>
      </c>
      <c r="F141" s="16" t="s">
        <v>51</v>
      </c>
      <c r="G141" s="35" t="s">
        <v>298</v>
      </c>
      <c r="H141" s="17">
        <v>7</v>
      </c>
      <c r="I141" s="18">
        <v>6.2</v>
      </c>
      <c r="J141" s="17">
        <v>0</v>
      </c>
      <c r="K141" s="19"/>
      <c r="L141" s="20"/>
      <c r="M141" s="57" t="s">
        <v>580</v>
      </c>
    </row>
    <row r="142" spans="1:13" ht="112.5" customHeight="1" x14ac:dyDescent="0.25">
      <c r="C142" s="56">
        <v>3</v>
      </c>
      <c r="D142" s="59" t="s">
        <v>1</v>
      </c>
      <c r="E142" s="16" t="s">
        <v>0</v>
      </c>
      <c r="F142" s="16" t="s">
        <v>51</v>
      </c>
      <c r="G142" s="35" t="s">
        <v>298</v>
      </c>
      <c r="H142" s="17">
        <v>114.7</v>
      </c>
      <c r="I142" s="18">
        <v>129.5</v>
      </c>
      <c r="J142" s="17">
        <v>65.5</v>
      </c>
      <c r="K142" s="19"/>
      <c r="L142" s="20"/>
      <c r="M142" s="57" t="s">
        <v>581</v>
      </c>
    </row>
    <row r="143" spans="1:13" ht="95.25" customHeight="1" x14ac:dyDescent="0.25">
      <c r="C143" s="56">
        <v>4</v>
      </c>
      <c r="D143" s="59" t="s">
        <v>2</v>
      </c>
      <c r="E143" s="16" t="s">
        <v>282</v>
      </c>
      <c r="F143" s="16" t="s">
        <v>51</v>
      </c>
      <c r="G143" s="35" t="s">
        <v>298</v>
      </c>
      <c r="H143" s="17">
        <v>0.1</v>
      </c>
      <c r="I143" s="18">
        <v>0.1</v>
      </c>
      <c r="J143" s="18">
        <v>0.1</v>
      </c>
      <c r="K143" s="19"/>
      <c r="L143" s="20"/>
      <c r="M143" s="57" t="s">
        <v>59</v>
      </c>
    </row>
    <row r="144" spans="1:13" ht="28.5" customHeight="1" x14ac:dyDescent="0.25">
      <c r="C144" s="56"/>
      <c r="D144" s="51" t="s">
        <v>221</v>
      </c>
      <c r="E144" s="14"/>
      <c r="F144" s="62"/>
      <c r="G144" s="63"/>
      <c r="H144" s="62"/>
      <c r="I144" s="62"/>
      <c r="J144" s="62"/>
      <c r="K144" s="62"/>
      <c r="L144" s="62"/>
      <c r="M144" s="56"/>
    </row>
    <row r="145" spans="3:13" ht="82.15" customHeight="1" x14ac:dyDescent="0.25">
      <c r="C145" s="77">
        <v>1</v>
      </c>
      <c r="D145" s="30" t="s">
        <v>172</v>
      </c>
      <c r="E145" s="35" t="s">
        <v>279</v>
      </c>
      <c r="F145" s="36" t="s">
        <v>55</v>
      </c>
      <c r="G145" s="35" t="s">
        <v>298</v>
      </c>
      <c r="H145" s="17"/>
      <c r="I145" s="17">
        <v>0.2</v>
      </c>
      <c r="J145" s="17">
        <v>0.2</v>
      </c>
      <c r="K145" s="14" t="s">
        <v>66</v>
      </c>
      <c r="L145" s="45">
        <v>253039011</v>
      </c>
      <c r="M145" s="140" t="s">
        <v>60</v>
      </c>
    </row>
    <row r="146" spans="3:13" ht="99.6" customHeight="1" x14ac:dyDescent="0.25">
      <c r="C146" s="56">
        <v>2</v>
      </c>
      <c r="D146" s="23" t="s">
        <v>175</v>
      </c>
      <c r="E146" s="14" t="s">
        <v>279</v>
      </c>
      <c r="F146" s="36" t="s">
        <v>55</v>
      </c>
      <c r="G146" s="14" t="s">
        <v>298</v>
      </c>
      <c r="H146" s="17"/>
      <c r="I146" s="17">
        <v>0.2</v>
      </c>
      <c r="J146" s="17">
        <v>0.2</v>
      </c>
      <c r="K146" s="14" t="s">
        <v>66</v>
      </c>
      <c r="L146" s="45">
        <v>253039011</v>
      </c>
      <c r="M146" s="140" t="s">
        <v>61</v>
      </c>
    </row>
    <row r="147" spans="3:13" ht="48.75" customHeight="1" x14ac:dyDescent="0.25">
      <c r="C147" s="171">
        <v>3</v>
      </c>
      <c r="D147" s="179" t="s">
        <v>492</v>
      </c>
      <c r="E147" s="181" t="s">
        <v>279</v>
      </c>
      <c r="F147" s="181" t="s">
        <v>65</v>
      </c>
      <c r="G147" s="208" t="s">
        <v>298</v>
      </c>
      <c r="H147" s="14">
        <v>6.7</v>
      </c>
      <c r="I147" s="14">
        <v>39.299999999999997</v>
      </c>
      <c r="J147" s="14">
        <v>39.299999999999997</v>
      </c>
      <c r="K147" s="14" t="s">
        <v>66</v>
      </c>
      <c r="L147" s="45">
        <v>253039011</v>
      </c>
      <c r="M147" s="204" t="s">
        <v>312</v>
      </c>
    </row>
    <row r="148" spans="3:13" ht="60" customHeight="1" x14ac:dyDescent="0.25">
      <c r="C148" s="174"/>
      <c r="D148" s="180"/>
      <c r="E148" s="182"/>
      <c r="F148" s="182"/>
      <c r="G148" s="208"/>
      <c r="H148" s="14">
        <v>0</v>
      </c>
      <c r="I148" s="14">
        <v>3.6</v>
      </c>
      <c r="J148" s="14">
        <v>3.6</v>
      </c>
      <c r="K148" s="14" t="s">
        <v>67</v>
      </c>
      <c r="L148" s="45">
        <v>253039011</v>
      </c>
      <c r="M148" s="206"/>
    </row>
    <row r="149" spans="3:13" ht="101.45" customHeight="1" x14ac:dyDescent="0.25">
      <c r="C149" s="56">
        <v>4</v>
      </c>
      <c r="D149" s="23" t="s">
        <v>493</v>
      </c>
      <c r="E149" s="14" t="s">
        <v>282</v>
      </c>
      <c r="F149" s="16" t="s">
        <v>51</v>
      </c>
      <c r="G149" s="208" t="s">
        <v>298</v>
      </c>
      <c r="H149" s="168" t="s">
        <v>545</v>
      </c>
      <c r="I149" s="169"/>
      <c r="J149" s="169"/>
      <c r="K149" s="169"/>
      <c r="L149" s="170"/>
      <c r="M149" s="57" t="s">
        <v>62</v>
      </c>
    </row>
    <row r="150" spans="3:13" ht="66" customHeight="1" x14ac:dyDescent="0.25">
      <c r="C150" s="56">
        <v>5</v>
      </c>
      <c r="D150" s="23" t="s">
        <v>494</v>
      </c>
      <c r="E150" s="14" t="s">
        <v>279</v>
      </c>
      <c r="F150" s="14" t="s">
        <v>65</v>
      </c>
      <c r="G150" s="208"/>
      <c r="H150" s="17">
        <v>1.5</v>
      </c>
      <c r="I150" s="14">
        <v>1.1000000000000001</v>
      </c>
      <c r="J150" s="14">
        <v>1.1000000000000001</v>
      </c>
      <c r="K150" s="14" t="s">
        <v>66</v>
      </c>
      <c r="L150" s="45">
        <v>253039011</v>
      </c>
      <c r="M150" s="57" t="s">
        <v>313</v>
      </c>
    </row>
    <row r="151" spans="3:13" ht="66" customHeight="1" x14ac:dyDescent="0.25">
      <c r="C151" s="56">
        <v>6</v>
      </c>
      <c r="D151" s="23" t="s">
        <v>327</v>
      </c>
      <c r="E151" s="14" t="s">
        <v>279</v>
      </c>
      <c r="F151" s="14" t="s">
        <v>330</v>
      </c>
      <c r="G151" s="14" t="s">
        <v>298</v>
      </c>
      <c r="H151" s="17"/>
      <c r="I151" s="14">
        <v>0.4</v>
      </c>
      <c r="J151" s="14">
        <v>0.4</v>
      </c>
      <c r="K151" s="14" t="s">
        <v>67</v>
      </c>
      <c r="L151" s="45">
        <v>253039011</v>
      </c>
      <c r="M151" s="57" t="s">
        <v>328</v>
      </c>
    </row>
    <row r="152" spans="3:13" ht="24" customHeight="1" x14ac:dyDescent="0.25">
      <c r="C152" s="56"/>
      <c r="D152" s="165" t="s">
        <v>242</v>
      </c>
      <c r="E152" s="166"/>
      <c r="F152" s="166"/>
      <c r="G152" s="166"/>
      <c r="H152" s="166"/>
      <c r="I152" s="166"/>
      <c r="J152" s="166"/>
      <c r="K152" s="166"/>
      <c r="L152" s="167"/>
      <c r="M152" s="16"/>
    </row>
    <row r="153" spans="3:13" ht="17.45" customHeight="1" x14ac:dyDescent="0.25">
      <c r="C153" s="56"/>
      <c r="D153" s="165" t="s">
        <v>231</v>
      </c>
      <c r="E153" s="166"/>
      <c r="F153" s="166"/>
      <c r="G153" s="166"/>
      <c r="H153" s="166"/>
      <c r="I153" s="166"/>
      <c r="J153" s="166"/>
      <c r="K153" s="166"/>
      <c r="L153" s="167"/>
      <c r="M153" s="56"/>
    </row>
    <row r="154" spans="3:13" ht="21.6" customHeight="1" x14ac:dyDescent="0.25">
      <c r="C154" s="77"/>
      <c r="D154" s="146" t="s">
        <v>83</v>
      </c>
      <c r="E154" s="147"/>
      <c r="F154" s="147"/>
      <c r="G154" s="147"/>
      <c r="H154" s="147"/>
      <c r="I154" s="147"/>
      <c r="J154" s="147"/>
      <c r="K154" s="147"/>
      <c r="L154" s="148"/>
      <c r="M154" s="56"/>
    </row>
    <row r="155" spans="3:13" ht="97.5" customHeight="1" x14ac:dyDescent="0.25">
      <c r="C155" s="56">
        <v>1</v>
      </c>
      <c r="D155" s="59" t="s">
        <v>299</v>
      </c>
      <c r="E155" s="16" t="s">
        <v>282</v>
      </c>
      <c r="F155" s="16" t="s">
        <v>70</v>
      </c>
      <c r="G155" s="14" t="s">
        <v>301</v>
      </c>
      <c r="H155" s="17">
        <v>3.8</v>
      </c>
      <c r="I155" s="18">
        <v>3.9</v>
      </c>
      <c r="J155" s="18">
        <v>4.0999999999999996</v>
      </c>
      <c r="K155" s="19"/>
      <c r="L155" s="20"/>
      <c r="M155" s="57" t="s">
        <v>20</v>
      </c>
    </row>
    <row r="156" spans="3:13" ht="69.75" customHeight="1" x14ac:dyDescent="0.25">
      <c r="C156" s="56">
        <v>2</v>
      </c>
      <c r="D156" s="80" t="s">
        <v>300</v>
      </c>
      <c r="E156" s="16" t="s">
        <v>282</v>
      </c>
      <c r="F156" s="16" t="s">
        <v>552</v>
      </c>
      <c r="G156" s="35" t="s">
        <v>301</v>
      </c>
      <c r="H156" s="17">
        <v>67</v>
      </c>
      <c r="I156" s="18">
        <v>67.2</v>
      </c>
      <c r="J156" s="18">
        <v>72.900000000000006</v>
      </c>
      <c r="K156" s="19"/>
      <c r="L156" s="20"/>
      <c r="M156" s="57" t="s">
        <v>181</v>
      </c>
    </row>
    <row r="157" spans="3:13" ht="63.6" customHeight="1" x14ac:dyDescent="0.25">
      <c r="C157" s="56">
        <v>3</v>
      </c>
      <c r="D157" s="59" t="s">
        <v>307</v>
      </c>
      <c r="E157" s="16" t="s">
        <v>282</v>
      </c>
      <c r="F157" s="16" t="s">
        <v>552</v>
      </c>
      <c r="G157" s="35" t="s">
        <v>301</v>
      </c>
      <c r="H157" s="17">
        <v>25.4</v>
      </c>
      <c r="I157" s="18">
        <v>0</v>
      </c>
      <c r="J157" s="17">
        <v>0</v>
      </c>
      <c r="K157" s="19"/>
      <c r="L157" s="20"/>
      <c r="M157" s="57" t="s">
        <v>182</v>
      </c>
    </row>
    <row r="158" spans="3:13" ht="108" customHeight="1" x14ac:dyDescent="0.25">
      <c r="C158" s="56">
        <v>4</v>
      </c>
      <c r="D158" s="59" t="s">
        <v>308</v>
      </c>
      <c r="E158" s="16" t="s">
        <v>282</v>
      </c>
      <c r="F158" s="16" t="s">
        <v>552</v>
      </c>
      <c r="G158" s="35" t="s">
        <v>301</v>
      </c>
      <c r="H158" s="17">
        <v>99.3</v>
      </c>
      <c r="I158" s="17">
        <v>99.6</v>
      </c>
      <c r="J158" s="17">
        <v>99.6</v>
      </c>
      <c r="K158" s="19"/>
      <c r="L158" s="20"/>
      <c r="M158" s="57" t="s">
        <v>183</v>
      </c>
    </row>
    <row r="159" spans="3:13" ht="109.5" customHeight="1" x14ac:dyDescent="0.25">
      <c r="C159" s="129">
        <v>5</v>
      </c>
      <c r="D159" s="80" t="s">
        <v>472</v>
      </c>
      <c r="E159" s="16" t="s">
        <v>282</v>
      </c>
      <c r="F159" s="16" t="s">
        <v>552</v>
      </c>
      <c r="G159" s="130" t="s">
        <v>301</v>
      </c>
      <c r="H159" s="17"/>
      <c r="I159" s="17" t="s">
        <v>473</v>
      </c>
      <c r="J159" s="17" t="s">
        <v>473</v>
      </c>
      <c r="K159" s="134"/>
      <c r="L159" s="20"/>
      <c r="M159" s="57" t="s">
        <v>182</v>
      </c>
    </row>
    <row r="160" spans="3:13" ht="22.9" customHeight="1" x14ac:dyDescent="0.25">
      <c r="C160" s="56"/>
      <c r="D160" s="81" t="s">
        <v>221</v>
      </c>
      <c r="E160" s="14"/>
      <c r="F160" s="62"/>
      <c r="G160" s="63"/>
      <c r="H160" s="62"/>
      <c r="I160" s="62"/>
      <c r="J160" s="17"/>
      <c r="K160" s="62"/>
      <c r="L160" s="62"/>
      <c r="M160" s="135"/>
    </row>
    <row r="161" spans="3:13" ht="123.75" customHeight="1" x14ac:dyDescent="0.3">
      <c r="C161" s="56">
        <v>1</v>
      </c>
      <c r="D161" s="23" t="s">
        <v>453</v>
      </c>
      <c r="E161" s="14" t="s">
        <v>151</v>
      </c>
      <c r="F161" s="16" t="s">
        <v>546</v>
      </c>
      <c r="G161" s="14" t="s">
        <v>301</v>
      </c>
      <c r="H161" s="168" t="s">
        <v>545</v>
      </c>
      <c r="I161" s="169"/>
      <c r="J161" s="169"/>
      <c r="K161" s="169"/>
      <c r="L161" s="170"/>
      <c r="M161" s="141" t="s">
        <v>184</v>
      </c>
    </row>
    <row r="162" spans="3:13" ht="63" customHeight="1" x14ac:dyDescent="0.3">
      <c r="C162" s="171">
        <v>2</v>
      </c>
      <c r="D162" s="179" t="s">
        <v>455</v>
      </c>
      <c r="E162" s="181" t="s">
        <v>279</v>
      </c>
      <c r="F162" s="149" t="s">
        <v>552</v>
      </c>
      <c r="G162" s="149" t="s">
        <v>454</v>
      </c>
      <c r="H162" s="14">
        <v>5.0999999999999996</v>
      </c>
      <c r="I162" s="14">
        <v>5.9</v>
      </c>
      <c r="J162" s="14">
        <v>5.9</v>
      </c>
      <c r="K162" s="14" t="s">
        <v>66</v>
      </c>
      <c r="L162" s="14">
        <v>6451002</v>
      </c>
      <c r="M162" s="141" t="s">
        <v>582</v>
      </c>
    </row>
    <row r="163" spans="3:13" ht="66.75" customHeight="1" x14ac:dyDescent="0.25">
      <c r="C163" s="174"/>
      <c r="D163" s="180"/>
      <c r="E163" s="182"/>
      <c r="F163" s="155"/>
      <c r="G163" s="155"/>
      <c r="H163" s="17">
        <v>6</v>
      </c>
      <c r="I163" s="17">
        <v>5.0999999999999996</v>
      </c>
      <c r="J163" s="17">
        <v>5.0999999999999996</v>
      </c>
      <c r="K163" s="14" t="s">
        <v>68</v>
      </c>
      <c r="L163" s="14">
        <v>6451002</v>
      </c>
      <c r="M163" s="73" t="s">
        <v>185</v>
      </c>
    </row>
    <row r="164" spans="3:13" ht="85.5" customHeight="1" x14ac:dyDescent="0.25">
      <c r="C164" s="64">
        <v>3</v>
      </c>
      <c r="D164" s="31" t="s">
        <v>456</v>
      </c>
      <c r="E164" s="34" t="s">
        <v>279</v>
      </c>
      <c r="F164" s="16" t="s">
        <v>552</v>
      </c>
      <c r="G164" s="33" t="s">
        <v>301</v>
      </c>
      <c r="H164" s="17">
        <v>22.3</v>
      </c>
      <c r="I164" s="17">
        <v>20.399999999999999</v>
      </c>
      <c r="J164" s="17">
        <v>20.399999999999999</v>
      </c>
      <c r="K164" s="14" t="s">
        <v>68</v>
      </c>
      <c r="L164" s="14">
        <v>6451002</v>
      </c>
      <c r="M164" s="73" t="s">
        <v>186</v>
      </c>
    </row>
    <row r="165" spans="3:13" ht="66" customHeight="1" x14ac:dyDescent="0.25">
      <c r="C165" s="64">
        <v>4</v>
      </c>
      <c r="D165" s="31" t="s">
        <v>457</v>
      </c>
      <c r="E165" s="34" t="s">
        <v>279</v>
      </c>
      <c r="F165" s="16" t="s">
        <v>552</v>
      </c>
      <c r="G165" s="128" t="s">
        <v>458</v>
      </c>
      <c r="H165" s="17">
        <v>2.2999999999999998</v>
      </c>
      <c r="I165" s="17">
        <v>3.4</v>
      </c>
      <c r="J165" s="17">
        <v>3.4</v>
      </c>
      <c r="K165" s="14" t="s">
        <v>66</v>
      </c>
      <c r="L165" s="14">
        <v>6451002</v>
      </c>
      <c r="M165" s="73" t="s">
        <v>192</v>
      </c>
    </row>
    <row r="166" spans="3:13" ht="59.25" customHeight="1" x14ac:dyDescent="0.25">
      <c r="C166" s="171">
        <v>5</v>
      </c>
      <c r="D166" s="179" t="s">
        <v>459</v>
      </c>
      <c r="E166" s="181" t="s">
        <v>279</v>
      </c>
      <c r="F166" s="149" t="s">
        <v>552</v>
      </c>
      <c r="G166" s="33" t="s">
        <v>301</v>
      </c>
      <c r="H166" s="17">
        <v>2.1</v>
      </c>
      <c r="I166" s="17">
        <v>0</v>
      </c>
      <c r="J166" s="17">
        <v>0</v>
      </c>
      <c r="K166" s="14" t="s">
        <v>66</v>
      </c>
      <c r="L166" s="14">
        <v>6451002</v>
      </c>
      <c r="M166" s="73" t="s">
        <v>63</v>
      </c>
    </row>
    <row r="167" spans="3:13" ht="186" customHeight="1" x14ac:dyDescent="0.25">
      <c r="C167" s="174"/>
      <c r="D167" s="180"/>
      <c r="E167" s="182"/>
      <c r="F167" s="155"/>
      <c r="G167" s="33" t="s">
        <v>460</v>
      </c>
      <c r="H167" s="17">
        <v>0.7</v>
      </c>
      <c r="I167" s="17">
        <v>6.8</v>
      </c>
      <c r="J167" s="17">
        <v>6.8</v>
      </c>
      <c r="K167" s="14" t="s">
        <v>68</v>
      </c>
      <c r="L167" s="14">
        <v>6451002</v>
      </c>
      <c r="M167" s="73" t="s">
        <v>583</v>
      </c>
    </row>
    <row r="168" spans="3:13" ht="78" customHeight="1" x14ac:dyDescent="0.25">
      <c r="C168" s="64">
        <v>6</v>
      </c>
      <c r="D168" s="133" t="s">
        <v>462</v>
      </c>
      <c r="E168" s="34" t="s">
        <v>279</v>
      </c>
      <c r="F168" s="16" t="s">
        <v>552</v>
      </c>
      <c r="G168" s="33" t="s">
        <v>301</v>
      </c>
      <c r="H168" s="17">
        <v>1.5</v>
      </c>
      <c r="I168" s="17">
        <v>0</v>
      </c>
      <c r="J168" s="17">
        <v>0</v>
      </c>
      <c r="K168" s="14" t="s">
        <v>68</v>
      </c>
      <c r="L168" s="14">
        <v>6451005</v>
      </c>
      <c r="M168" s="57" t="s">
        <v>182</v>
      </c>
    </row>
    <row r="169" spans="3:13" ht="76.150000000000006" customHeight="1" x14ac:dyDescent="0.3">
      <c r="C169" s="64">
        <v>7</v>
      </c>
      <c r="D169" s="133" t="s">
        <v>463</v>
      </c>
      <c r="E169" s="34" t="s">
        <v>279</v>
      </c>
      <c r="F169" s="16" t="s">
        <v>552</v>
      </c>
      <c r="G169" s="33" t="s">
        <v>301</v>
      </c>
      <c r="H169" s="17">
        <v>3.1</v>
      </c>
      <c r="I169" s="17">
        <v>2.2000000000000002</v>
      </c>
      <c r="J169" s="17">
        <v>2.2000000000000002</v>
      </c>
      <c r="K169" s="14" t="s">
        <v>68</v>
      </c>
      <c r="L169" s="14">
        <v>6451007</v>
      </c>
      <c r="M169" s="141" t="s">
        <v>193</v>
      </c>
    </row>
    <row r="170" spans="3:13" ht="66" customHeight="1" x14ac:dyDescent="0.25">
      <c r="C170" s="64">
        <v>8</v>
      </c>
      <c r="D170" s="133" t="s">
        <v>464</v>
      </c>
      <c r="E170" s="34" t="s">
        <v>279</v>
      </c>
      <c r="F170" s="16" t="s">
        <v>552</v>
      </c>
      <c r="G170" s="33" t="s">
        <v>301</v>
      </c>
      <c r="H170" s="17">
        <v>2.6</v>
      </c>
      <c r="I170" s="17">
        <v>1.3</v>
      </c>
      <c r="J170" s="17">
        <v>1.3</v>
      </c>
      <c r="K170" s="14" t="s">
        <v>68</v>
      </c>
      <c r="L170" s="14">
        <v>6451016</v>
      </c>
      <c r="M170" s="73" t="s">
        <v>194</v>
      </c>
    </row>
    <row r="171" spans="3:13" ht="57.6" customHeight="1" x14ac:dyDescent="0.25">
      <c r="C171" s="171">
        <v>9</v>
      </c>
      <c r="D171" s="179" t="s">
        <v>465</v>
      </c>
      <c r="E171" s="181" t="s">
        <v>279</v>
      </c>
      <c r="F171" s="149" t="s">
        <v>552</v>
      </c>
      <c r="G171" s="149" t="s">
        <v>301</v>
      </c>
      <c r="H171" s="17">
        <v>1.6</v>
      </c>
      <c r="I171" s="17">
        <v>0</v>
      </c>
      <c r="J171" s="17">
        <v>0</v>
      </c>
      <c r="K171" s="14" t="s">
        <v>66</v>
      </c>
      <c r="L171" s="181">
        <v>6451014</v>
      </c>
      <c r="M171" s="229" t="s">
        <v>584</v>
      </c>
    </row>
    <row r="172" spans="3:13" ht="67.5" customHeight="1" x14ac:dyDescent="0.25">
      <c r="C172" s="174"/>
      <c r="D172" s="180"/>
      <c r="E172" s="182"/>
      <c r="F172" s="155"/>
      <c r="G172" s="155"/>
      <c r="H172" s="17">
        <v>4.9000000000000004</v>
      </c>
      <c r="I172" s="17">
        <v>7.7</v>
      </c>
      <c r="J172" s="17">
        <v>7.7</v>
      </c>
      <c r="K172" s="14" t="s">
        <v>68</v>
      </c>
      <c r="L172" s="182"/>
      <c r="M172" s="230"/>
    </row>
    <row r="173" spans="3:13" ht="87" customHeight="1" x14ac:dyDescent="0.25">
      <c r="C173" s="64">
        <v>10</v>
      </c>
      <c r="D173" s="31" t="s">
        <v>466</v>
      </c>
      <c r="E173" s="34" t="s">
        <v>279</v>
      </c>
      <c r="F173" s="16" t="s">
        <v>552</v>
      </c>
      <c r="G173" s="33" t="s">
        <v>301</v>
      </c>
      <c r="H173" s="17">
        <v>0.9</v>
      </c>
      <c r="I173" s="17">
        <v>0.4</v>
      </c>
      <c r="J173" s="17">
        <v>0.4</v>
      </c>
      <c r="K173" s="14" t="s">
        <v>68</v>
      </c>
      <c r="L173" s="34">
        <v>6451010</v>
      </c>
      <c r="M173" s="73" t="s">
        <v>585</v>
      </c>
    </row>
    <row r="174" spans="3:13" ht="46.15" customHeight="1" x14ac:dyDescent="0.25">
      <c r="C174" s="64">
        <v>11</v>
      </c>
      <c r="D174" s="31" t="s">
        <v>467</v>
      </c>
      <c r="E174" s="34" t="s">
        <v>279</v>
      </c>
      <c r="F174" s="16" t="s">
        <v>552</v>
      </c>
      <c r="G174" s="33" t="s">
        <v>301</v>
      </c>
      <c r="H174" s="17">
        <v>0.7</v>
      </c>
      <c r="I174" s="17">
        <v>1.6</v>
      </c>
      <c r="J174" s="17">
        <v>1.6</v>
      </c>
      <c r="K174" s="14" t="s">
        <v>68</v>
      </c>
      <c r="L174" s="34">
        <v>6451017</v>
      </c>
      <c r="M174" s="73" t="s">
        <v>195</v>
      </c>
    </row>
    <row r="175" spans="3:13" ht="33" customHeight="1" x14ac:dyDescent="0.25">
      <c r="C175" s="171">
        <v>12</v>
      </c>
      <c r="D175" s="179" t="s">
        <v>468</v>
      </c>
      <c r="E175" s="181" t="s">
        <v>279</v>
      </c>
      <c r="F175" s="149" t="s">
        <v>552</v>
      </c>
      <c r="G175" s="149" t="s">
        <v>301</v>
      </c>
      <c r="H175" s="17">
        <v>0.7</v>
      </c>
      <c r="I175" s="17">
        <v>0.7</v>
      </c>
      <c r="J175" s="17">
        <v>0.7</v>
      </c>
      <c r="K175" s="14" t="s">
        <v>68</v>
      </c>
      <c r="L175" s="34">
        <v>6451017</v>
      </c>
      <c r="M175" s="229" t="s">
        <v>586</v>
      </c>
    </row>
    <row r="176" spans="3:13" ht="28.15" customHeight="1" x14ac:dyDescent="0.25">
      <c r="C176" s="174"/>
      <c r="D176" s="180"/>
      <c r="E176" s="182"/>
      <c r="F176" s="155"/>
      <c r="G176" s="155"/>
      <c r="H176" s="17"/>
      <c r="I176" s="17">
        <v>0.7</v>
      </c>
      <c r="J176" s="17">
        <v>0.7</v>
      </c>
      <c r="K176" s="14" t="s">
        <v>66</v>
      </c>
      <c r="L176" s="34">
        <v>6451017</v>
      </c>
      <c r="M176" s="231"/>
    </row>
    <row r="177" spans="3:13" ht="18.75" customHeight="1" x14ac:dyDescent="0.25">
      <c r="C177" s="171">
        <v>13</v>
      </c>
      <c r="D177" s="179" t="s">
        <v>469</v>
      </c>
      <c r="E177" s="181" t="s">
        <v>279</v>
      </c>
      <c r="F177" s="149" t="s">
        <v>552</v>
      </c>
      <c r="G177" s="149" t="s">
        <v>301</v>
      </c>
      <c r="H177" s="17">
        <v>4.3</v>
      </c>
      <c r="I177" s="17">
        <v>4.0999999999999996</v>
      </c>
      <c r="J177" s="17">
        <v>4.0999999999999996</v>
      </c>
      <c r="K177" s="14" t="s">
        <v>66</v>
      </c>
      <c r="L177" s="181">
        <v>6451017</v>
      </c>
      <c r="M177" s="229" t="s">
        <v>587</v>
      </c>
    </row>
    <row r="178" spans="3:13" ht="43.5" customHeight="1" x14ac:dyDescent="0.25">
      <c r="C178" s="174"/>
      <c r="D178" s="180"/>
      <c r="E178" s="182"/>
      <c r="F178" s="155"/>
      <c r="G178" s="155"/>
      <c r="H178" s="17">
        <v>1.4</v>
      </c>
      <c r="I178" s="17">
        <v>1.8</v>
      </c>
      <c r="J178" s="17">
        <v>1.8</v>
      </c>
      <c r="K178" s="14" t="s">
        <v>68</v>
      </c>
      <c r="L178" s="182"/>
      <c r="M178" s="230"/>
    </row>
    <row r="179" spans="3:13" ht="67.900000000000006" customHeight="1" x14ac:dyDescent="0.25">
      <c r="C179" s="64">
        <v>14</v>
      </c>
      <c r="D179" s="31" t="s">
        <v>470</v>
      </c>
      <c r="E179" s="34" t="s">
        <v>419</v>
      </c>
      <c r="F179" s="33" t="s">
        <v>546</v>
      </c>
      <c r="G179" s="33" t="s">
        <v>301</v>
      </c>
      <c r="H179" s="210" t="s">
        <v>545</v>
      </c>
      <c r="I179" s="211"/>
      <c r="J179" s="211"/>
      <c r="K179" s="211"/>
      <c r="L179" s="212"/>
      <c r="M179" s="73" t="s">
        <v>196</v>
      </c>
    </row>
    <row r="180" spans="3:13" ht="43.9" customHeight="1" x14ac:dyDescent="0.25">
      <c r="C180" s="64">
        <v>15</v>
      </c>
      <c r="D180" s="133" t="s">
        <v>471</v>
      </c>
      <c r="E180" s="34" t="s">
        <v>279</v>
      </c>
      <c r="F180" s="33" t="s">
        <v>552</v>
      </c>
      <c r="G180" s="33" t="s">
        <v>301</v>
      </c>
      <c r="H180" s="17">
        <v>0.2</v>
      </c>
      <c r="I180" s="17">
        <v>0.3</v>
      </c>
      <c r="J180" s="17">
        <v>0.3</v>
      </c>
      <c r="K180" s="14" t="s">
        <v>68</v>
      </c>
      <c r="L180" s="45">
        <v>6451006</v>
      </c>
      <c r="M180" s="57" t="s">
        <v>197</v>
      </c>
    </row>
    <row r="181" spans="3:13" ht="59.45" customHeight="1" x14ac:dyDescent="0.25">
      <c r="C181" s="64">
        <v>16</v>
      </c>
      <c r="D181" s="23" t="s">
        <v>343</v>
      </c>
      <c r="E181" s="34" t="s">
        <v>419</v>
      </c>
      <c r="F181" s="16" t="s">
        <v>552</v>
      </c>
      <c r="G181" s="16" t="s">
        <v>115</v>
      </c>
      <c r="H181" s="45"/>
      <c r="I181" s="47">
        <v>207</v>
      </c>
      <c r="J181" s="14">
        <v>207</v>
      </c>
      <c r="K181" s="168" t="s">
        <v>545</v>
      </c>
      <c r="L181" s="170"/>
      <c r="M181" s="139" t="s">
        <v>116</v>
      </c>
    </row>
    <row r="182" spans="3:13" ht="23.45" customHeight="1" x14ac:dyDescent="0.25">
      <c r="C182" s="56"/>
      <c r="D182" s="165" t="s">
        <v>243</v>
      </c>
      <c r="E182" s="166"/>
      <c r="F182" s="166"/>
      <c r="G182" s="166"/>
      <c r="H182" s="166"/>
      <c r="I182" s="166"/>
      <c r="J182" s="166"/>
      <c r="K182" s="166"/>
      <c r="L182" s="167"/>
      <c r="M182" s="135"/>
    </row>
    <row r="183" spans="3:13" ht="20.25" x14ac:dyDescent="0.25">
      <c r="C183" s="56"/>
      <c r="D183" s="165" t="s">
        <v>3</v>
      </c>
      <c r="E183" s="166"/>
      <c r="F183" s="166"/>
      <c r="G183" s="166"/>
      <c r="H183" s="166"/>
      <c r="I183" s="166"/>
      <c r="J183" s="166"/>
      <c r="K183" s="166"/>
      <c r="L183" s="167"/>
      <c r="M183" s="94"/>
    </row>
    <row r="184" spans="3:13" ht="20.25" customHeight="1" x14ac:dyDescent="0.25">
      <c r="C184" s="77"/>
      <c r="D184" s="165" t="s">
        <v>83</v>
      </c>
      <c r="E184" s="166"/>
      <c r="F184" s="166"/>
      <c r="G184" s="166"/>
      <c r="H184" s="166"/>
      <c r="I184" s="166"/>
      <c r="J184" s="166"/>
      <c r="K184" s="166"/>
      <c r="L184" s="167"/>
      <c r="M184" s="94"/>
    </row>
    <row r="185" spans="3:13" ht="62.45" customHeight="1" x14ac:dyDescent="0.25">
      <c r="C185" s="173">
        <v>1</v>
      </c>
      <c r="D185" s="82" t="s">
        <v>418</v>
      </c>
      <c r="E185" s="23"/>
      <c r="F185" s="149" t="s">
        <v>552</v>
      </c>
      <c r="G185" s="181" t="s">
        <v>420</v>
      </c>
      <c r="H185" s="17"/>
      <c r="I185" s="18"/>
      <c r="J185" s="19"/>
      <c r="K185" s="202"/>
      <c r="L185" s="156"/>
      <c r="M185" s="204" t="s">
        <v>324</v>
      </c>
    </row>
    <row r="186" spans="3:13" ht="25.9" customHeight="1" x14ac:dyDescent="0.25">
      <c r="C186" s="173"/>
      <c r="D186" s="78" t="s">
        <v>309</v>
      </c>
      <c r="E186" s="16" t="s">
        <v>419</v>
      </c>
      <c r="F186" s="155"/>
      <c r="G186" s="182"/>
      <c r="H186" s="17">
        <v>93.5</v>
      </c>
      <c r="I186" s="18">
        <v>874.4</v>
      </c>
      <c r="J186" s="18">
        <v>874.4</v>
      </c>
      <c r="K186" s="203"/>
      <c r="L186" s="157"/>
      <c r="M186" s="206"/>
    </row>
    <row r="187" spans="3:13" ht="25.5" customHeight="1" x14ac:dyDescent="0.25">
      <c r="C187" s="64"/>
      <c r="D187" s="22" t="s">
        <v>221</v>
      </c>
      <c r="E187" s="83"/>
      <c r="F187" s="62"/>
      <c r="G187" s="63"/>
      <c r="H187" s="62"/>
      <c r="I187" s="62"/>
      <c r="J187" s="62"/>
      <c r="K187" s="62"/>
      <c r="L187" s="62"/>
      <c r="M187" s="94"/>
    </row>
    <row r="188" spans="3:13" ht="63" customHeight="1" x14ac:dyDescent="0.25">
      <c r="C188" s="56">
        <v>1</v>
      </c>
      <c r="D188" s="23" t="s">
        <v>495</v>
      </c>
      <c r="E188" s="14" t="s">
        <v>419</v>
      </c>
      <c r="F188" s="33" t="s">
        <v>552</v>
      </c>
      <c r="G188" s="35" t="s">
        <v>420</v>
      </c>
      <c r="H188" s="168" t="s">
        <v>545</v>
      </c>
      <c r="I188" s="169"/>
      <c r="J188" s="169"/>
      <c r="K188" s="169"/>
      <c r="L188" s="170"/>
      <c r="M188" s="142" t="s">
        <v>302</v>
      </c>
    </row>
    <row r="189" spans="3:13" s="88" customFormat="1" ht="100.15" customHeight="1" x14ac:dyDescent="0.25">
      <c r="C189" s="56">
        <v>2</v>
      </c>
      <c r="D189" s="63" t="s">
        <v>12</v>
      </c>
      <c r="E189" s="131" t="s">
        <v>279</v>
      </c>
      <c r="F189" s="16" t="s">
        <v>552</v>
      </c>
      <c r="G189" s="35" t="s">
        <v>420</v>
      </c>
      <c r="H189" s="86"/>
      <c r="I189" s="42">
        <v>4.3</v>
      </c>
      <c r="J189" s="42">
        <v>4.3</v>
      </c>
      <c r="K189" s="36" t="s">
        <v>68</v>
      </c>
      <c r="L189" s="87" t="s">
        <v>180</v>
      </c>
      <c r="M189" s="140" t="s">
        <v>588</v>
      </c>
    </row>
    <row r="190" spans="3:13" s="88" customFormat="1" ht="48.6" customHeight="1" x14ac:dyDescent="0.25">
      <c r="C190" s="173">
        <v>3</v>
      </c>
      <c r="D190" s="179" t="s">
        <v>187</v>
      </c>
      <c r="E190" s="208" t="s">
        <v>279</v>
      </c>
      <c r="F190" s="209" t="s">
        <v>552</v>
      </c>
      <c r="G190" s="181" t="s">
        <v>420</v>
      </c>
      <c r="H190" s="86"/>
      <c r="I190" s="36">
        <v>72.7</v>
      </c>
      <c r="J190" s="36">
        <v>72.7</v>
      </c>
      <c r="K190" s="36" t="s">
        <v>67</v>
      </c>
      <c r="L190" s="89">
        <v>123032000</v>
      </c>
      <c r="M190" s="204" t="s">
        <v>198</v>
      </c>
    </row>
    <row r="191" spans="3:13" s="88" customFormat="1" ht="46.15" customHeight="1" x14ac:dyDescent="0.25">
      <c r="C191" s="173"/>
      <c r="D191" s="180"/>
      <c r="E191" s="208"/>
      <c r="F191" s="209"/>
      <c r="G191" s="182"/>
      <c r="H191" s="86"/>
      <c r="I191" s="36">
        <v>6.5</v>
      </c>
      <c r="J191" s="36">
        <v>6.5</v>
      </c>
      <c r="K191" s="36" t="s">
        <v>68</v>
      </c>
      <c r="L191" s="89">
        <v>455032000</v>
      </c>
      <c r="M191" s="206"/>
    </row>
    <row r="192" spans="3:13" s="88" customFormat="1" ht="93" customHeight="1" x14ac:dyDescent="0.25">
      <c r="C192" s="56">
        <v>4</v>
      </c>
      <c r="D192" s="30" t="s">
        <v>561</v>
      </c>
      <c r="E192" s="84" t="s">
        <v>279</v>
      </c>
      <c r="F192" s="85" t="s">
        <v>552</v>
      </c>
      <c r="G192" s="35" t="s">
        <v>420</v>
      </c>
      <c r="H192" s="70"/>
      <c r="I192" s="16">
        <v>14.7</v>
      </c>
      <c r="J192" s="16">
        <v>14.7</v>
      </c>
      <c r="K192" s="36" t="s">
        <v>68</v>
      </c>
      <c r="L192" s="89">
        <v>123006000</v>
      </c>
      <c r="M192" s="140" t="s">
        <v>178</v>
      </c>
    </row>
    <row r="193" spans="1:13" s="88" customFormat="1" ht="97.5" customHeight="1" x14ac:dyDescent="0.25">
      <c r="C193" s="56">
        <v>5</v>
      </c>
      <c r="D193" s="23" t="s">
        <v>188</v>
      </c>
      <c r="E193" s="14" t="s">
        <v>279</v>
      </c>
      <c r="F193" s="16" t="s">
        <v>552</v>
      </c>
      <c r="G193" s="35" t="s">
        <v>420</v>
      </c>
      <c r="H193" s="70"/>
      <c r="I193" s="16">
        <v>5.6</v>
      </c>
      <c r="J193" s="16">
        <v>5.6</v>
      </c>
      <c r="K193" s="16" t="s">
        <v>68</v>
      </c>
      <c r="L193" s="90">
        <v>123032000</v>
      </c>
      <c r="M193" s="57" t="s">
        <v>179</v>
      </c>
    </row>
    <row r="194" spans="1:13" s="88" customFormat="1" ht="91.9" customHeight="1" x14ac:dyDescent="0.25">
      <c r="C194" s="56">
        <v>6</v>
      </c>
      <c r="D194" s="23" t="s">
        <v>562</v>
      </c>
      <c r="E194" s="14" t="s">
        <v>279</v>
      </c>
      <c r="F194" s="16" t="s">
        <v>552</v>
      </c>
      <c r="G194" s="35" t="s">
        <v>420</v>
      </c>
      <c r="H194" s="70"/>
      <c r="I194" s="18">
        <v>7.27</v>
      </c>
      <c r="J194" s="18">
        <v>7.27</v>
      </c>
      <c r="K194" s="16" t="s">
        <v>68</v>
      </c>
      <c r="L194" s="90">
        <v>455032000</v>
      </c>
      <c r="M194" s="57" t="s">
        <v>189</v>
      </c>
    </row>
    <row r="195" spans="1:13" ht="26.45" customHeight="1" x14ac:dyDescent="0.25">
      <c r="C195" s="56"/>
      <c r="D195" s="146" t="s">
        <v>248</v>
      </c>
      <c r="E195" s="147"/>
      <c r="F195" s="147"/>
      <c r="G195" s="147"/>
      <c r="H195" s="147"/>
      <c r="I195" s="147"/>
      <c r="J195" s="147"/>
      <c r="K195" s="147"/>
      <c r="L195" s="148"/>
      <c r="M195" s="94"/>
    </row>
    <row r="196" spans="1:13" ht="22.15" customHeight="1" x14ac:dyDescent="0.25">
      <c r="C196" s="56"/>
      <c r="D196" s="146" t="s">
        <v>244</v>
      </c>
      <c r="E196" s="147"/>
      <c r="F196" s="147"/>
      <c r="G196" s="147"/>
      <c r="H196" s="147"/>
      <c r="I196" s="147"/>
      <c r="J196" s="147"/>
      <c r="K196" s="147"/>
      <c r="L196" s="148"/>
      <c r="M196" s="94"/>
    </row>
    <row r="197" spans="1:13" ht="19.149999999999999" customHeight="1" x14ac:dyDescent="0.25">
      <c r="C197" s="56"/>
      <c r="D197" s="146" t="s">
        <v>83</v>
      </c>
      <c r="E197" s="147"/>
      <c r="F197" s="147"/>
      <c r="G197" s="147"/>
      <c r="H197" s="147"/>
      <c r="I197" s="147"/>
      <c r="J197" s="147"/>
      <c r="K197" s="147"/>
      <c r="L197" s="148"/>
      <c r="M197" s="94"/>
    </row>
    <row r="198" spans="1:13" ht="95.45" customHeight="1" x14ac:dyDescent="0.25">
      <c r="C198" s="56">
        <v>1</v>
      </c>
      <c r="D198" s="59" t="s">
        <v>421</v>
      </c>
      <c r="E198" s="16" t="s">
        <v>282</v>
      </c>
      <c r="F198" s="16" t="s">
        <v>543</v>
      </c>
      <c r="G198" s="1" t="s">
        <v>423</v>
      </c>
      <c r="H198" s="14">
        <v>28.8</v>
      </c>
      <c r="I198" s="14">
        <v>29.1</v>
      </c>
      <c r="J198" s="17">
        <v>29.25</v>
      </c>
      <c r="K198" s="19"/>
      <c r="L198" s="20"/>
      <c r="M198" s="57" t="s">
        <v>380</v>
      </c>
    </row>
    <row r="199" spans="1:13" ht="177.75" customHeight="1" x14ac:dyDescent="0.25">
      <c r="C199" s="56">
        <v>2</v>
      </c>
      <c r="D199" s="58" t="s">
        <v>422</v>
      </c>
      <c r="E199" s="16" t="s">
        <v>282</v>
      </c>
      <c r="F199" s="16" t="s">
        <v>543</v>
      </c>
      <c r="G199" s="35" t="s">
        <v>423</v>
      </c>
      <c r="H199" s="17">
        <v>27.6</v>
      </c>
      <c r="I199" s="18">
        <v>28.2</v>
      </c>
      <c r="J199" s="14">
        <v>29.2</v>
      </c>
      <c r="K199" s="19"/>
      <c r="L199" s="20"/>
      <c r="M199" s="57" t="s">
        <v>258</v>
      </c>
    </row>
    <row r="200" spans="1:13" ht="26.25" customHeight="1" x14ac:dyDescent="0.25">
      <c r="A200" s="1">
        <v>118</v>
      </c>
      <c r="C200" s="56"/>
      <c r="D200" s="51" t="s">
        <v>221</v>
      </c>
      <c r="E200" s="14"/>
      <c r="F200" s="62"/>
      <c r="G200" s="63"/>
      <c r="H200" s="62"/>
      <c r="I200" s="62"/>
      <c r="J200" s="62"/>
      <c r="K200" s="62"/>
      <c r="L200" s="62"/>
      <c r="M200" s="56"/>
    </row>
    <row r="201" spans="1:13" ht="63" customHeight="1" x14ac:dyDescent="0.25">
      <c r="C201" s="56">
        <v>1</v>
      </c>
      <c r="D201" s="23" t="s">
        <v>450</v>
      </c>
      <c r="E201" s="14" t="s">
        <v>279</v>
      </c>
      <c r="F201" s="16" t="s">
        <v>552</v>
      </c>
      <c r="G201" s="35" t="s">
        <v>451</v>
      </c>
      <c r="H201" s="17">
        <v>3.1</v>
      </c>
      <c r="I201" s="17">
        <v>9.6</v>
      </c>
      <c r="J201" s="17">
        <v>9.6</v>
      </c>
      <c r="K201" s="14" t="s">
        <v>68</v>
      </c>
      <c r="L201" s="91">
        <v>465006000</v>
      </c>
      <c r="M201" s="57" t="s">
        <v>259</v>
      </c>
    </row>
    <row r="202" spans="1:13" ht="56.45" customHeight="1" x14ac:dyDescent="0.25">
      <c r="C202" s="56">
        <v>2</v>
      </c>
      <c r="D202" s="23" t="s">
        <v>452</v>
      </c>
      <c r="E202" s="14" t="s">
        <v>279</v>
      </c>
      <c r="F202" s="16" t="s">
        <v>552</v>
      </c>
      <c r="G202" s="35" t="s">
        <v>451</v>
      </c>
      <c r="H202" s="17">
        <v>2</v>
      </c>
      <c r="I202" s="17">
        <v>58.7</v>
      </c>
      <c r="J202" s="17">
        <v>58.7</v>
      </c>
      <c r="K202" s="14" t="s">
        <v>68</v>
      </c>
      <c r="L202" s="92">
        <v>465017000</v>
      </c>
      <c r="M202" s="57" t="s">
        <v>190</v>
      </c>
    </row>
    <row r="203" spans="1:13" ht="73.150000000000006" customHeight="1" x14ac:dyDescent="0.25">
      <c r="C203" s="56">
        <v>3</v>
      </c>
      <c r="D203" s="23" t="s">
        <v>553</v>
      </c>
      <c r="E203" s="14" t="s">
        <v>279</v>
      </c>
      <c r="F203" s="16" t="s">
        <v>55</v>
      </c>
      <c r="G203" s="35" t="s">
        <v>451</v>
      </c>
      <c r="H203" s="17"/>
      <c r="I203" s="17">
        <v>1.355</v>
      </c>
      <c r="J203" s="17">
        <v>1.355</v>
      </c>
      <c r="K203" s="14" t="s">
        <v>68</v>
      </c>
      <c r="L203" s="92">
        <v>472008000</v>
      </c>
      <c r="M203" s="57" t="s">
        <v>554</v>
      </c>
    </row>
    <row r="204" spans="1:13" ht="73.150000000000006" customHeight="1" x14ac:dyDescent="0.25">
      <c r="C204" s="56">
        <v>4</v>
      </c>
      <c r="D204" s="23" t="s">
        <v>555</v>
      </c>
      <c r="E204" s="14" t="s">
        <v>279</v>
      </c>
      <c r="F204" s="16" t="s">
        <v>55</v>
      </c>
      <c r="G204" s="35" t="s">
        <v>451</v>
      </c>
      <c r="H204" s="17"/>
      <c r="I204" s="17">
        <v>0.6</v>
      </c>
      <c r="J204" s="17">
        <v>0.6</v>
      </c>
      <c r="K204" s="14" t="s">
        <v>556</v>
      </c>
      <c r="L204" s="92">
        <v>472008000</v>
      </c>
      <c r="M204" s="57" t="s">
        <v>557</v>
      </c>
    </row>
    <row r="205" spans="1:13" ht="100.9" customHeight="1" x14ac:dyDescent="0.25">
      <c r="C205" s="56">
        <v>5</v>
      </c>
      <c r="D205" s="78" t="s">
        <v>558</v>
      </c>
      <c r="E205" s="16" t="s">
        <v>279</v>
      </c>
      <c r="F205" s="16" t="s">
        <v>552</v>
      </c>
      <c r="G205" s="16" t="s">
        <v>391</v>
      </c>
      <c r="H205" s="18">
        <v>6</v>
      </c>
      <c r="I205" s="18">
        <v>6</v>
      </c>
      <c r="J205" s="18">
        <v>6</v>
      </c>
      <c r="K205" s="18" t="s">
        <v>547</v>
      </c>
      <c r="L205" s="14"/>
      <c r="M205" s="73" t="s">
        <v>393</v>
      </c>
    </row>
    <row r="206" spans="1:13" ht="70.900000000000006" customHeight="1" x14ac:dyDescent="0.25">
      <c r="C206" s="56">
        <v>6</v>
      </c>
      <c r="D206" s="78" t="s">
        <v>13</v>
      </c>
      <c r="E206" s="16" t="s">
        <v>279</v>
      </c>
      <c r="F206" s="16" t="s">
        <v>552</v>
      </c>
      <c r="G206" s="16" t="s">
        <v>391</v>
      </c>
      <c r="H206" s="18"/>
      <c r="I206" s="18">
        <v>1.3</v>
      </c>
      <c r="J206" s="18">
        <v>1.3</v>
      </c>
      <c r="K206" s="18" t="s">
        <v>547</v>
      </c>
      <c r="L206" s="14"/>
      <c r="M206" s="73" t="s">
        <v>329</v>
      </c>
    </row>
    <row r="207" spans="1:13" ht="148.9" customHeight="1" x14ac:dyDescent="0.25">
      <c r="C207" s="56">
        <v>7</v>
      </c>
      <c r="D207" s="59" t="s">
        <v>22</v>
      </c>
      <c r="E207" s="16" t="s">
        <v>279</v>
      </c>
      <c r="F207" s="16" t="s">
        <v>552</v>
      </c>
      <c r="G207" s="16" t="s">
        <v>386</v>
      </c>
      <c r="H207" s="18">
        <v>0.5</v>
      </c>
      <c r="I207" s="18">
        <v>0.5</v>
      </c>
      <c r="J207" s="18">
        <v>0.5</v>
      </c>
      <c r="K207" s="18" t="s">
        <v>547</v>
      </c>
      <c r="L207" s="14"/>
      <c r="M207" s="73" t="s">
        <v>387</v>
      </c>
    </row>
    <row r="208" spans="1:13" ht="23.25" customHeight="1" x14ac:dyDescent="0.25">
      <c r="C208" s="56"/>
      <c r="D208" s="51" t="s">
        <v>527</v>
      </c>
      <c r="E208" s="14"/>
      <c r="F208" s="16"/>
      <c r="G208" s="35"/>
      <c r="H208" s="17"/>
      <c r="I208" s="14"/>
      <c r="J208" s="14"/>
      <c r="K208" s="14"/>
      <c r="L208" s="14"/>
      <c r="M208" s="56"/>
    </row>
    <row r="209" spans="1:256" ht="26.25" customHeight="1" x14ac:dyDescent="0.25">
      <c r="C209" s="56"/>
      <c r="D209" s="146" t="s">
        <v>4</v>
      </c>
      <c r="E209" s="147"/>
      <c r="F209" s="147"/>
      <c r="G209" s="147"/>
      <c r="H209" s="147"/>
      <c r="I209" s="147"/>
      <c r="J209" s="147"/>
      <c r="K209" s="147"/>
      <c r="L209" s="148"/>
      <c r="M209" s="56"/>
    </row>
    <row r="210" spans="1:256" ht="21" customHeight="1" x14ac:dyDescent="0.25">
      <c r="C210" s="56"/>
      <c r="D210" s="51" t="s">
        <v>83</v>
      </c>
      <c r="E210" s="14"/>
      <c r="F210" s="16"/>
      <c r="G210" s="35"/>
      <c r="H210" s="17"/>
      <c r="I210" s="14"/>
      <c r="J210" s="14"/>
      <c r="K210" s="14"/>
      <c r="L210" s="14"/>
      <c r="M210" s="56"/>
    </row>
    <row r="211" spans="1:256" ht="127.5" customHeight="1" x14ac:dyDescent="0.25">
      <c r="C211" s="56">
        <v>1</v>
      </c>
      <c r="D211" s="23" t="s">
        <v>5</v>
      </c>
      <c r="E211" s="14" t="s">
        <v>282</v>
      </c>
      <c r="F211" s="16" t="s">
        <v>543</v>
      </c>
      <c r="G211" s="35" t="s">
        <v>289</v>
      </c>
      <c r="H211" s="17">
        <v>100</v>
      </c>
      <c r="I211" s="17">
        <v>100</v>
      </c>
      <c r="J211" s="17">
        <v>170.6</v>
      </c>
      <c r="K211" s="14"/>
      <c r="L211" s="14"/>
      <c r="M211" s="57" t="s">
        <v>474</v>
      </c>
    </row>
    <row r="212" spans="1:256" ht="123.75" customHeight="1" x14ac:dyDescent="0.25">
      <c r="C212" s="56">
        <v>2</v>
      </c>
      <c r="D212" s="23" t="s">
        <v>43</v>
      </c>
      <c r="E212" s="14" t="s">
        <v>282</v>
      </c>
      <c r="F212" s="16" t="s">
        <v>543</v>
      </c>
      <c r="G212" s="35" t="s">
        <v>289</v>
      </c>
      <c r="H212" s="17">
        <v>0</v>
      </c>
      <c r="I212" s="17">
        <v>0</v>
      </c>
      <c r="J212" s="17">
        <v>0</v>
      </c>
      <c r="K212" s="14"/>
      <c r="L212" s="14"/>
      <c r="M212" s="57" t="s">
        <v>6</v>
      </c>
    </row>
    <row r="213" spans="1:256" ht="85.9" customHeight="1" x14ac:dyDescent="0.25">
      <c r="C213" s="56">
        <v>3</v>
      </c>
      <c r="D213" s="23" t="s">
        <v>7</v>
      </c>
      <c r="E213" s="14" t="s">
        <v>282</v>
      </c>
      <c r="F213" s="16" t="s">
        <v>543</v>
      </c>
      <c r="G213" s="35" t="s">
        <v>289</v>
      </c>
      <c r="H213" s="17">
        <v>100.3</v>
      </c>
      <c r="I213" s="17">
        <v>100</v>
      </c>
      <c r="J213" s="17">
        <v>170.6</v>
      </c>
      <c r="K213" s="14"/>
      <c r="L213" s="14"/>
      <c r="M213" s="57" t="s">
        <v>475</v>
      </c>
    </row>
    <row r="214" spans="1:256" s="5" customFormat="1" ht="25.5" customHeight="1" x14ac:dyDescent="0.25">
      <c r="C214" s="76"/>
      <c r="D214" s="146" t="s">
        <v>599</v>
      </c>
      <c r="E214" s="147"/>
      <c r="F214" s="147"/>
      <c r="G214" s="147"/>
      <c r="H214" s="147"/>
      <c r="I214" s="147"/>
      <c r="J214" s="147"/>
      <c r="K214" s="147"/>
      <c r="L214" s="148"/>
      <c r="M214" s="93"/>
    </row>
    <row r="215" spans="1:256" ht="21.75" customHeight="1" x14ac:dyDescent="0.25">
      <c r="C215" s="56"/>
      <c r="D215" s="165" t="s">
        <v>250</v>
      </c>
      <c r="E215" s="166"/>
      <c r="F215" s="166"/>
      <c r="G215" s="166"/>
      <c r="H215" s="166"/>
      <c r="I215" s="166"/>
      <c r="J215" s="166"/>
      <c r="K215" s="166"/>
      <c r="L215" s="167"/>
      <c r="M215" s="94"/>
    </row>
    <row r="216" spans="1:256" ht="22.15" customHeight="1" x14ac:dyDescent="0.25">
      <c r="A216" s="5"/>
      <c r="B216" s="5"/>
      <c r="C216" s="76"/>
      <c r="D216" s="51" t="s">
        <v>83</v>
      </c>
      <c r="E216" s="16"/>
      <c r="F216" s="16"/>
      <c r="G216" s="16"/>
      <c r="H216" s="44"/>
      <c r="I216" s="44"/>
      <c r="J216" s="44"/>
      <c r="K216" s="44"/>
      <c r="L216" s="44"/>
      <c r="M216" s="56"/>
    </row>
    <row r="217" spans="1:256" s="5" customFormat="1" ht="97.15" customHeight="1" x14ac:dyDescent="0.25">
      <c r="A217" s="1"/>
      <c r="B217" s="1"/>
      <c r="C217" s="56">
        <v>1</v>
      </c>
      <c r="D217" s="59" t="s">
        <v>424</v>
      </c>
      <c r="E217" s="16" t="s">
        <v>282</v>
      </c>
      <c r="F217" s="16" t="s">
        <v>64</v>
      </c>
      <c r="G217" s="14" t="s">
        <v>420</v>
      </c>
      <c r="H217" s="17">
        <v>83.5</v>
      </c>
      <c r="I217" s="17">
        <v>84.7</v>
      </c>
      <c r="J217" s="17">
        <v>84.7</v>
      </c>
      <c r="K217" s="19"/>
      <c r="L217" s="20"/>
      <c r="M217" s="57" t="s">
        <v>73</v>
      </c>
    </row>
    <row r="218" spans="1:256" ht="102" customHeight="1" x14ac:dyDescent="0.25">
      <c r="C218" s="56">
        <v>2</v>
      </c>
      <c r="D218" s="59" t="s">
        <v>425</v>
      </c>
      <c r="E218" s="16" t="s">
        <v>282</v>
      </c>
      <c r="F218" s="16" t="s">
        <v>303</v>
      </c>
      <c r="G218" s="35" t="s">
        <v>420</v>
      </c>
      <c r="H218" s="17">
        <v>8.5</v>
      </c>
      <c r="I218" s="17">
        <v>19</v>
      </c>
      <c r="J218" s="17">
        <v>19</v>
      </c>
      <c r="K218" s="19"/>
      <c r="L218" s="20"/>
      <c r="M218" s="57" t="s">
        <v>71</v>
      </c>
    </row>
    <row r="219" spans="1:256" ht="104.25" customHeight="1" x14ac:dyDescent="0.25">
      <c r="C219" s="56">
        <v>3</v>
      </c>
      <c r="D219" s="59" t="s">
        <v>426</v>
      </c>
      <c r="E219" s="16" t="s">
        <v>282</v>
      </c>
      <c r="F219" s="16" t="s">
        <v>303</v>
      </c>
      <c r="G219" s="35" t="s">
        <v>420</v>
      </c>
      <c r="H219" s="17">
        <v>5.5</v>
      </c>
      <c r="I219" s="17">
        <v>14</v>
      </c>
      <c r="J219" s="17">
        <v>14</v>
      </c>
      <c r="K219" s="19"/>
      <c r="L219" s="20"/>
      <c r="M219" s="57" t="s">
        <v>72</v>
      </c>
    </row>
    <row r="220" spans="1:256" ht="24.75" customHeight="1" x14ac:dyDescent="0.25">
      <c r="A220" s="1">
        <v>127</v>
      </c>
      <c r="C220" s="56"/>
      <c r="D220" s="51" t="s">
        <v>88</v>
      </c>
      <c r="E220" s="14"/>
      <c r="F220" s="62"/>
      <c r="G220" s="63"/>
      <c r="H220" s="95"/>
      <c r="I220" s="95"/>
      <c r="J220" s="95"/>
      <c r="K220" s="62"/>
      <c r="L220" s="62"/>
      <c r="M220" s="94"/>
    </row>
    <row r="221" spans="1:256" ht="136.5" customHeight="1" x14ac:dyDescent="0.25">
      <c r="C221" s="56">
        <v>1</v>
      </c>
      <c r="D221" s="23" t="s">
        <v>251</v>
      </c>
      <c r="E221" s="14" t="s">
        <v>279</v>
      </c>
      <c r="F221" s="23"/>
      <c r="G221" s="14" t="s">
        <v>420</v>
      </c>
      <c r="H221" s="17">
        <v>1.02</v>
      </c>
      <c r="I221" s="17">
        <v>1.02</v>
      </c>
      <c r="J221" s="17">
        <v>1.02</v>
      </c>
      <c r="K221" s="14" t="s">
        <v>68</v>
      </c>
      <c r="L221" s="14">
        <v>455007000</v>
      </c>
      <c r="M221" s="57" t="s">
        <v>191</v>
      </c>
    </row>
    <row r="222" spans="1:256" ht="23.25" customHeight="1" x14ac:dyDescent="0.25">
      <c r="A222" s="55"/>
      <c r="B222" s="55"/>
      <c r="C222" s="55"/>
      <c r="D222" s="55" t="s">
        <v>232</v>
      </c>
      <c r="E222" s="55"/>
      <c r="F222" s="55"/>
      <c r="G222" s="55"/>
      <c r="H222" s="96">
        <f>H224+H225+H226+H227</f>
        <v>275.83</v>
      </c>
      <c r="I222" s="96">
        <f>I224+I225+I226+I227</f>
        <v>782.75099999999998</v>
      </c>
      <c r="J222" s="96">
        <f>J224+J225+J226+J227</f>
        <v>782.75099999999998</v>
      </c>
      <c r="K222" s="55"/>
      <c r="L222" s="55"/>
      <c r="M222" s="55"/>
      <c r="N222" s="97"/>
      <c r="O222" s="98"/>
      <c r="P222" s="98"/>
      <c r="Q222" s="98"/>
      <c r="R222" s="98"/>
      <c r="S222" s="98"/>
      <c r="T222" s="98"/>
      <c r="U222" s="98"/>
      <c r="V222" s="98"/>
      <c r="W222" s="98"/>
      <c r="X222" s="98"/>
      <c r="Y222" s="98"/>
      <c r="Z222" s="98"/>
      <c r="AA222" s="98"/>
      <c r="AB222" s="98"/>
      <c r="AC222" s="98"/>
      <c r="AD222" s="98"/>
      <c r="AE222" s="98"/>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c r="BT222" s="55"/>
      <c r="BU222" s="55"/>
      <c r="BV222" s="55"/>
      <c r="BW222" s="55"/>
      <c r="BX222" s="55"/>
      <c r="BY222" s="55"/>
      <c r="BZ222" s="55"/>
      <c r="CA222" s="55"/>
      <c r="CB222" s="55"/>
      <c r="CC222" s="55"/>
      <c r="CD222" s="55"/>
      <c r="CE222" s="55"/>
      <c r="CF222" s="55"/>
      <c r="CG222" s="55"/>
      <c r="CH222" s="55"/>
      <c r="CI222" s="55"/>
      <c r="CJ222" s="55"/>
      <c r="CK222" s="55"/>
      <c r="CL222" s="55"/>
      <c r="CM222" s="55"/>
      <c r="CN222" s="55"/>
      <c r="CO222" s="55"/>
      <c r="CP222" s="55"/>
      <c r="CQ222" s="55"/>
      <c r="CR222" s="55"/>
      <c r="CS222" s="55"/>
      <c r="CT222" s="55"/>
      <c r="CU222" s="55"/>
      <c r="CV222" s="55"/>
      <c r="CW222" s="55"/>
      <c r="CX222" s="55"/>
      <c r="CY222" s="55"/>
      <c r="CZ222" s="55"/>
      <c r="DA222" s="55"/>
      <c r="DB222" s="55"/>
      <c r="DC222" s="55"/>
      <c r="DD222" s="55"/>
      <c r="DE222" s="55"/>
      <c r="DF222" s="55"/>
      <c r="DG222" s="55"/>
      <c r="DH222" s="55"/>
      <c r="DI222" s="55"/>
      <c r="DJ222" s="55"/>
      <c r="DK222" s="55"/>
      <c r="DL222" s="55"/>
      <c r="DM222" s="55"/>
      <c r="DN222" s="55"/>
      <c r="DO222" s="55"/>
      <c r="DP222" s="55"/>
      <c r="DQ222" s="55"/>
      <c r="DR222" s="55"/>
      <c r="DS222" s="55"/>
      <c r="DT222" s="55"/>
      <c r="DU222" s="55"/>
      <c r="DV222" s="55"/>
      <c r="DW222" s="55"/>
      <c r="DX222" s="55"/>
      <c r="DY222" s="55"/>
      <c r="DZ222" s="55"/>
      <c r="EA222" s="55"/>
      <c r="EB222" s="55"/>
      <c r="EC222" s="55"/>
      <c r="ED222" s="55"/>
      <c r="EE222" s="55"/>
      <c r="EF222" s="55"/>
      <c r="EG222" s="55"/>
      <c r="EH222" s="55"/>
      <c r="EI222" s="55"/>
      <c r="EJ222" s="55"/>
      <c r="EK222" s="55"/>
      <c r="EL222" s="55"/>
      <c r="EM222" s="55"/>
      <c r="EN222" s="55"/>
      <c r="EO222" s="55"/>
      <c r="EP222" s="55"/>
      <c r="EQ222" s="55"/>
      <c r="ER222" s="55"/>
      <c r="ES222" s="55"/>
      <c r="ET222" s="55"/>
      <c r="EU222" s="55"/>
      <c r="EV222" s="55"/>
      <c r="EW222" s="55"/>
      <c r="EX222" s="55"/>
      <c r="EY222" s="55"/>
      <c r="EZ222" s="55"/>
      <c r="FA222" s="55"/>
      <c r="FB222" s="55"/>
      <c r="FC222" s="55"/>
      <c r="FD222" s="55"/>
      <c r="FE222" s="55"/>
      <c r="FF222" s="55"/>
      <c r="FG222" s="55"/>
      <c r="FH222" s="55"/>
      <c r="FI222" s="55"/>
      <c r="FJ222" s="55"/>
      <c r="FK222" s="55"/>
      <c r="FL222" s="55"/>
      <c r="FM222" s="55"/>
      <c r="FN222" s="55"/>
      <c r="FO222" s="55"/>
      <c r="FP222" s="55"/>
      <c r="FQ222" s="55"/>
      <c r="FR222" s="55"/>
      <c r="FS222" s="55"/>
      <c r="FT222" s="55"/>
      <c r="FU222" s="55"/>
      <c r="FV222" s="55"/>
      <c r="FW222" s="55"/>
      <c r="FX222" s="55"/>
      <c r="FY222" s="55"/>
      <c r="FZ222" s="55"/>
      <c r="GA222" s="55"/>
      <c r="GB222" s="55"/>
      <c r="GC222" s="55"/>
      <c r="GD222" s="55"/>
      <c r="GE222" s="55"/>
      <c r="GF222" s="55"/>
      <c r="GG222" s="55"/>
      <c r="GH222" s="55"/>
      <c r="GI222" s="55"/>
      <c r="GJ222" s="55"/>
      <c r="GK222" s="55"/>
      <c r="GL222" s="55"/>
      <c r="GM222" s="55"/>
      <c r="GN222" s="55"/>
      <c r="GO222" s="55"/>
      <c r="GP222" s="55"/>
      <c r="GQ222" s="55"/>
      <c r="GR222" s="55"/>
      <c r="GS222" s="55"/>
      <c r="GT222" s="55"/>
      <c r="GU222" s="55"/>
      <c r="GV222" s="55"/>
      <c r="GW222" s="55"/>
      <c r="GX222" s="55"/>
      <c r="GY222" s="55"/>
      <c r="GZ222" s="55"/>
      <c r="HA222" s="55"/>
      <c r="HB222" s="55"/>
      <c r="HC222" s="55"/>
      <c r="HD222" s="55"/>
      <c r="HE222" s="55"/>
      <c r="HF222" s="55"/>
      <c r="HG222" s="55"/>
      <c r="HH222" s="55"/>
      <c r="HI222" s="55"/>
      <c r="HJ222" s="55"/>
      <c r="HK222" s="55"/>
      <c r="HL222" s="55"/>
      <c r="HM222" s="55"/>
      <c r="HN222" s="55"/>
      <c r="HO222" s="55"/>
      <c r="HP222" s="55"/>
      <c r="HQ222" s="55"/>
      <c r="HR222" s="55"/>
      <c r="HS222" s="55"/>
      <c r="HT222" s="55"/>
      <c r="HU222" s="55"/>
      <c r="HV222" s="55"/>
      <c r="HW222" s="55"/>
      <c r="HX222" s="55"/>
      <c r="HY222" s="55"/>
      <c r="HZ222" s="55"/>
      <c r="IA222" s="55"/>
      <c r="IB222" s="55"/>
      <c r="IC222" s="55"/>
      <c r="ID222" s="55"/>
      <c r="IE222" s="55"/>
      <c r="IF222" s="55"/>
      <c r="IG222" s="55"/>
      <c r="IH222" s="55"/>
      <c r="II222" s="55"/>
      <c r="IJ222" s="55"/>
      <c r="IK222" s="55"/>
      <c r="IL222" s="55"/>
      <c r="IM222" s="55"/>
      <c r="IN222" s="55"/>
      <c r="IO222" s="55"/>
      <c r="IP222" s="55"/>
      <c r="IQ222" s="55"/>
      <c r="IR222" s="55"/>
      <c r="IS222" s="55"/>
      <c r="IT222" s="55"/>
      <c r="IU222" s="55"/>
      <c r="IV222" s="55"/>
    </row>
    <row r="223" spans="1:256" ht="23.25" customHeight="1" x14ac:dyDescent="0.25">
      <c r="A223" s="38"/>
      <c r="B223" s="38"/>
      <c r="C223" s="38"/>
      <c r="D223" s="38" t="s">
        <v>223</v>
      </c>
      <c r="E223" s="38"/>
      <c r="F223" s="38"/>
      <c r="G223" s="38"/>
      <c r="H223" s="38"/>
      <c r="I223" s="38"/>
      <c r="J223" s="38"/>
      <c r="K223" s="38"/>
      <c r="L223" s="38"/>
      <c r="M223" s="38"/>
      <c r="N223" s="99"/>
      <c r="O223" s="99"/>
      <c r="P223" s="99"/>
      <c r="Q223" s="99"/>
      <c r="R223" s="99"/>
      <c r="S223" s="99"/>
      <c r="T223" s="99"/>
      <c r="U223" s="99"/>
      <c r="V223" s="99"/>
      <c r="W223" s="99"/>
      <c r="X223" s="99"/>
      <c r="Y223" s="99"/>
      <c r="Z223" s="99"/>
      <c r="AA223" s="99"/>
      <c r="AB223" s="99"/>
      <c r="AC223" s="99"/>
      <c r="AD223" s="99"/>
      <c r="AE223" s="99"/>
      <c r="AF223" s="100"/>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c r="DV223" s="38"/>
      <c r="DW223" s="38"/>
      <c r="DX223" s="38"/>
      <c r="DY223" s="38"/>
      <c r="DZ223" s="38"/>
      <c r="EA223" s="38"/>
      <c r="EB223" s="38"/>
      <c r="EC223" s="38"/>
      <c r="ED223" s="38"/>
      <c r="EE223" s="38"/>
      <c r="EF223" s="38"/>
      <c r="EG223" s="38"/>
      <c r="EH223" s="38"/>
      <c r="EI223" s="38"/>
      <c r="EJ223" s="38"/>
      <c r="EK223" s="38"/>
      <c r="EL223" s="38"/>
      <c r="EM223" s="38"/>
      <c r="EN223" s="38"/>
      <c r="EO223" s="38"/>
      <c r="EP223" s="38"/>
      <c r="EQ223" s="38"/>
      <c r="ER223" s="38"/>
      <c r="ES223" s="38"/>
      <c r="ET223" s="38"/>
      <c r="EU223" s="38"/>
      <c r="EV223" s="38"/>
      <c r="EW223" s="38"/>
      <c r="EX223" s="38"/>
      <c r="EY223" s="38"/>
      <c r="EZ223" s="38"/>
      <c r="FA223" s="38"/>
      <c r="FB223" s="38"/>
      <c r="FC223" s="38"/>
      <c r="FD223" s="38"/>
      <c r="FE223" s="38"/>
      <c r="FF223" s="38"/>
      <c r="FG223" s="38"/>
      <c r="FH223" s="38"/>
      <c r="FI223" s="38"/>
      <c r="FJ223" s="38"/>
      <c r="FK223" s="38"/>
      <c r="FL223" s="38"/>
      <c r="FM223" s="38"/>
      <c r="FN223" s="38"/>
      <c r="FO223" s="38"/>
      <c r="FP223" s="38"/>
      <c r="FQ223" s="38"/>
      <c r="FR223" s="38"/>
      <c r="FS223" s="38"/>
      <c r="FT223" s="38"/>
      <c r="FU223" s="38"/>
      <c r="FV223" s="38"/>
      <c r="FW223" s="38"/>
      <c r="FX223" s="38"/>
      <c r="FY223" s="38"/>
      <c r="FZ223" s="38"/>
      <c r="GA223" s="38"/>
      <c r="GB223" s="38"/>
      <c r="GC223" s="38"/>
      <c r="GD223" s="38"/>
      <c r="GE223" s="38"/>
      <c r="GF223" s="38"/>
      <c r="GG223" s="38"/>
      <c r="GH223" s="38"/>
      <c r="GI223" s="38"/>
      <c r="GJ223" s="38"/>
      <c r="GK223" s="38"/>
      <c r="GL223" s="38"/>
      <c r="GM223" s="38"/>
      <c r="GN223" s="38"/>
      <c r="GO223" s="38"/>
      <c r="GP223" s="38"/>
      <c r="GQ223" s="38"/>
      <c r="GR223" s="38"/>
      <c r="GS223" s="38"/>
      <c r="GT223" s="38"/>
      <c r="GU223" s="38"/>
      <c r="GV223" s="38"/>
      <c r="GW223" s="38"/>
      <c r="GX223" s="38"/>
      <c r="GY223" s="38"/>
      <c r="GZ223" s="38"/>
      <c r="HA223" s="38"/>
      <c r="HB223" s="38"/>
      <c r="HC223" s="38"/>
      <c r="HD223" s="38"/>
      <c r="HE223" s="38"/>
      <c r="HF223" s="38"/>
      <c r="HG223" s="38"/>
      <c r="HH223" s="38"/>
      <c r="HI223" s="38"/>
      <c r="HJ223" s="38"/>
      <c r="HK223" s="38"/>
      <c r="HL223" s="38"/>
      <c r="HM223" s="38"/>
      <c r="HN223" s="38"/>
      <c r="HO223" s="38"/>
      <c r="HP223" s="38"/>
      <c r="HQ223" s="38"/>
      <c r="HR223" s="38"/>
      <c r="HS223" s="38"/>
      <c r="HT223" s="38"/>
      <c r="HU223" s="38"/>
      <c r="HV223" s="38"/>
      <c r="HW223" s="38"/>
      <c r="HX223" s="38"/>
      <c r="HY223" s="38"/>
      <c r="HZ223" s="38"/>
      <c r="IA223" s="38"/>
      <c r="IB223" s="38"/>
      <c r="IC223" s="38"/>
      <c r="ID223" s="38"/>
      <c r="IE223" s="38"/>
      <c r="IF223" s="38"/>
      <c r="IG223" s="38"/>
      <c r="IH223" s="38"/>
      <c r="II223" s="38"/>
      <c r="IJ223" s="38"/>
      <c r="IK223" s="38"/>
      <c r="IL223" s="38"/>
      <c r="IM223" s="38"/>
      <c r="IN223" s="38"/>
      <c r="IO223" s="38"/>
      <c r="IP223" s="38"/>
      <c r="IQ223" s="38"/>
      <c r="IR223" s="38"/>
      <c r="IS223" s="38"/>
      <c r="IT223" s="38"/>
      <c r="IU223" s="38"/>
      <c r="IV223" s="38"/>
    </row>
    <row r="224" spans="1:256" ht="23.25" customHeight="1" x14ac:dyDescent="0.25">
      <c r="A224" s="38"/>
      <c r="B224" s="38"/>
      <c r="C224" s="38"/>
      <c r="D224" s="38" t="s">
        <v>276</v>
      </c>
      <c r="E224" s="38"/>
      <c r="F224" s="38"/>
      <c r="G224" s="38"/>
      <c r="H224" s="101">
        <f>H145+H146+H147+H150+H162+H165+H166+H171+H176+H177</f>
        <v>23.6</v>
      </c>
      <c r="I224" s="101">
        <f>I145+I146+I147+I150+I162+I165+I166+I171+I176+I177</f>
        <v>54.9</v>
      </c>
      <c r="J224" s="101">
        <f>J145+J146+J147+J150+J162+J165+J166+J171+J176+J177</f>
        <v>54.9</v>
      </c>
      <c r="K224" s="38"/>
      <c r="L224" s="38"/>
      <c r="M224" s="38"/>
      <c r="N224" s="99"/>
      <c r="O224" s="99"/>
      <c r="P224" s="99"/>
      <c r="Q224" s="99"/>
      <c r="R224" s="99"/>
      <c r="S224" s="99"/>
      <c r="T224" s="99"/>
      <c r="U224" s="99"/>
      <c r="V224" s="99"/>
      <c r="W224" s="99"/>
      <c r="X224" s="99"/>
      <c r="Y224" s="99"/>
      <c r="Z224" s="99"/>
      <c r="AA224" s="99"/>
      <c r="AB224" s="99"/>
      <c r="AC224" s="99"/>
      <c r="AD224" s="99"/>
      <c r="AE224" s="99"/>
      <c r="AF224" s="100"/>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c r="EA224" s="38"/>
      <c r="EB224" s="38"/>
      <c r="EC224" s="38"/>
      <c r="ED224" s="38"/>
      <c r="EE224" s="38"/>
      <c r="EF224" s="38"/>
      <c r="EG224" s="38"/>
      <c r="EH224" s="38"/>
      <c r="EI224" s="38"/>
      <c r="EJ224" s="38"/>
      <c r="EK224" s="38"/>
      <c r="EL224" s="38"/>
      <c r="EM224" s="38"/>
      <c r="EN224" s="38"/>
      <c r="EO224" s="38"/>
      <c r="EP224" s="38"/>
      <c r="EQ224" s="38"/>
      <c r="ER224" s="38"/>
      <c r="ES224" s="38"/>
      <c r="ET224" s="38"/>
      <c r="EU224" s="38"/>
      <c r="EV224" s="38"/>
      <c r="EW224" s="38"/>
      <c r="EX224" s="38"/>
      <c r="EY224" s="38"/>
      <c r="EZ224" s="38"/>
      <c r="FA224" s="38"/>
      <c r="FB224" s="38"/>
      <c r="FC224" s="38"/>
      <c r="FD224" s="38"/>
      <c r="FE224" s="38"/>
      <c r="FF224" s="38"/>
      <c r="FG224" s="38"/>
      <c r="FH224" s="38"/>
      <c r="FI224" s="38"/>
      <c r="FJ224" s="38"/>
      <c r="FK224" s="38"/>
      <c r="FL224" s="38"/>
      <c r="FM224" s="38"/>
      <c r="FN224" s="38"/>
      <c r="FO224" s="38"/>
      <c r="FP224" s="38"/>
      <c r="FQ224" s="38"/>
      <c r="FR224" s="38"/>
      <c r="FS224" s="38"/>
      <c r="FT224" s="38"/>
      <c r="FU224" s="38"/>
      <c r="FV224" s="38"/>
      <c r="FW224" s="38"/>
      <c r="FX224" s="38"/>
      <c r="FY224" s="38"/>
      <c r="FZ224" s="38"/>
      <c r="GA224" s="38"/>
      <c r="GB224" s="38"/>
      <c r="GC224" s="38"/>
      <c r="GD224" s="38"/>
      <c r="GE224" s="38"/>
      <c r="GF224" s="38"/>
      <c r="GG224" s="38"/>
      <c r="GH224" s="38"/>
      <c r="GI224" s="38"/>
      <c r="GJ224" s="38"/>
      <c r="GK224" s="38"/>
      <c r="GL224" s="38"/>
      <c r="GM224" s="38"/>
      <c r="GN224" s="38"/>
      <c r="GO224" s="38"/>
      <c r="GP224" s="38"/>
      <c r="GQ224" s="38"/>
      <c r="GR224" s="38"/>
      <c r="GS224" s="38"/>
      <c r="GT224" s="38"/>
      <c r="GU224" s="38"/>
      <c r="GV224" s="38"/>
      <c r="GW224" s="38"/>
      <c r="GX224" s="38"/>
      <c r="GY224" s="38"/>
      <c r="GZ224" s="38"/>
      <c r="HA224" s="38"/>
      <c r="HB224" s="38"/>
      <c r="HC224" s="38"/>
      <c r="HD224" s="38"/>
      <c r="HE224" s="38"/>
      <c r="HF224" s="38"/>
      <c r="HG224" s="38"/>
      <c r="HH224" s="38"/>
      <c r="HI224" s="38"/>
      <c r="HJ224" s="38"/>
      <c r="HK224" s="38"/>
      <c r="HL224" s="38"/>
      <c r="HM224" s="38"/>
      <c r="HN224" s="38"/>
      <c r="HO224" s="38"/>
      <c r="HP224" s="38"/>
      <c r="HQ224" s="38"/>
      <c r="HR224" s="38"/>
      <c r="HS224" s="38"/>
      <c r="HT224" s="38"/>
      <c r="HU224" s="38"/>
      <c r="HV224" s="38"/>
      <c r="HW224" s="38"/>
      <c r="HX224" s="38"/>
      <c r="HY224" s="38"/>
      <c r="HZ224" s="38"/>
      <c r="IA224" s="38"/>
      <c r="IB224" s="38"/>
      <c r="IC224" s="38"/>
      <c r="ID224" s="38"/>
      <c r="IE224" s="38"/>
      <c r="IF224" s="38"/>
      <c r="IG224" s="38"/>
      <c r="IH224" s="38"/>
      <c r="II224" s="38"/>
      <c r="IJ224" s="38"/>
      <c r="IK224" s="38"/>
      <c r="IL224" s="38"/>
      <c r="IM224" s="38"/>
      <c r="IN224" s="38"/>
      <c r="IO224" s="38"/>
      <c r="IP224" s="38"/>
      <c r="IQ224" s="38"/>
      <c r="IR224" s="38"/>
      <c r="IS224" s="38"/>
      <c r="IT224" s="38"/>
      <c r="IU224" s="38"/>
      <c r="IV224" s="38"/>
    </row>
    <row r="225" spans="1:256" ht="23.25" customHeight="1" x14ac:dyDescent="0.25">
      <c r="A225" s="38"/>
      <c r="B225" s="38"/>
      <c r="C225" s="38"/>
      <c r="D225" s="38" t="s">
        <v>277</v>
      </c>
      <c r="E225" s="38"/>
      <c r="F225" s="38"/>
      <c r="G225" s="38"/>
      <c r="H225" s="101">
        <f>H99+H101+H103+H105+H107+H109+H110+H116+H119+H148+H151+H190</f>
        <v>131.69999999999999</v>
      </c>
      <c r="I225" s="101">
        <f>I99+I101+I103+I105+I107+I109+I110+I119+I148+I151+I190</f>
        <v>294.2</v>
      </c>
      <c r="J225" s="101">
        <f>J99+J101+J103+J105+J107+J109+J110+J119+J148+J151+J190</f>
        <v>294.2</v>
      </c>
      <c r="K225" s="38"/>
      <c r="L225" s="38"/>
      <c r="M225" s="38"/>
      <c r="N225" s="99"/>
      <c r="O225" s="99"/>
      <c r="P225" s="99"/>
      <c r="Q225" s="99"/>
      <c r="R225" s="99"/>
      <c r="S225" s="99"/>
      <c r="T225" s="99"/>
      <c r="U225" s="99"/>
      <c r="V225" s="99"/>
      <c r="W225" s="99"/>
      <c r="X225" s="99"/>
      <c r="Y225" s="99"/>
      <c r="Z225" s="99"/>
      <c r="AA225" s="99"/>
      <c r="AB225" s="99"/>
      <c r="AC225" s="99"/>
      <c r="AD225" s="99"/>
      <c r="AE225" s="99"/>
      <c r="AF225" s="100"/>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c r="EA225" s="38"/>
      <c r="EB225" s="38"/>
      <c r="EC225" s="38"/>
      <c r="ED225" s="38"/>
      <c r="EE225" s="38"/>
      <c r="EF225" s="38"/>
      <c r="EG225" s="38"/>
      <c r="EH225" s="38"/>
      <c r="EI225" s="38"/>
      <c r="EJ225" s="38"/>
      <c r="EK225" s="38"/>
      <c r="EL225" s="38"/>
      <c r="EM225" s="38"/>
      <c r="EN225" s="38"/>
      <c r="EO225" s="38"/>
      <c r="EP225" s="38"/>
      <c r="EQ225" s="38"/>
      <c r="ER225" s="38"/>
      <c r="ES225" s="38"/>
      <c r="ET225" s="38"/>
      <c r="EU225" s="38"/>
      <c r="EV225" s="38"/>
      <c r="EW225" s="38"/>
      <c r="EX225" s="38"/>
      <c r="EY225" s="38"/>
      <c r="EZ225" s="38"/>
      <c r="FA225" s="38"/>
      <c r="FB225" s="38"/>
      <c r="FC225" s="38"/>
      <c r="FD225" s="38"/>
      <c r="FE225" s="38"/>
      <c r="FF225" s="38"/>
      <c r="FG225" s="38"/>
      <c r="FH225" s="38"/>
      <c r="FI225" s="38"/>
      <c r="FJ225" s="38"/>
      <c r="FK225" s="38"/>
      <c r="FL225" s="38"/>
      <c r="FM225" s="38"/>
      <c r="FN225" s="38"/>
      <c r="FO225" s="38"/>
      <c r="FP225" s="38"/>
      <c r="FQ225" s="38"/>
      <c r="FR225" s="38"/>
      <c r="FS225" s="38"/>
      <c r="FT225" s="38"/>
      <c r="FU225" s="38"/>
      <c r="FV225" s="38"/>
      <c r="FW225" s="38"/>
      <c r="FX225" s="38"/>
      <c r="FY225" s="38"/>
      <c r="FZ225" s="38"/>
      <c r="GA225" s="38"/>
      <c r="GB225" s="38"/>
      <c r="GC225" s="38"/>
      <c r="GD225" s="38"/>
      <c r="GE225" s="38"/>
      <c r="GF225" s="38"/>
      <c r="GG225" s="38"/>
      <c r="GH225" s="38"/>
      <c r="GI225" s="38"/>
      <c r="GJ225" s="38"/>
      <c r="GK225" s="38"/>
      <c r="GL225" s="38"/>
      <c r="GM225" s="38"/>
      <c r="GN225" s="38"/>
      <c r="GO225" s="38"/>
      <c r="GP225" s="38"/>
      <c r="GQ225" s="38"/>
      <c r="GR225" s="38"/>
      <c r="GS225" s="38"/>
      <c r="GT225" s="38"/>
      <c r="GU225" s="38"/>
      <c r="GV225" s="38"/>
      <c r="GW225" s="38"/>
      <c r="GX225" s="38"/>
      <c r="GY225" s="38"/>
      <c r="GZ225" s="38"/>
      <c r="HA225" s="38"/>
      <c r="HB225" s="38"/>
      <c r="HC225" s="38"/>
      <c r="HD225" s="38"/>
      <c r="HE225" s="38"/>
      <c r="HF225" s="38"/>
      <c r="HG225" s="38"/>
      <c r="HH225" s="38"/>
      <c r="HI225" s="38"/>
      <c r="HJ225" s="38"/>
      <c r="HK225" s="38"/>
      <c r="HL225" s="38"/>
      <c r="HM225" s="38"/>
      <c r="HN225" s="38"/>
      <c r="HO225" s="38"/>
      <c r="HP225" s="38"/>
      <c r="HQ225" s="38"/>
      <c r="HR225" s="38"/>
      <c r="HS225" s="38"/>
      <c r="HT225" s="38"/>
      <c r="HU225" s="38"/>
      <c r="HV225" s="38"/>
      <c r="HW225" s="38"/>
      <c r="HX225" s="38"/>
      <c r="HY225" s="38"/>
      <c r="HZ225" s="38"/>
      <c r="IA225" s="38"/>
      <c r="IB225" s="38"/>
      <c r="IC225" s="38"/>
      <c r="ID225" s="38"/>
      <c r="IE225" s="38"/>
      <c r="IF225" s="38"/>
      <c r="IG225" s="38"/>
      <c r="IH225" s="38"/>
      <c r="II225" s="38"/>
      <c r="IJ225" s="38"/>
      <c r="IK225" s="38"/>
      <c r="IL225" s="38"/>
      <c r="IM225" s="38"/>
      <c r="IN225" s="38"/>
      <c r="IO225" s="38"/>
      <c r="IP225" s="38"/>
      <c r="IQ225" s="38"/>
      <c r="IR225" s="38"/>
      <c r="IS225" s="38"/>
      <c r="IT225" s="38"/>
      <c r="IU225" s="38"/>
      <c r="IV225" s="38"/>
    </row>
    <row r="226" spans="1:256" ht="23.25" customHeight="1" x14ac:dyDescent="0.25">
      <c r="A226" s="38"/>
      <c r="B226" s="38"/>
      <c r="C226" s="38"/>
      <c r="D226" s="38" t="s">
        <v>229</v>
      </c>
      <c r="E226" s="38"/>
      <c r="F226" s="38"/>
      <c r="G226" s="38"/>
      <c r="H226" s="101">
        <f>H98+H100+H102+H104+H106+H108+H111+H112+H113+H114+H117+H129+H130+H132+H133+H134+H135+H163+H164+H167+H168+H169+H170+H172+H173+H174+H175+H178+H180+H189+H191+H192+H192+H193+H194+H201+H202+H203+H204+H221</f>
        <v>113.28</v>
      </c>
      <c r="I226" s="101">
        <f>I98+I100+I102+I104+I106+I108+I111+I112+I113+I114+I116+I117+I129+I130+I131+ I132+I133+I134+I135+I163+I164+I167+I168+I169+I170+I172+I173+I174+I175+I178+I180+I189+I191+I192+I193+I194+I201+I202+I203+I204+I221</f>
        <v>423.20800000000008</v>
      </c>
      <c r="J226" s="101">
        <f>J98+J100+J102+J104+J106+J108+J111+J112+J113+J114+J116+J117+J129+J130+J131+ J132+J133+J134+J135+J163+J164+J167+J168+J169+J170+J172+J173+J174+J175+J178+J180+J189+J191+J192+J193+J194+J201+J202+J203+J204+J221</f>
        <v>423.20800000000008</v>
      </c>
      <c r="K226" s="38"/>
      <c r="L226" s="38"/>
      <c r="M226" s="38"/>
      <c r="N226" s="99"/>
      <c r="O226" s="99"/>
      <c r="P226" s="99"/>
      <c r="Q226" s="99"/>
      <c r="R226" s="99"/>
      <c r="S226" s="99"/>
      <c r="T226" s="99"/>
      <c r="U226" s="99"/>
      <c r="V226" s="99"/>
      <c r="W226" s="99"/>
      <c r="X226" s="99"/>
      <c r="Y226" s="99"/>
      <c r="Z226" s="99"/>
      <c r="AA226" s="99"/>
      <c r="AB226" s="99"/>
      <c r="AC226" s="99"/>
      <c r="AD226" s="99"/>
      <c r="AE226" s="99"/>
      <c r="AF226" s="100"/>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c r="DY226" s="38"/>
      <c r="DZ226" s="38"/>
      <c r="EA226" s="38"/>
      <c r="EB226" s="38"/>
      <c r="EC226" s="38"/>
      <c r="ED226" s="38"/>
      <c r="EE226" s="38"/>
      <c r="EF226" s="38"/>
      <c r="EG226" s="38"/>
      <c r="EH226" s="38"/>
      <c r="EI226" s="38"/>
      <c r="EJ226" s="38"/>
      <c r="EK226" s="38"/>
      <c r="EL226" s="38"/>
      <c r="EM226" s="38"/>
      <c r="EN226" s="38"/>
      <c r="EO226" s="38"/>
      <c r="EP226" s="38"/>
      <c r="EQ226" s="38"/>
      <c r="ER226" s="38"/>
      <c r="ES226" s="38"/>
      <c r="ET226" s="38"/>
      <c r="EU226" s="38"/>
      <c r="EV226" s="38"/>
      <c r="EW226" s="38"/>
      <c r="EX226" s="38"/>
      <c r="EY226" s="38"/>
      <c r="EZ226" s="38"/>
      <c r="FA226" s="38"/>
      <c r="FB226" s="38"/>
      <c r="FC226" s="38"/>
      <c r="FD226" s="38"/>
      <c r="FE226" s="38"/>
      <c r="FF226" s="38"/>
      <c r="FG226" s="38"/>
      <c r="FH226" s="38"/>
      <c r="FI226" s="38"/>
      <c r="FJ226" s="38"/>
      <c r="FK226" s="38"/>
      <c r="FL226" s="38"/>
      <c r="FM226" s="38"/>
      <c r="FN226" s="38"/>
      <c r="FO226" s="38"/>
      <c r="FP226" s="38"/>
      <c r="FQ226" s="38"/>
      <c r="FR226" s="38"/>
      <c r="FS226" s="38"/>
      <c r="FT226" s="38"/>
      <c r="FU226" s="38"/>
      <c r="FV226" s="38"/>
      <c r="FW226" s="38"/>
      <c r="FX226" s="38"/>
      <c r="FY226" s="38"/>
      <c r="FZ226" s="38"/>
      <c r="GA226" s="38"/>
      <c r="GB226" s="38"/>
      <c r="GC226" s="38"/>
      <c r="GD226" s="38"/>
      <c r="GE226" s="38"/>
      <c r="GF226" s="38"/>
      <c r="GG226" s="38"/>
      <c r="GH226" s="38"/>
      <c r="GI226" s="38"/>
      <c r="GJ226" s="38"/>
      <c r="GK226" s="38"/>
      <c r="GL226" s="38"/>
      <c r="GM226" s="38"/>
      <c r="GN226" s="38"/>
      <c r="GO226" s="38"/>
      <c r="GP226" s="38"/>
      <c r="GQ226" s="38"/>
      <c r="GR226" s="38"/>
      <c r="GS226" s="38"/>
      <c r="GT226" s="38"/>
      <c r="GU226" s="38"/>
      <c r="GV226" s="38"/>
      <c r="GW226" s="38"/>
      <c r="GX226" s="38"/>
      <c r="GY226" s="38"/>
      <c r="GZ226" s="38"/>
      <c r="HA226" s="38"/>
      <c r="HB226" s="38"/>
      <c r="HC226" s="38"/>
      <c r="HD226" s="38"/>
      <c r="HE226" s="38"/>
      <c r="HF226" s="38"/>
      <c r="HG226" s="38"/>
      <c r="HH226" s="38"/>
      <c r="HI226" s="38"/>
      <c r="HJ226" s="38"/>
      <c r="HK226" s="38"/>
      <c r="HL226" s="38"/>
      <c r="HM226" s="38"/>
      <c r="HN226" s="38"/>
      <c r="HO226" s="38"/>
      <c r="HP226" s="38"/>
      <c r="HQ226" s="38"/>
      <c r="HR226" s="38"/>
      <c r="HS226" s="38"/>
      <c r="HT226" s="38"/>
      <c r="HU226" s="38"/>
      <c r="HV226" s="38"/>
      <c r="HW226" s="38"/>
      <c r="HX226" s="38"/>
      <c r="HY226" s="38"/>
      <c r="HZ226" s="38"/>
      <c r="IA226" s="38"/>
      <c r="IB226" s="38"/>
      <c r="IC226" s="38"/>
      <c r="ID226" s="38"/>
      <c r="IE226" s="38"/>
      <c r="IF226" s="38"/>
      <c r="IG226" s="38"/>
      <c r="IH226" s="38"/>
      <c r="II226" s="38"/>
      <c r="IJ226" s="38"/>
      <c r="IK226" s="38"/>
      <c r="IL226" s="38"/>
      <c r="IM226" s="38"/>
      <c r="IN226" s="38"/>
      <c r="IO226" s="38"/>
      <c r="IP226" s="38"/>
      <c r="IQ226" s="38"/>
      <c r="IR226" s="38"/>
      <c r="IS226" s="38"/>
      <c r="IT226" s="38"/>
      <c r="IU226" s="38"/>
      <c r="IV226" s="38"/>
    </row>
    <row r="227" spans="1:256" ht="23.25" customHeight="1" x14ac:dyDescent="0.25">
      <c r="A227" s="38"/>
      <c r="B227" s="38"/>
      <c r="C227" s="38"/>
      <c r="D227" s="38" t="s">
        <v>225</v>
      </c>
      <c r="E227" s="38"/>
      <c r="F227" s="38"/>
      <c r="G227" s="38"/>
      <c r="H227" s="101">
        <f>H120+H121+H122+H204+H205+H206+H207</f>
        <v>7.25</v>
      </c>
      <c r="I227" s="101">
        <f>I120+I121+I122+I123+I205+I206+I207</f>
        <v>10.443000000000001</v>
      </c>
      <c r="J227" s="101">
        <f>J120+J121+J122+J123+J205+J206+J207</f>
        <v>10.443000000000001</v>
      </c>
      <c r="K227" s="38"/>
      <c r="L227" s="38"/>
      <c r="M227" s="38"/>
      <c r="N227" s="99"/>
      <c r="O227" s="99"/>
      <c r="P227" s="99"/>
      <c r="Q227" s="99"/>
      <c r="R227" s="99"/>
      <c r="S227" s="99"/>
      <c r="T227" s="99"/>
      <c r="U227" s="99"/>
      <c r="V227" s="99"/>
      <c r="W227" s="99"/>
      <c r="X227" s="99"/>
      <c r="Y227" s="99"/>
      <c r="Z227" s="99"/>
      <c r="AA227" s="99"/>
      <c r="AB227" s="99"/>
      <c r="AC227" s="99"/>
      <c r="AD227" s="99"/>
      <c r="AE227" s="99"/>
      <c r="AF227" s="100"/>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c r="EA227" s="38"/>
      <c r="EB227" s="38"/>
      <c r="EC227" s="38"/>
      <c r="ED227" s="38"/>
      <c r="EE227" s="38"/>
      <c r="EF227" s="38"/>
      <c r="EG227" s="38"/>
      <c r="EH227" s="38"/>
      <c r="EI227" s="38"/>
      <c r="EJ227" s="38"/>
      <c r="EK227" s="38"/>
      <c r="EL227" s="38"/>
      <c r="EM227" s="38"/>
      <c r="EN227" s="38"/>
      <c r="EO227" s="38"/>
      <c r="EP227" s="38"/>
      <c r="EQ227" s="38"/>
      <c r="ER227" s="38"/>
      <c r="ES227" s="38"/>
      <c r="ET227" s="38"/>
      <c r="EU227" s="38"/>
      <c r="EV227" s="38"/>
      <c r="EW227" s="38"/>
      <c r="EX227" s="38"/>
      <c r="EY227" s="38"/>
      <c r="EZ227" s="38"/>
      <c r="FA227" s="38"/>
      <c r="FB227" s="38"/>
      <c r="FC227" s="38"/>
      <c r="FD227" s="38"/>
      <c r="FE227" s="38"/>
      <c r="FF227" s="38"/>
      <c r="FG227" s="38"/>
      <c r="FH227" s="38"/>
      <c r="FI227" s="38"/>
      <c r="FJ227" s="38"/>
      <c r="FK227" s="38"/>
      <c r="FL227" s="38"/>
      <c r="FM227" s="38"/>
      <c r="FN227" s="38"/>
      <c r="FO227" s="38"/>
      <c r="FP227" s="38"/>
      <c r="FQ227" s="38"/>
      <c r="FR227" s="38"/>
      <c r="FS227" s="38"/>
      <c r="FT227" s="38"/>
      <c r="FU227" s="38"/>
      <c r="FV227" s="38"/>
      <c r="FW227" s="38"/>
      <c r="FX227" s="38"/>
      <c r="FY227" s="38"/>
      <c r="FZ227" s="38"/>
      <c r="GA227" s="38"/>
      <c r="GB227" s="38"/>
      <c r="GC227" s="38"/>
      <c r="GD227" s="38"/>
      <c r="GE227" s="38"/>
      <c r="GF227" s="38"/>
      <c r="GG227" s="38"/>
      <c r="GH227" s="38"/>
      <c r="GI227" s="38"/>
      <c r="GJ227" s="38"/>
      <c r="GK227" s="38"/>
      <c r="GL227" s="38"/>
      <c r="GM227" s="38"/>
      <c r="GN227" s="38"/>
      <c r="GO227" s="38"/>
      <c r="GP227" s="38"/>
      <c r="GQ227" s="38"/>
      <c r="GR227" s="38"/>
      <c r="GS227" s="38"/>
      <c r="GT227" s="38"/>
      <c r="GU227" s="38"/>
      <c r="GV227" s="38"/>
      <c r="GW227" s="38"/>
      <c r="GX227" s="38"/>
      <c r="GY227" s="38"/>
      <c r="GZ227" s="38"/>
      <c r="HA227" s="38"/>
      <c r="HB227" s="38"/>
      <c r="HC227" s="38"/>
      <c r="HD227" s="38"/>
      <c r="HE227" s="38"/>
      <c r="HF227" s="38"/>
      <c r="HG227" s="38"/>
      <c r="HH227" s="38"/>
      <c r="HI227" s="38"/>
      <c r="HJ227" s="38"/>
      <c r="HK227" s="38"/>
      <c r="HL227" s="38"/>
      <c r="HM227" s="38"/>
      <c r="HN227" s="38"/>
      <c r="HO227" s="38"/>
      <c r="HP227" s="38"/>
      <c r="HQ227" s="38"/>
      <c r="HR227" s="38"/>
      <c r="HS227" s="38"/>
      <c r="HT227" s="38"/>
      <c r="HU227" s="38"/>
      <c r="HV227" s="38"/>
      <c r="HW227" s="38"/>
      <c r="HX227" s="38"/>
      <c r="HY227" s="38"/>
      <c r="HZ227" s="38"/>
      <c r="IA227" s="38"/>
      <c r="IB227" s="38"/>
      <c r="IC227" s="38"/>
      <c r="ID227" s="38"/>
      <c r="IE227" s="38"/>
      <c r="IF227" s="38"/>
      <c r="IG227" s="38"/>
      <c r="IH227" s="38"/>
      <c r="II227" s="38"/>
      <c r="IJ227" s="38"/>
      <c r="IK227" s="38"/>
      <c r="IL227" s="38"/>
      <c r="IM227" s="38"/>
      <c r="IN227" s="38"/>
      <c r="IO227" s="38"/>
      <c r="IP227" s="38"/>
      <c r="IQ227" s="38"/>
      <c r="IR227" s="38"/>
      <c r="IS227" s="38"/>
      <c r="IT227" s="38"/>
      <c r="IU227" s="38"/>
      <c r="IV227" s="38"/>
    </row>
    <row r="228" spans="1:256" ht="27.75" customHeight="1" x14ac:dyDescent="0.25">
      <c r="A228" s="1">
        <v>128</v>
      </c>
      <c r="C228" s="56"/>
      <c r="D228" s="146" t="s">
        <v>245</v>
      </c>
      <c r="E228" s="147"/>
      <c r="F228" s="147"/>
      <c r="G228" s="147"/>
      <c r="H228" s="147"/>
      <c r="I228" s="147"/>
      <c r="J228" s="147"/>
      <c r="K228" s="147"/>
      <c r="L228" s="148"/>
      <c r="M228" s="56"/>
    </row>
    <row r="229" spans="1:256" ht="20.45" customHeight="1" x14ac:dyDescent="0.25">
      <c r="A229" s="1">
        <v>129</v>
      </c>
      <c r="C229" s="56"/>
      <c r="D229" s="146" t="s">
        <v>246</v>
      </c>
      <c r="E229" s="147"/>
      <c r="F229" s="147"/>
      <c r="G229" s="147"/>
      <c r="H229" s="147"/>
      <c r="I229" s="147"/>
      <c r="J229" s="147"/>
      <c r="K229" s="147"/>
      <c r="L229" s="148"/>
      <c r="M229" s="56"/>
    </row>
    <row r="230" spans="1:256" ht="22.9" customHeight="1" x14ac:dyDescent="0.25">
      <c r="C230" s="56"/>
      <c r="D230" s="146" t="s">
        <v>83</v>
      </c>
      <c r="E230" s="147"/>
      <c r="F230" s="147"/>
      <c r="G230" s="147"/>
      <c r="H230" s="147"/>
      <c r="I230" s="147"/>
      <c r="J230" s="147"/>
      <c r="K230" s="147"/>
      <c r="L230" s="148"/>
      <c r="M230" s="56"/>
    </row>
    <row r="231" spans="1:256" ht="113.45" customHeight="1" x14ac:dyDescent="0.25">
      <c r="C231" s="56">
        <v>1</v>
      </c>
      <c r="D231" s="59" t="s">
        <v>427</v>
      </c>
      <c r="E231" s="16" t="s">
        <v>282</v>
      </c>
      <c r="F231" s="31" t="s">
        <v>126</v>
      </c>
      <c r="G231" s="33" t="s">
        <v>497</v>
      </c>
      <c r="H231" s="33">
        <v>1.6</v>
      </c>
      <c r="I231" s="33">
        <v>2.5</v>
      </c>
      <c r="J231" s="33">
        <v>2.1</v>
      </c>
      <c r="K231" s="22"/>
      <c r="L231" s="22"/>
      <c r="M231" s="57" t="s">
        <v>252</v>
      </c>
    </row>
    <row r="232" spans="1:256" ht="102.75" customHeight="1" x14ac:dyDescent="0.25">
      <c r="C232" s="56">
        <v>2</v>
      </c>
      <c r="D232" s="59" t="s">
        <v>428</v>
      </c>
      <c r="E232" s="16" t="s">
        <v>282</v>
      </c>
      <c r="F232" s="23" t="s">
        <v>126</v>
      </c>
      <c r="G232" s="16" t="s">
        <v>497</v>
      </c>
      <c r="H232" s="16">
        <v>24.9</v>
      </c>
      <c r="I232" s="16">
        <v>24.8</v>
      </c>
      <c r="J232" s="18">
        <v>27.3</v>
      </c>
      <c r="K232" s="51"/>
      <c r="L232" s="51"/>
      <c r="M232" s="57" t="s">
        <v>253</v>
      </c>
    </row>
    <row r="233" spans="1:256" ht="83.45" customHeight="1" x14ac:dyDescent="0.25">
      <c r="C233" s="56">
        <v>3</v>
      </c>
      <c r="D233" s="59" t="s">
        <v>429</v>
      </c>
      <c r="E233" s="16" t="s">
        <v>282</v>
      </c>
      <c r="F233" s="23" t="s">
        <v>126</v>
      </c>
      <c r="G233" s="16" t="s">
        <v>497</v>
      </c>
      <c r="H233" s="16">
        <v>1.8</v>
      </c>
      <c r="I233" s="16">
        <v>1.7</v>
      </c>
      <c r="J233" s="16">
        <v>0.6</v>
      </c>
      <c r="K233" s="51"/>
      <c r="L233" s="51"/>
      <c r="M233" s="57" t="s">
        <v>254</v>
      </c>
    </row>
    <row r="234" spans="1:256" ht="78.599999999999994" customHeight="1" x14ac:dyDescent="0.25">
      <c r="C234" s="56">
        <v>4</v>
      </c>
      <c r="D234" s="59" t="s">
        <v>430</v>
      </c>
      <c r="E234" s="16" t="s">
        <v>282</v>
      </c>
      <c r="F234" s="23" t="s">
        <v>126</v>
      </c>
      <c r="G234" s="16" t="s">
        <v>497</v>
      </c>
      <c r="H234" s="18">
        <v>21</v>
      </c>
      <c r="I234" s="18">
        <v>57.8</v>
      </c>
      <c r="J234" s="18">
        <v>50.6</v>
      </c>
      <c r="K234" s="51"/>
      <c r="L234" s="51"/>
      <c r="M234" s="57" t="s">
        <v>255</v>
      </c>
    </row>
    <row r="235" spans="1:256" ht="85.5" customHeight="1" x14ac:dyDescent="0.25">
      <c r="C235" s="56">
        <v>5</v>
      </c>
      <c r="D235" s="23" t="s">
        <v>8</v>
      </c>
      <c r="E235" s="16" t="s">
        <v>282</v>
      </c>
      <c r="F235" s="16" t="s">
        <v>552</v>
      </c>
      <c r="G235" s="16" t="s">
        <v>77</v>
      </c>
      <c r="H235" s="18">
        <v>33</v>
      </c>
      <c r="I235" s="18">
        <v>33.299999999999997</v>
      </c>
      <c r="J235" s="18">
        <v>33.299999999999997</v>
      </c>
      <c r="K235" s="16"/>
      <c r="L235" s="20"/>
      <c r="M235" s="57" t="s">
        <v>157</v>
      </c>
    </row>
    <row r="236" spans="1:256" ht="27.6" customHeight="1" x14ac:dyDescent="0.25">
      <c r="A236" s="1">
        <v>133</v>
      </c>
      <c r="C236" s="56"/>
      <c r="D236" s="51" t="s">
        <v>88</v>
      </c>
      <c r="E236" s="16"/>
      <c r="F236" s="16"/>
      <c r="G236" s="16"/>
      <c r="H236" s="16"/>
      <c r="I236" s="16"/>
      <c r="J236" s="16"/>
      <c r="K236" s="16"/>
      <c r="L236" s="20"/>
      <c r="M236" s="94"/>
    </row>
    <row r="237" spans="1:256" ht="100.5" customHeight="1" x14ac:dyDescent="0.25">
      <c r="C237" s="56">
        <v>1</v>
      </c>
      <c r="D237" s="23" t="s">
        <v>496</v>
      </c>
      <c r="E237" s="16" t="s">
        <v>279</v>
      </c>
      <c r="F237" s="16" t="s">
        <v>552</v>
      </c>
      <c r="G237" s="16" t="s">
        <v>497</v>
      </c>
      <c r="H237" s="213" t="s">
        <v>127</v>
      </c>
      <c r="I237" s="214"/>
      <c r="J237" s="214"/>
      <c r="K237" s="214"/>
      <c r="L237" s="215"/>
      <c r="M237" s="57" t="s">
        <v>526</v>
      </c>
    </row>
    <row r="238" spans="1:256" ht="180" customHeight="1" x14ac:dyDescent="0.25">
      <c r="C238" s="56">
        <v>2</v>
      </c>
      <c r="D238" s="23" t="s">
        <v>498</v>
      </c>
      <c r="E238" s="16" t="s">
        <v>292</v>
      </c>
      <c r="F238" s="16" t="s">
        <v>552</v>
      </c>
      <c r="G238" s="16" t="s">
        <v>497</v>
      </c>
      <c r="H238" s="213" t="s">
        <v>545</v>
      </c>
      <c r="I238" s="214"/>
      <c r="J238" s="214"/>
      <c r="K238" s="214"/>
      <c r="L238" s="215"/>
      <c r="M238" s="57" t="s">
        <v>153</v>
      </c>
    </row>
    <row r="239" spans="1:256" ht="178.5" customHeight="1" x14ac:dyDescent="0.25">
      <c r="C239" s="56">
        <v>3</v>
      </c>
      <c r="D239" s="23" t="s">
        <v>508</v>
      </c>
      <c r="E239" s="16" t="s">
        <v>292</v>
      </c>
      <c r="F239" s="16" t="s">
        <v>552</v>
      </c>
      <c r="G239" s="16" t="s">
        <v>497</v>
      </c>
      <c r="H239" s="213" t="s">
        <v>545</v>
      </c>
      <c r="I239" s="214"/>
      <c r="J239" s="214"/>
      <c r="K239" s="214"/>
      <c r="L239" s="215"/>
      <c r="M239" s="57" t="s">
        <v>589</v>
      </c>
    </row>
    <row r="240" spans="1:256" ht="84" customHeight="1" x14ac:dyDescent="0.25">
      <c r="A240" s="1">
        <v>134</v>
      </c>
      <c r="C240" s="56">
        <v>4</v>
      </c>
      <c r="D240" s="23" t="s">
        <v>278</v>
      </c>
      <c r="E240" s="16" t="s">
        <v>292</v>
      </c>
      <c r="F240" s="16" t="s">
        <v>546</v>
      </c>
      <c r="G240" s="16" t="s">
        <v>78</v>
      </c>
      <c r="H240" s="213" t="s">
        <v>545</v>
      </c>
      <c r="I240" s="214"/>
      <c r="J240" s="214"/>
      <c r="K240" s="214"/>
      <c r="L240" s="215"/>
      <c r="M240" s="57" t="s">
        <v>79</v>
      </c>
    </row>
    <row r="241" spans="1:13" ht="83.45" customHeight="1" x14ac:dyDescent="0.25">
      <c r="C241" s="56">
        <v>5</v>
      </c>
      <c r="D241" s="23" t="s">
        <v>280</v>
      </c>
      <c r="E241" s="16" t="s">
        <v>279</v>
      </c>
      <c r="F241" s="16" t="s">
        <v>546</v>
      </c>
      <c r="G241" s="16" t="s">
        <v>80</v>
      </c>
      <c r="H241" s="18">
        <v>2</v>
      </c>
      <c r="I241" s="18">
        <v>0</v>
      </c>
      <c r="J241" s="18">
        <v>0</v>
      </c>
      <c r="K241" s="14" t="s">
        <v>68</v>
      </c>
      <c r="L241" s="47">
        <v>122106000</v>
      </c>
      <c r="M241" s="57" t="s">
        <v>590</v>
      </c>
    </row>
    <row r="242" spans="1:13" ht="96" customHeight="1" x14ac:dyDescent="0.25">
      <c r="C242" s="56">
        <v>6</v>
      </c>
      <c r="D242" s="30" t="s">
        <v>85</v>
      </c>
      <c r="E242" s="16" t="s">
        <v>279</v>
      </c>
      <c r="F242" s="16" t="s">
        <v>546</v>
      </c>
      <c r="G242" s="16" t="s">
        <v>86</v>
      </c>
      <c r="H242" s="18">
        <v>0.7</v>
      </c>
      <c r="I242" s="18">
        <v>2.2189999999999999</v>
      </c>
      <c r="J242" s="18">
        <v>2.2189999999999999</v>
      </c>
      <c r="K242" s="14" t="s">
        <v>68</v>
      </c>
      <c r="L242" s="47">
        <v>122007000</v>
      </c>
      <c r="M242" s="57" t="s">
        <v>87</v>
      </c>
    </row>
    <row r="243" spans="1:13" ht="102.75" customHeight="1" x14ac:dyDescent="0.25">
      <c r="C243" s="102">
        <v>7</v>
      </c>
      <c r="D243" s="30" t="s">
        <v>315</v>
      </c>
      <c r="E243" s="16" t="s">
        <v>279</v>
      </c>
      <c r="F243" s="16" t="s">
        <v>546</v>
      </c>
      <c r="G243" s="16" t="s">
        <v>81</v>
      </c>
      <c r="H243" s="18">
        <v>0.76</v>
      </c>
      <c r="I243" s="18">
        <v>0.83199999999999996</v>
      </c>
      <c r="J243" s="18">
        <v>0.83199999999999996</v>
      </c>
      <c r="K243" s="14" t="s">
        <v>68</v>
      </c>
      <c r="L243" s="47">
        <v>122006000</v>
      </c>
      <c r="M243" s="57" t="s">
        <v>84</v>
      </c>
    </row>
    <row r="244" spans="1:13" ht="29.25" customHeight="1" x14ac:dyDescent="0.25">
      <c r="C244" s="56"/>
      <c r="D244" s="55" t="s">
        <v>520</v>
      </c>
      <c r="E244" s="16"/>
      <c r="F244" s="16"/>
      <c r="G244" s="16"/>
      <c r="H244" s="103">
        <f>H246+H247+H248+H249</f>
        <v>3.46</v>
      </c>
      <c r="I244" s="103">
        <f>I246+I247+I248+I249</f>
        <v>3.0509999999999997</v>
      </c>
      <c r="J244" s="103">
        <f>J246+J247+J248+J249</f>
        <v>3.0509999999999997</v>
      </c>
      <c r="K244" s="16"/>
      <c r="L244" s="47"/>
      <c r="M244" s="56"/>
    </row>
    <row r="245" spans="1:13" ht="26.25" customHeight="1" x14ac:dyDescent="0.25">
      <c r="C245" s="56"/>
      <c r="D245" s="38" t="s">
        <v>223</v>
      </c>
      <c r="E245" s="16"/>
      <c r="F245" s="16"/>
      <c r="G245" s="16"/>
      <c r="H245" s="18"/>
      <c r="I245" s="18"/>
      <c r="J245" s="18"/>
      <c r="K245" s="16"/>
      <c r="L245" s="47"/>
      <c r="M245" s="56"/>
    </row>
    <row r="246" spans="1:13" ht="31.5" customHeight="1" x14ac:dyDescent="0.25">
      <c r="C246" s="56"/>
      <c r="D246" s="38" t="s">
        <v>276</v>
      </c>
      <c r="E246" s="16"/>
      <c r="F246" s="16"/>
      <c r="G246" s="16"/>
      <c r="H246" s="18">
        <v>0</v>
      </c>
      <c r="I246" s="18">
        <v>0</v>
      </c>
      <c r="J246" s="18">
        <v>0</v>
      </c>
      <c r="K246" s="16"/>
      <c r="L246" s="47"/>
      <c r="M246" s="56"/>
    </row>
    <row r="247" spans="1:13" ht="26.25" customHeight="1" x14ac:dyDescent="0.25">
      <c r="C247" s="56"/>
      <c r="D247" s="38" t="s">
        <v>277</v>
      </c>
      <c r="E247" s="16"/>
      <c r="F247" s="16"/>
      <c r="G247" s="16"/>
      <c r="H247" s="18">
        <v>0</v>
      </c>
      <c r="I247" s="18">
        <v>0</v>
      </c>
      <c r="J247" s="18">
        <v>0</v>
      </c>
      <c r="K247" s="16"/>
      <c r="L247" s="47"/>
      <c r="M247" s="56"/>
    </row>
    <row r="248" spans="1:13" ht="24.75" customHeight="1" x14ac:dyDescent="0.25">
      <c r="C248" s="56"/>
      <c r="D248" s="38" t="s">
        <v>229</v>
      </c>
      <c r="E248" s="16"/>
      <c r="F248" s="16"/>
      <c r="G248" s="16"/>
      <c r="H248" s="18">
        <f>H241+H242+H243</f>
        <v>3.46</v>
      </c>
      <c r="I248" s="18">
        <f>I241+I242+I243</f>
        <v>3.0509999999999997</v>
      </c>
      <c r="J248" s="18">
        <f>J241+J242+J243</f>
        <v>3.0509999999999997</v>
      </c>
      <c r="K248" s="16"/>
      <c r="L248" s="47"/>
      <c r="M248" s="56"/>
    </row>
    <row r="249" spans="1:13" ht="29.25" customHeight="1" x14ac:dyDescent="0.25">
      <c r="C249" s="56"/>
      <c r="D249" s="38" t="s">
        <v>225</v>
      </c>
      <c r="E249" s="16"/>
      <c r="F249" s="16"/>
      <c r="G249" s="16"/>
      <c r="H249" s="18">
        <v>0</v>
      </c>
      <c r="I249" s="18">
        <v>0</v>
      </c>
      <c r="J249" s="18">
        <v>0</v>
      </c>
      <c r="K249" s="16"/>
      <c r="L249" s="47"/>
      <c r="M249" s="56"/>
    </row>
    <row r="250" spans="1:13" ht="29.25" customHeight="1" x14ac:dyDescent="0.25">
      <c r="C250" s="56"/>
      <c r="D250" s="165" t="s">
        <v>509</v>
      </c>
      <c r="E250" s="166"/>
      <c r="F250" s="166"/>
      <c r="G250" s="166"/>
      <c r="H250" s="166"/>
      <c r="I250" s="166"/>
      <c r="J250" s="166"/>
      <c r="K250" s="166"/>
      <c r="L250" s="167"/>
      <c r="M250" s="56"/>
    </row>
    <row r="251" spans="1:13" ht="29.25" customHeight="1" x14ac:dyDescent="0.25">
      <c r="C251" s="56"/>
      <c r="D251" s="165" t="s">
        <v>264</v>
      </c>
      <c r="E251" s="166"/>
      <c r="F251" s="166"/>
      <c r="G251" s="166"/>
      <c r="H251" s="166"/>
      <c r="I251" s="166"/>
      <c r="J251" s="166"/>
      <c r="K251" s="166"/>
      <c r="L251" s="167"/>
      <c r="M251" s="56"/>
    </row>
    <row r="252" spans="1:13" ht="26.25" customHeight="1" x14ac:dyDescent="0.25">
      <c r="A252" s="104"/>
      <c r="B252" s="104"/>
      <c r="C252" s="21"/>
      <c r="D252" s="165" t="s">
        <v>265</v>
      </c>
      <c r="E252" s="166"/>
      <c r="F252" s="166"/>
      <c r="G252" s="166"/>
      <c r="H252" s="166"/>
      <c r="I252" s="166"/>
      <c r="J252" s="166"/>
      <c r="K252" s="166"/>
      <c r="L252" s="167"/>
      <c r="M252" s="56"/>
    </row>
    <row r="253" spans="1:13" ht="26.25" customHeight="1" x14ac:dyDescent="0.25">
      <c r="A253" s="104"/>
      <c r="B253" s="104"/>
      <c r="C253" s="21"/>
      <c r="D253" s="146" t="s">
        <v>89</v>
      </c>
      <c r="E253" s="147"/>
      <c r="F253" s="147"/>
      <c r="G253" s="147"/>
      <c r="H253" s="147"/>
      <c r="I253" s="147"/>
      <c r="J253" s="147"/>
      <c r="K253" s="147"/>
      <c r="L253" s="148"/>
      <c r="M253" s="56"/>
    </row>
    <row r="254" spans="1:13" ht="116.45" customHeight="1" x14ac:dyDescent="0.25">
      <c r="A254" s="104"/>
      <c r="B254" s="104"/>
      <c r="C254" s="21">
        <v>1</v>
      </c>
      <c r="D254" s="120" t="s">
        <v>431</v>
      </c>
      <c r="E254" s="16" t="s">
        <v>9</v>
      </c>
      <c r="F254" s="16" t="s">
        <v>552</v>
      </c>
      <c r="G254" s="14" t="s">
        <v>432</v>
      </c>
      <c r="H254" s="18">
        <v>27</v>
      </c>
      <c r="I254" s="18">
        <v>27.3</v>
      </c>
      <c r="J254" s="18">
        <v>27.3</v>
      </c>
      <c r="K254" s="16"/>
      <c r="L254" s="16"/>
      <c r="M254" s="57" t="s">
        <v>477</v>
      </c>
    </row>
    <row r="255" spans="1:13" ht="26.25" customHeight="1" x14ac:dyDescent="0.25">
      <c r="A255" s="104"/>
      <c r="B255" s="104"/>
      <c r="C255" s="21"/>
      <c r="D255" s="105" t="s">
        <v>266</v>
      </c>
      <c r="E255" s="106"/>
      <c r="F255" s="106"/>
      <c r="G255" s="106"/>
      <c r="H255" s="106"/>
      <c r="I255" s="106"/>
      <c r="J255" s="106"/>
      <c r="K255" s="106"/>
      <c r="L255" s="107"/>
      <c r="M255" s="94"/>
    </row>
    <row r="256" spans="1:13" ht="27.75" customHeight="1" x14ac:dyDescent="0.25">
      <c r="A256" s="104"/>
      <c r="B256" s="104"/>
      <c r="C256" s="79"/>
      <c r="D256" s="146" t="s">
        <v>267</v>
      </c>
      <c r="E256" s="147"/>
      <c r="F256" s="147"/>
      <c r="G256" s="147"/>
      <c r="H256" s="147"/>
      <c r="I256" s="147"/>
      <c r="J256" s="147"/>
      <c r="K256" s="147"/>
      <c r="L256" s="148"/>
      <c r="M256" s="94"/>
    </row>
    <row r="257" spans="1:13" ht="27.75" customHeight="1" x14ac:dyDescent="0.25">
      <c r="A257" s="104"/>
      <c r="B257" s="104"/>
      <c r="C257" s="79"/>
      <c r="D257" s="146" t="s">
        <v>83</v>
      </c>
      <c r="E257" s="147"/>
      <c r="F257" s="147"/>
      <c r="G257" s="147"/>
      <c r="H257" s="147"/>
      <c r="I257" s="147"/>
      <c r="J257" s="147"/>
      <c r="K257" s="147"/>
      <c r="L257" s="148"/>
      <c r="M257" s="94"/>
    </row>
    <row r="258" spans="1:13" ht="68.45" customHeight="1" x14ac:dyDescent="0.25">
      <c r="A258" s="104"/>
      <c r="B258" s="104"/>
      <c r="C258" s="21">
        <v>1</v>
      </c>
      <c r="D258" s="78" t="s">
        <v>433</v>
      </c>
      <c r="E258" s="16" t="s">
        <v>282</v>
      </c>
      <c r="F258" s="16" t="s">
        <v>543</v>
      </c>
      <c r="G258" s="14" t="s">
        <v>436</v>
      </c>
      <c r="H258" s="16">
        <v>100.1</v>
      </c>
      <c r="I258" s="16">
        <v>100.1</v>
      </c>
      <c r="J258" s="18">
        <v>133.6</v>
      </c>
      <c r="K258" s="51"/>
      <c r="L258" s="20"/>
      <c r="M258" s="57" t="s">
        <v>260</v>
      </c>
    </row>
    <row r="259" spans="1:13" ht="62.45" customHeight="1" x14ac:dyDescent="0.25">
      <c r="A259" s="104"/>
      <c r="B259" s="104"/>
      <c r="C259" s="21">
        <v>2</v>
      </c>
      <c r="D259" s="78" t="s">
        <v>434</v>
      </c>
      <c r="E259" s="16" t="s">
        <v>437</v>
      </c>
      <c r="F259" s="16" t="s">
        <v>543</v>
      </c>
      <c r="G259" s="14" t="s">
        <v>436</v>
      </c>
      <c r="H259" s="18">
        <v>0.32800000000000001</v>
      </c>
      <c r="I259" s="18">
        <v>1</v>
      </c>
      <c r="J259" s="18">
        <v>1.782</v>
      </c>
      <c r="K259" s="51"/>
      <c r="L259" s="20"/>
      <c r="M259" s="57" t="s">
        <v>261</v>
      </c>
    </row>
    <row r="260" spans="1:13" ht="160.5" customHeight="1" x14ac:dyDescent="0.25">
      <c r="A260" s="104"/>
      <c r="B260" s="104"/>
      <c r="C260" s="21">
        <v>3</v>
      </c>
      <c r="D260" s="78" t="s">
        <v>435</v>
      </c>
      <c r="E260" s="16" t="s">
        <v>282</v>
      </c>
      <c r="F260" s="16" t="s">
        <v>552</v>
      </c>
      <c r="G260" s="14" t="s">
        <v>436</v>
      </c>
      <c r="H260" s="18">
        <v>91.1</v>
      </c>
      <c r="I260" s="18">
        <v>95.6</v>
      </c>
      <c r="J260" s="18">
        <v>100</v>
      </c>
      <c r="K260" s="51"/>
      <c r="L260" s="20"/>
      <c r="M260" s="57" t="s">
        <v>262</v>
      </c>
    </row>
    <row r="261" spans="1:13" ht="26.25" customHeight="1" x14ac:dyDescent="0.25">
      <c r="A261" s="104"/>
      <c r="B261" s="104"/>
      <c r="C261" s="108"/>
      <c r="D261" s="22" t="s">
        <v>88</v>
      </c>
      <c r="E261" s="31"/>
      <c r="F261" s="33"/>
      <c r="G261" s="14"/>
      <c r="H261" s="16"/>
      <c r="I261" s="16"/>
      <c r="J261" s="23"/>
      <c r="K261" s="51"/>
      <c r="L261" s="20"/>
      <c r="M261" s="94"/>
    </row>
    <row r="262" spans="1:13" ht="157.15" customHeight="1" x14ac:dyDescent="0.25">
      <c r="A262" s="104"/>
      <c r="B262" s="104"/>
      <c r="C262" s="56">
        <v>1</v>
      </c>
      <c r="D262" s="38" t="s">
        <v>499</v>
      </c>
      <c r="E262" s="56" t="s">
        <v>514</v>
      </c>
      <c r="F262" s="21" t="s">
        <v>128</v>
      </c>
      <c r="G262" s="16" t="s">
        <v>436</v>
      </c>
      <c r="H262" s="109"/>
      <c r="I262" s="109">
        <v>7.5369999999999999</v>
      </c>
      <c r="J262" s="109">
        <v>7.5369999999999999</v>
      </c>
      <c r="K262" s="16" t="s">
        <v>68</v>
      </c>
      <c r="L262" s="56" t="s">
        <v>263</v>
      </c>
      <c r="M262" s="57" t="s">
        <v>501</v>
      </c>
    </row>
    <row r="263" spans="1:13" ht="97.15" customHeight="1" x14ac:dyDescent="0.25">
      <c r="A263" s="104"/>
      <c r="B263" s="104"/>
      <c r="C263" s="56">
        <v>2</v>
      </c>
      <c r="D263" s="23" t="s">
        <v>506</v>
      </c>
      <c r="E263" s="56" t="s">
        <v>514</v>
      </c>
      <c r="F263" s="21" t="s">
        <v>330</v>
      </c>
      <c r="G263" s="16" t="s">
        <v>436</v>
      </c>
      <c r="H263" s="109"/>
      <c r="I263" s="109">
        <v>2.1160000000000001</v>
      </c>
      <c r="J263" s="109">
        <v>2.1160000000000001</v>
      </c>
      <c r="K263" s="16" t="s">
        <v>68</v>
      </c>
      <c r="L263" s="56" t="s">
        <v>502</v>
      </c>
      <c r="M263" s="57" t="s">
        <v>507</v>
      </c>
    </row>
    <row r="264" spans="1:13" ht="111.6" customHeight="1" x14ac:dyDescent="0.25">
      <c r="A264" s="104"/>
      <c r="B264" s="104"/>
      <c r="C264" s="56">
        <v>3</v>
      </c>
      <c r="D264" s="23" t="s">
        <v>338</v>
      </c>
      <c r="E264" s="56" t="s">
        <v>514</v>
      </c>
      <c r="F264" s="21" t="s">
        <v>339</v>
      </c>
      <c r="G264" s="16" t="s">
        <v>436</v>
      </c>
      <c r="H264" s="109"/>
      <c r="I264" s="109">
        <v>210.46100000000001</v>
      </c>
      <c r="J264" s="109">
        <v>210.46100000000001</v>
      </c>
      <c r="K264" s="16" t="s">
        <v>67</v>
      </c>
      <c r="L264" s="56">
        <v>472003015</v>
      </c>
      <c r="M264" s="57" t="s">
        <v>503</v>
      </c>
    </row>
    <row r="265" spans="1:13" ht="111.6" customHeight="1" x14ac:dyDescent="0.25">
      <c r="A265" s="104"/>
      <c r="B265" s="104"/>
      <c r="C265" s="56">
        <v>4</v>
      </c>
      <c r="D265" s="23" t="s">
        <v>24</v>
      </c>
      <c r="E265" s="56" t="s">
        <v>514</v>
      </c>
      <c r="F265" s="21" t="s">
        <v>339</v>
      </c>
      <c r="G265" s="16" t="s">
        <v>436</v>
      </c>
      <c r="H265" s="109"/>
      <c r="I265" s="109">
        <v>65.248000000000005</v>
      </c>
      <c r="J265" s="109">
        <v>65.248000000000005</v>
      </c>
      <c r="K265" s="16" t="s">
        <v>67</v>
      </c>
      <c r="L265" s="56">
        <v>472098000</v>
      </c>
      <c r="M265" s="57" t="s">
        <v>26</v>
      </c>
    </row>
    <row r="266" spans="1:13" ht="111.6" customHeight="1" x14ac:dyDescent="0.25">
      <c r="A266" s="104"/>
      <c r="B266" s="104"/>
      <c r="C266" s="56">
        <v>5</v>
      </c>
      <c r="D266" s="78" t="s">
        <v>29</v>
      </c>
      <c r="E266" s="16" t="s">
        <v>279</v>
      </c>
      <c r="F266" s="16" t="s">
        <v>552</v>
      </c>
      <c r="G266" s="16" t="s">
        <v>391</v>
      </c>
      <c r="H266" s="18">
        <v>9</v>
      </c>
      <c r="I266" s="18">
        <v>9</v>
      </c>
      <c r="J266" s="18">
        <v>9</v>
      </c>
      <c r="K266" s="18" t="s">
        <v>547</v>
      </c>
      <c r="L266" s="14"/>
      <c r="M266" s="73" t="s">
        <v>394</v>
      </c>
    </row>
    <row r="267" spans="1:13" ht="111.6" customHeight="1" x14ac:dyDescent="0.25">
      <c r="A267" s="104"/>
      <c r="B267" s="104"/>
      <c r="C267" s="56">
        <v>6</v>
      </c>
      <c r="D267" s="78" t="s">
        <v>30</v>
      </c>
      <c r="E267" s="16" t="s">
        <v>279</v>
      </c>
      <c r="F267" s="16" t="s">
        <v>552</v>
      </c>
      <c r="G267" s="16" t="s">
        <v>391</v>
      </c>
      <c r="H267" s="18">
        <v>9</v>
      </c>
      <c r="I267" s="18">
        <v>9</v>
      </c>
      <c r="J267" s="18">
        <v>9</v>
      </c>
      <c r="K267" s="18" t="s">
        <v>547</v>
      </c>
      <c r="L267" s="14"/>
      <c r="M267" s="73" t="s">
        <v>395</v>
      </c>
    </row>
    <row r="268" spans="1:13" ht="63.6" customHeight="1" x14ac:dyDescent="0.25">
      <c r="A268" s="104"/>
      <c r="B268" s="104"/>
      <c r="C268" s="171">
        <v>7</v>
      </c>
      <c r="D268" s="149" t="s">
        <v>400</v>
      </c>
      <c r="E268" s="171" t="s">
        <v>514</v>
      </c>
      <c r="F268" s="227" t="s">
        <v>339</v>
      </c>
      <c r="G268" s="149" t="s">
        <v>436</v>
      </c>
      <c r="H268" s="109"/>
      <c r="I268" s="17">
        <v>462.00099999999998</v>
      </c>
      <c r="J268" s="17">
        <v>462.00099999999998</v>
      </c>
      <c r="K268" s="16" t="s">
        <v>66</v>
      </c>
      <c r="L268" s="56">
        <v>472058011</v>
      </c>
      <c r="M268" s="204" t="s">
        <v>504</v>
      </c>
    </row>
    <row r="269" spans="1:13" ht="52.9" customHeight="1" x14ac:dyDescent="0.25">
      <c r="A269" s="104"/>
      <c r="B269" s="104"/>
      <c r="C269" s="174"/>
      <c r="D269" s="155"/>
      <c r="E269" s="174"/>
      <c r="F269" s="228"/>
      <c r="G269" s="155"/>
      <c r="H269" s="110"/>
      <c r="I269" s="17">
        <v>115.5</v>
      </c>
      <c r="J269" s="17">
        <v>115.5</v>
      </c>
      <c r="K269" s="36" t="s">
        <v>67</v>
      </c>
      <c r="L269" s="77">
        <v>472058015</v>
      </c>
      <c r="M269" s="206"/>
    </row>
    <row r="270" spans="1:13" ht="111.6" customHeight="1" x14ac:dyDescent="0.25">
      <c r="A270" s="104"/>
      <c r="B270" s="104"/>
      <c r="C270" s="56">
        <v>8</v>
      </c>
      <c r="D270" s="72" t="s">
        <v>505</v>
      </c>
      <c r="E270" s="77" t="s">
        <v>514</v>
      </c>
      <c r="F270" s="79" t="s">
        <v>401</v>
      </c>
      <c r="G270" s="36" t="s">
        <v>436</v>
      </c>
      <c r="H270" s="110"/>
      <c r="I270" s="17">
        <v>2.15</v>
      </c>
      <c r="J270" s="17">
        <v>2.15</v>
      </c>
      <c r="K270" s="36" t="s">
        <v>68</v>
      </c>
      <c r="L270" s="77">
        <v>472005000</v>
      </c>
      <c r="M270" s="57" t="s">
        <v>591</v>
      </c>
    </row>
    <row r="271" spans="1:13" ht="111.6" customHeight="1" x14ac:dyDescent="0.25">
      <c r="A271" s="104"/>
      <c r="B271" s="104"/>
      <c r="C271" s="56">
        <v>9</v>
      </c>
      <c r="D271" s="72" t="s">
        <v>27</v>
      </c>
      <c r="E271" s="77" t="s">
        <v>514</v>
      </c>
      <c r="F271" s="79" t="s">
        <v>401</v>
      </c>
      <c r="G271" s="36" t="s">
        <v>436</v>
      </c>
      <c r="H271" s="109"/>
      <c r="I271" s="17">
        <v>3.806</v>
      </c>
      <c r="J271" s="17">
        <v>3.806</v>
      </c>
      <c r="K271" s="36" t="s">
        <v>68</v>
      </c>
      <c r="L271" s="56">
        <v>472005000</v>
      </c>
      <c r="M271" s="57" t="s">
        <v>177</v>
      </c>
    </row>
    <row r="272" spans="1:13" ht="68.45" customHeight="1" x14ac:dyDescent="0.25">
      <c r="A272" s="104"/>
      <c r="B272" s="104"/>
      <c r="C272" s="171">
        <v>10</v>
      </c>
      <c r="D272" s="149" t="s">
        <v>23</v>
      </c>
      <c r="E272" s="171" t="s">
        <v>514</v>
      </c>
      <c r="F272" s="227" t="s">
        <v>162</v>
      </c>
      <c r="G272" s="149" t="s">
        <v>436</v>
      </c>
      <c r="H272" s="109"/>
      <c r="I272" s="17">
        <v>150</v>
      </c>
      <c r="J272" s="17">
        <v>150</v>
      </c>
      <c r="K272" s="16" t="s">
        <v>66</v>
      </c>
      <c r="L272" s="56">
        <v>472058011</v>
      </c>
      <c r="M272" s="204" t="s">
        <v>25</v>
      </c>
    </row>
    <row r="273" spans="1:13" ht="66" customHeight="1" x14ac:dyDescent="0.25">
      <c r="A273" s="104"/>
      <c r="B273" s="104"/>
      <c r="C273" s="174"/>
      <c r="D273" s="155"/>
      <c r="E273" s="174"/>
      <c r="F273" s="228"/>
      <c r="G273" s="155"/>
      <c r="H273" s="109"/>
      <c r="I273" s="17">
        <v>50</v>
      </c>
      <c r="J273" s="17">
        <v>50</v>
      </c>
      <c r="K273" s="36" t="s">
        <v>67</v>
      </c>
      <c r="L273" s="56">
        <v>472058015</v>
      </c>
      <c r="M273" s="206"/>
    </row>
    <row r="274" spans="1:13" ht="111.6" customHeight="1" x14ac:dyDescent="0.25">
      <c r="A274" s="104"/>
      <c r="B274" s="104"/>
      <c r="C274" s="56">
        <v>11</v>
      </c>
      <c r="D274" s="23" t="s">
        <v>28</v>
      </c>
      <c r="E274" s="77" t="s">
        <v>514</v>
      </c>
      <c r="F274" s="21" t="s">
        <v>369</v>
      </c>
      <c r="G274" s="36" t="s">
        <v>436</v>
      </c>
      <c r="H274" s="109"/>
      <c r="I274" s="17">
        <v>0.68799999999999994</v>
      </c>
      <c r="J274" s="17">
        <v>0.68799999999999994</v>
      </c>
      <c r="K274" s="36" t="s">
        <v>68</v>
      </c>
      <c r="L274" s="56">
        <v>472005000</v>
      </c>
      <c r="M274" s="73" t="s">
        <v>385</v>
      </c>
    </row>
    <row r="275" spans="1:13" ht="76.900000000000006" customHeight="1" x14ac:dyDescent="0.25">
      <c r="A275" s="104"/>
      <c r="B275" s="104"/>
      <c r="C275" s="56">
        <v>12</v>
      </c>
      <c r="D275" s="23" t="s">
        <v>256</v>
      </c>
      <c r="E275" s="77" t="s">
        <v>514</v>
      </c>
      <c r="F275" s="79" t="s">
        <v>401</v>
      </c>
      <c r="G275" s="36" t="s">
        <v>436</v>
      </c>
      <c r="H275" s="109"/>
      <c r="I275" s="17">
        <v>2.0510000000000002</v>
      </c>
      <c r="J275" s="17">
        <v>2.0510000000000002</v>
      </c>
      <c r="K275" s="36" t="s">
        <v>68</v>
      </c>
      <c r="L275" s="56">
        <v>472022015</v>
      </c>
      <c r="M275" s="73" t="s">
        <v>257</v>
      </c>
    </row>
    <row r="276" spans="1:13" ht="76.900000000000006" customHeight="1" x14ac:dyDescent="0.25">
      <c r="A276" s="104"/>
      <c r="B276" s="104"/>
      <c r="C276" s="56">
        <v>13</v>
      </c>
      <c r="D276" s="23" t="s">
        <v>381</v>
      </c>
      <c r="E276" s="77" t="s">
        <v>514</v>
      </c>
      <c r="F276" s="79" t="s">
        <v>129</v>
      </c>
      <c r="G276" s="36" t="s">
        <v>436</v>
      </c>
      <c r="H276" s="109"/>
      <c r="I276" s="17">
        <v>3.831</v>
      </c>
      <c r="J276" s="17">
        <v>3.831</v>
      </c>
      <c r="K276" s="36" t="s">
        <v>68</v>
      </c>
      <c r="L276" s="56">
        <v>472022015</v>
      </c>
      <c r="M276" s="73" t="s">
        <v>382</v>
      </c>
    </row>
    <row r="277" spans="1:13" ht="111.6" customHeight="1" x14ac:dyDescent="0.25">
      <c r="A277" s="104"/>
      <c r="B277" s="104"/>
      <c r="C277" s="56">
        <v>14</v>
      </c>
      <c r="D277" s="78" t="s">
        <v>32</v>
      </c>
      <c r="E277" s="16" t="s">
        <v>279</v>
      </c>
      <c r="F277" s="16" t="s">
        <v>552</v>
      </c>
      <c r="G277" s="16" t="s">
        <v>391</v>
      </c>
      <c r="H277" s="18">
        <v>17.5</v>
      </c>
      <c r="I277" s="18">
        <v>17.5</v>
      </c>
      <c r="J277" s="18">
        <v>17.5</v>
      </c>
      <c r="K277" s="18" t="s">
        <v>547</v>
      </c>
      <c r="L277" s="14"/>
      <c r="M277" s="73" t="s">
        <v>396</v>
      </c>
    </row>
    <row r="278" spans="1:13" ht="111.6" customHeight="1" x14ac:dyDescent="0.25">
      <c r="A278" s="104"/>
      <c r="B278" s="104"/>
      <c r="C278" s="56">
        <v>15</v>
      </c>
      <c r="D278" s="78" t="s">
        <v>33</v>
      </c>
      <c r="E278" s="16" t="s">
        <v>279</v>
      </c>
      <c r="F278" s="16" t="s">
        <v>552</v>
      </c>
      <c r="G278" s="16" t="s">
        <v>391</v>
      </c>
      <c r="H278" s="18">
        <v>17.5</v>
      </c>
      <c r="I278" s="18">
        <v>17.5</v>
      </c>
      <c r="J278" s="18">
        <v>17.5</v>
      </c>
      <c r="K278" s="18" t="s">
        <v>547</v>
      </c>
      <c r="L278" s="14"/>
      <c r="M278" s="73" t="s">
        <v>397</v>
      </c>
    </row>
    <row r="279" spans="1:13" ht="19.899999999999999" customHeight="1" x14ac:dyDescent="0.25">
      <c r="A279" s="104"/>
      <c r="B279" s="104"/>
      <c r="C279" s="21"/>
      <c r="D279" s="146" t="s">
        <v>268</v>
      </c>
      <c r="E279" s="147"/>
      <c r="F279" s="147"/>
      <c r="G279" s="147"/>
      <c r="H279" s="147"/>
      <c r="I279" s="147"/>
      <c r="J279" s="147"/>
      <c r="K279" s="147"/>
      <c r="L279" s="148"/>
      <c r="M279" s="56"/>
    </row>
    <row r="280" spans="1:13" ht="19.899999999999999" customHeight="1" x14ac:dyDescent="0.25">
      <c r="A280" s="104"/>
      <c r="B280" s="104"/>
      <c r="C280" s="21"/>
      <c r="D280" s="146" t="s">
        <v>269</v>
      </c>
      <c r="E280" s="147"/>
      <c r="F280" s="147"/>
      <c r="G280" s="147"/>
      <c r="H280" s="147"/>
      <c r="I280" s="147"/>
      <c r="J280" s="147"/>
      <c r="K280" s="147"/>
      <c r="L280" s="148"/>
      <c r="M280" s="56"/>
    </row>
    <row r="281" spans="1:13" ht="19.899999999999999" customHeight="1" x14ac:dyDescent="0.25">
      <c r="A281" s="104"/>
      <c r="B281" s="104"/>
      <c r="C281" s="21"/>
      <c r="D281" s="146" t="s">
        <v>83</v>
      </c>
      <c r="E281" s="147"/>
      <c r="F281" s="147"/>
      <c r="G281" s="147"/>
      <c r="H281" s="147"/>
      <c r="I281" s="147"/>
      <c r="J281" s="147"/>
      <c r="K281" s="147"/>
      <c r="L281" s="148"/>
      <c r="M281" s="56"/>
    </row>
    <row r="282" spans="1:13" s="3" customFormat="1" ht="161.25" customHeight="1" x14ac:dyDescent="0.25">
      <c r="A282" s="26"/>
      <c r="B282" s="26"/>
      <c r="C282" s="16">
        <v>1</v>
      </c>
      <c r="D282" s="59" t="s">
        <v>438</v>
      </c>
      <c r="E282" s="16" t="s">
        <v>282</v>
      </c>
      <c r="F282" s="16" t="s">
        <v>552</v>
      </c>
      <c r="G282" s="16" t="s">
        <v>432</v>
      </c>
      <c r="H282" s="18">
        <v>83</v>
      </c>
      <c r="I282" s="18">
        <v>82.5</v>
      </c>
      <c r="J282" s="18">
        <v>82.5</v>
      </c>
      <c r="K282" s="13"/>
      <c r="L282" s="20"/>
      <c r="M282" s="57" t="s">
        <v>135</v>
      </c>
    </row>
    <row r="283" spans="1:13" s="3" customFormat="1" ht="70.5" customHeight="1" x14ac:dyDescent="0.25">
      <c r="A283" s="26"/>
      <c r="B283" s="26"/>
      <c r="C283" s="16">
        <v>2</v>
      </c>
      <c r="D283" s="58" t="s">
        <v>439</v>
      </c>
      <c r="E283" s="16" t="s">
        <v>282</v>
      </c>
      <c r="F283" s="16" t="s">
        <v>552</v>
      </c>
      <c r="G283" s="16" t="s">
        <v>432</v>
      </c>
      <c r="H283" s="18">
        <v>0</v>
      </c>
      <c r="I283" s="18">
        <v>0</v>
      </c>
      <c r="J283" s="18">
        <v>0</v>
      </c>
      <c r="K283" s="13"/>
      <c r="L283" s="20"/>
      <c r="M283" s="57" t="s">
        <v>133</v>
      </c>
    </row>
    <row r="284" spans="1:13" s="3" customFormat="1" ht="21.75" customHeight="1" x14ac:dyDescent="0.25">
      <c r="A284" s="26"/>
      <c r="B284" s="26"/>
      <c r="C284" s="16"/>
      <c r="D284" s="51" t="s">
        <v>88</v>
      </c>
      <c r="E284" s="16"/>
      <c r="F284" s="16"/>
      <c r="G284" s="16"/>
      <c r="H284" s="16"/>
      <c r="I284" s="16"/>
      <c r="J284" s="16"/>
      <c r="K284" s="13"/>
      <c r="L284" s="20"/>
      <c r="M284" s="135"/>
    </row>
    <row r="285" spans="1:13" s="3" customFormat="1" ht="78" customHeight="1" x14ac:dyDescent="0.25">
      <c r="A285" s="26"/>
      <c r="B285" s="26"/>
      <c r="C285" s="36">
        <v>1</v>
      </c>
      <c r="D285" s="30" t="s">
        <v>136</v>
      </c>
      <c r="E285" s="36" t="s">
        <v>279</v>
      </c>
      <c r="F285" s="36" t="s">
        <v>129</v>
      </c>
      <c r="G285" s="36" t="s">
        <v>432</v>
      </c>
      <c r="H285" s="42"/>
      <c r="I285" s="42">
        <v>21</v>
      </c>
      <c r="J285" s="28">
        <v>21</v>
      </c>
      <c r="K285" s="36" t="s">
        <v>68</v>
      </c>
      <c r="L285" s="111">
        <v>458023000</v>
      </c>
      <c r="M285" s="140" t="s">
        <v>137</v>
      </c>
    </row>
    <row r="286" spans="1:13" s="3" customFormat="1" ht="67.5" customHeight="1" x14ac:dyDescent="0.25">
      <c r="A286" s="26"/>
      <c r="B286" s="26"/>
      <c r="C286" s="16">
        <v>2</v>
      </c>
      <c r="D286" s="23" t="s">
        <v>523</v>
      </c>
      <c r="E286" s="16" t="s">
        <v>279</v>
      </c>
      <c r="F286" s="16" t="s">
        <v>129</v>
      </c>
      <c r="G286" s="16" t="s">
        <v>432</v>
      </c>
      <c r="H286" s="18"/>
      <c r="I286" s="18">
        <v>2.2000000000000002</v>
      </c>
      <c r="J286" s="18">
        <v>2.2000000000000002</v>
      </c>
      <c r="K286" s="16" t="s">
        <v>68</v>
      </c>
      <c r="L286" s="45">
        <v>458023000</v>
      </c>
      <c r="M286" s="57" t="s">
        <v>154</v>
      </c>
    </row>
    <row r="287" spans="1:13" s="3" customFormat="1" ht="68.45" customHeight="1" x14ac:dyDescent="0.25">
      <c r="A287" s="26"/>
      <c r="B287" s="26"/>
      <c r="C287" s="33">
        <v>3</v>
      </c>
      <c r="D287" s="31" t="s">
        <v>138</v>
      </c>
      <c r="E287" s="33" t="s">
        <v>514</v>
      </c>
      <c r="F287" s="16" t="s">
        <v>129</v>
      </c>
      <c r="G287" s="33" t="s">
        <v>432</v>
      </c>
      <c r="H287" s="18"/>
      <c r="I287" s="112">
        <v>18.899999999999999</v>
      </c>
      <c r="J287" s="65">
        <v>18.899999999999999</v>
      </c>
      <c r="K287" s="33" t="s">
        <v>67</v>
      </c>
      <c r="L287" s="113">
        <v>458023000</v>
      </c>
      <c r="M287" s="57" t="s">
        <v>139</v>
      </c>
    </row>
    <row r="288" spans="1:13" s="3" customFormat="1" ht="96" customHeight="1" x14ac:dyDescent="0.25">
      <c r="A288" s="26"/>
      <c r="B288" s="26"/>
      <c r="C288" s="33">
        <v>4</v>
      </c>
      <c r="D288" s="31" t="s">
        <v>140</v>
      </c>
      <c r="E288" s="33" t="s">
        <v>514</v>
      </c>
      <c r="F288" s="33" t="s">
        <v>130</v>
      </c>
      <c r="G288" s="33" t="s">
        <v>432</v>
      </c>
      <c r="H288" s="18"/>
      <c r="I288" s="18">
        <v>0.23899999999999999</v>
      </c>
      <c r="J288" s="18">
        <v>0.23899999999999999</v>
      </c>
      <c r="K288" s="16" t="s">
        <v>68</v>
      </c>
      <c r="L288" s="45">
        <v>458023000</v>
      </c>
      <c r="M288" s="57" t="s">
        <v>317</v>
      </c>
    </row>
    <row r="289" spans="1:13" s="3" customFormat="1" ht="67.900000000000006" customHeight="1" x14ac:dyDescent="0.25">
      <c r="A289" s="26"/>
      <c r="B289" s="26"/>
      <c r="C289" s="33">
        <v>5</v>
      </c>
      <c r="D289" s="31" t="s">
        <v>141</v>
      </c>
      <c r="E289" s="33" t="s">
        <v>514</v>
      </c>
      <c r="F289" s="33" t="s">
        <v>130</v>
      </c>
      <c r="G289" s="33" t="s">
        <v>432</v>
      </c>
      <c r="H289" s="18"/>
      <c r="I289" s="18">
        <v>0.23899999999999999</v>
      </c>
      <c r="J289" s="18">
        <v>0.23899999999999999</v>
      </c>
      <c r="K289" s="16" t="s">
        <v>68</v>
      </c>
      <c r="L289" s="45">
        <v>458023000</v>
      </c>
      <c r="M289" s="57" t="s">
        <v>155</v>
      </c>
    </row>
    <row r="290" spans="1:13" s="3" customFormat="1" ht="96" customHeight="1" x14ac:dyDescent="0.25">
      <c r="A290" s="26"/>
      <c r="B290" s="26"/>
      <c r="C290" s="33">
        <v>6</v>
      </c>
      <c r="D290" s="31" t="s">
        <v>142</v>
      </c>
      <c r="E290" s="33" t="s">
        <v>514</v>
      </c>
      <c r="F290" s="33" t="s">
        <v>130</v>
      </c>
      <c r="G290" s="33" t="s">
        <v>432</v>
      </c>
      <c r="H290" s="18"/>
      <c r="I290" s="18">
        <v>0.23899999999999999</v>
      </c>
      <c r="J290" s="18">
        <v>0.23899999999999999</v>
      </c>
      <c r="K290" s="16" t="s">
        <v>68</v>
      </c>
      <c r="L290" s="45">
        <v>458023000</v>
      </c>
      <c r="M290" s="57" t="s">
        <v>316</v>
      </c>
    </row>
    <row r="291" spans="1:13" s="3" customFormat="1" ht="123" customHeight="1" x14ac:dyDescent="0.25">
      <c r="A291" s="26"/>
      <c r="B291" s="26"/>
      <c r="C291" s="33">
        <v>7</v>
      </c>
      <c r="D291" s="31" t="s">
        <v>510</v>
      </c>
      <c r="E291" s="33" t="s">
        <v>514</v>
      </c>
      <c r="F291" s="33" t="s">
        <v>129</v>
      </c>
      <c r="G291" s="33" t="s">
        <v>432</v>
      </c>
      <c r="H291" s="18">
        <v>15.9</v>
      </c>
      <c r="I291" s="18">
        <v>21</v>
      </c>
      <c r="J291" s="17">
        <v>21</v>
      </c>
      <c r="K291" s="16" t="s">
        <v>68</v>
      </c>
      <c r="L291" s="47" t="s">
        <v>143</v>
      </c>
      <c r="M291" s="57" t="s">
        <v>144</v>
      </c>
    </row>
    <row r="292" spans="1:13" s="3" customFormat="1" ht="245.45" customHeight="1" x14ac:dyDescent="0.25">
      <c r="A292" s="26"/>
      <c r="B292" s="26"/>
      <c r="C292" s="33">
        <v>8</v>
      </c>
      <c r="D292" s="31" t="s">
        <v>511</v>
      </c>
      <c r="E292" s="33" t="s">
        <v>514</v>
      </c>
      <c r="F292" s="33" t="s">
        <v>129</v>
      </c>
      <c r="G292" s="33" t="s">
        <v>432</v>
      </c>
      <c r="H292" s="18">
        <v>8.3000000000000007</v>
      </c>
      <c r="I292" s="18">
        <v>8.7870000000000008</v>
      </c>
      <c r="J292" s="17">
        <v>8.7870000000000008</v>
      </c>
      <c r="K292" s="16" t="s">
        <v>68</v>
      </c>
      <c r="L292" s="45">
        <v>458037000</v>
      </c>
      <c r="M292" s="57" t="s">
        <v>145</v>
      </c>
    </row>
    <row r="293" spans="1:13" s="3" customFormat="1" ht="130.15" customHeight="1" x14ac:dyDescent="0.25">
      <c r="A293" s="26"/>
      <c r="B293" s="26"/>
      <c r="C293" s="33">
        <v>9</v>
      </c>
      <c r="D293" s="78" t="s">
        <v>390</v>
      </c>
      <c r="E293" s="16" t="s">
        <v>279</v>
      </c>
      <c r="F293" s="16" t="s">
        <v>552</v>
      </c>
      <c r="G293" s="16" t="s">
        <v>391</v>
      </c>
      <c r="H293" s="18">
        <v>17.5</v>
      </c>
      <c r="I293" s="18">
        <v>17.5</v>
      </c>
      <c r="J293" s="18">
        <v>17.5</v>
      </c>
      <c r="K293" s="18" t="s">
        <v>547</v>
      </c>
      <c r="L293" s="14"/>
      <c r="M293" s="73" t="s">
        <v>392</v>
      </c>
    </row>
    <row r="294" spans="1:13" ht="22.9" customHeight="1" x14ac:dyDescent="0.25">
      <c r="A294" s="104"/>
      <c r="B294" s="104"/>
      <c r="C294" s="21"/>
      <c r="D294" s="146" t="s">
        <v>270</v>
      </c>
      <c r="E294" s="147"/>
      <c r="F294" s="147"/>
      <c r="G294" s="147"/>
      <c r="H294" s="147"/>
      <c r="I294" s="147"/>
      <c r="J294" s="147"/>
      <c r="K294" s="147"/>
      <c r="L294" s="148"/>
      <c r="M294" s="56"/>
    </row>
    <row r="295" spans="1:13" ht="41.45" customHeight="1" x14ac:dyDescent="0.25">
      <c r="A295" s="104"/>
      <c r="B295" s="104"/>
      <c r="C295" s="21"/>
      <c r="D295" s="146" t="s">
        <v>10</v>
      </c>
      <c r="E295" s="147"/>
      <c r="F295" s="147"/>
      <c r="G295" s="147"/>
      <c r="H295" s="147"/>
      <c r="I295" s="147"/>
      <c r="J295" s="147"/>
      <c r="K295" s="147"/>
      <c r="L295" s="148"/>
      <c r="M295" s="56"/>
    </row>
    <row r="296" spans="1:13" ht="24.6" customHeight="1" x14ac:dyDescent="0.25">
      <c r="A296" s="104"/>
      <c r="B296" s="104"/>
      <c r="C296" s="114"/>
      <c r="D296" s="146" t="s">
        <v>83</v>
      </c>
      <c r="E296" s="147"/>
      <c r="F296" s="147"/>
      <c r="G296" s="147"/>
      <c r="H296" s="147"/>
      <c r="I296" s="147"/>
      <c r="J296" s="147"/>
      <c r="K296" s="147"/>
      <c r="L296" s="148"/>
      <c r="M296" s="56"/>
    </row>
    <row r="297" spans="1:13" ht="159" customHeight="1" x14ac:dyDescent="0.25">
      <c r="A297" s="104"/>
      <c r="B297" s="104"/>
      <c r="C297" s="114">
        <v>1</v>
      </c>
      <c r="D297" s="23" t="s">
        <v>208</v>
      </c>
      <c r="E297" s="16" t="s">
        <v>282</v>
      </c>
      <c r="F297" s="16" t="s">
        <v>552</v>
      </c>
      <c r="G297" s="16" t="s">
        <v>432</v>
      </c>
      <c r="H297" s="47">
        <v>0</v>
      </c>
      <c r="I297" s="18">
        <v>63</v>
      </c>
      <c r="J297" s="18">
        <v>53.5</v>
      </c>
      <c r="K297" s="23"/>
      <c r="L297" s="23"/>
      <c r="M297" s="143" t="s">
        <v>321</v>
      </c>
    </row>
    <row r="298" spans="1:13" ht="46.9" customHeight="1" x14ac:dyDescent="0.25">
      <c r="C298" s="173">
        <v>2</v>
      </c>
      <c r="D298" s="82" t="s">
        <v>440</v>
      </c>
      <c r="E298" s="149" t="s">
        <v>282</v>
      </c>
      <c r="F298" s="149" t="s">
        <v>552</v>
      </c>
      <c r="G298" s="149" t="s">
        <v>432</v>
      </c>
      <c r="H298" s="115"/>
      <c r="I298" s="18"/>
      <c r="J298" s="116"/>
      <c r="K298" s="16"/>
      <c r="L298" s="20"/>
      <c r="M298" s="94"/>
    </row>
    <row r="299" spans="1:13" ht="121.9" customHeight="1" x14ac:dyDescent="0.25">
      <c r="C299" s="173"/>
      <c r="D299" s="82" t="s">
        <v>441</v>
      </c>
      <c r="E299" s="150"/>
      <c r="F299" s="150"/>
      <c r="G299" s="150"/>
      <c r="H299" s="115">
        <v>47.5</v>
      </c>
      <c r="I299" s="18">
        <v>14.8</v>
      </c>
      <c r="J299" s="18">
        <v>14.8</v>
      </c>
      <c r="K299" s="16"/>
      <c r="L299" s="20"/>
      <c r="M299" s="57" t="s">
        <v>524</v>
      </c>
    </row>
    <row r="300" spans="1:13" ht="62.25" customHeight="1" x14ac:dyDescent="0.25">
      <c r="C300" s="173"/>
      <c r="D300" s="82" t="s">
        <v>442</v>
      </c>
      <c r="E300" s="155"/>
      <c r="F300" s="155"/>
      <c r="G300" s="155"/>
      <c r="H300" s="115">
        <v>47.5</v>
      </c>
      <c r="I300" s="18">
        <v>0</v>
      </c>
      <c r="J300" s="18">
        <v>0</v>
      </c>
      <c r="K300" s="16"/>
      <c r="L300" s="20"/>
      <c r="M300" s="57" t="s">
        <v>146</v>
      </c>
    </row>
    <row r="301" spans="1:13" ht="45.6" customHeight="1" x14ac:dyDescent="0.25">
      <c r="C301" s="171">
        <v>3</v>
      </c>
      <c r="D301" s="82" t="s">
        <v>443</v>
      </c>
      <c r="E301" s="149" t="s">
        <v>282</v>
      </c>
      <c r="F301" s="149" t="s">
        <v>552</v>
      </c>
      <c r="G301" s="149" t="s">
        <v>432</v>
      </c>
      <c r="H301" s="115"/>
      <c r="I301" s="18"/>
      <c r="J301" s="18"/>
      <c r="K301" s="16"/>
      <c r="L301" s="20"/>
      <c r="M301" s="94"/>
    </row>
    <row r="302" spans="1:13" ht="201" customHeight="1" x14ac:dyDescent="0.25">
      <c r="C302" s="172"/>
      <c r="D302" s="82" t="s">
        <v>444</v>
      </c>
      <c r="E302" s="150"/>
      <c r="F302" s="150"/>
      <c r="G302" s="150"/>
      <c r="H302" s="115">
        <v>1.2</v>
      </c>
      <c r="I302" s="18">
        <v>6.9</v>
      </c>
      <c r="J302" s="18">
        <v>6.9</v>
      </c>
      <c r="K302" s="16"/>
      <c r="L302" s="18"/>
      <c r="M302" s="57" t="s">
        <v>529</v>
      </c>
    </row>
    <row r="303" spans="1:13" ht="129.75" customHeight="1" x14ac:dyDescent="0.25">
      <c r="C303" s="172"/>
      <c r="D303" s="151" t="s">
        <v>476</v>
      </c>
      <c r="E303" s="150"/>
      <c r="F303" s="150"/>
      <c r="G303" s="150"/>
      <c r="H303" s="225">
        <v>0.2</v>
      </c>
      <c r="I303" s="153">
        <v>0.2</v>
      </c>
      <c r="J303" s="153">
        <v>8.5</v>
      </c>
      <c r="K303" s="149"/>
      <c r="L303" s="156"/>
      <c r="M303" s="204" t="s">
        <v>478</v>
      </c>
    </row>
    <row r="304" spans="1:13" ht="129.75" customHeight="1" x14ac:dyDescent="0.25">
      <c r="C304" s="172"/>
      <c r="D304" s="152"/>
      <c r="E304" s="150"/>
      <c r="F304" s="150"/>
      <c r="G304" s="150"/>
      <c r="H304" s="226"/>
      <c r="I304" s="154"/>
      <c r="J304" s="154"/>
      <c r="K304" s="155"/>
      <c r="L304" s="157"/>
      <c r="M304" s="206"/>
    </row>
    <row r="305" spans="3:13" ht="21" customHeight="1" x14ac:dyDescent="0.25">
      <c r="C305" s="56"/>
      <c r="D305" s="51" t="s">
        <v>88</v>
      </c>
      <c r="E305" s="16"/>
      <c r="F305" s="16"/>
      <c r="G305" s="16"/>
      <c r="H305" s="115"/>
      <c r="I305" s="18"/>
      <c r="J305" s="116"/>
      <c r="K305" s="16"/>
      <c r="L305" s="20"/>
      <c r="M305" s="56"/>
    </row>
    <row r="306" spans="3:13" ht="63.75" customHeight="1" x14ac:dyDescent="0.25">
      <c r="C306" s="56">
        <v>1</v>
      </c>
      <c r="D306" s="23" t="s">
        <v>147</v>
      </c>
      <c r="E306" s="16" t="s">
        <v>279</v>
      </c>
      <c r="F306" s="16" t="s">
        <v>525</v>
      </c>
      <c r="G306" s="33" t="s">
        <v>432</v>
      </c>
      <c r="H306" s="115"/>
      <c r="I306" s="18">
        <v>10.9</v>
      </c>
      <c r="J306" s="18">
        <v>10.9</v>
      </c>
      <c r="K306" s="16" t="s">
        <v>67</v>
      </c>
      <c r="L306" s="45">
        <v>458012000</v>
      </c>
      <c r="M306" s="144" t="s">
        <v>322</v>
      </c>
    </row>
    <row r="307" spans="3:13" ht="60.6" customHeight="1" x14ac:dyDescent="0.25">
      <c r="C307" s="56">
        <v>2</v>
      </c>
      <c r="D307" s="23" t="s">
        <v>148</v>
      </c>
      <c r="E307" s="16" t="s">
        <v>279</v>
      </c>
      <c r="F307" s="16" t="s">
        <v>525</v>
      </c>
      <c r="G307" s="33" t="s">
        <v>432</v>
      </c>
      <c r="H307" s="115"/>
      <c r="I307" s="18">
        <v>3.5</v>
      </c>
      <c r="J307" s="18">
        <v>3.5</v>
      </c>
      <c r="K307" s="16" t="s">
        <v>68</v>
      </c>
      <c r="L307" s="45">
        <v>458012000</v>
      </c>
      <c r="M307" s="144" t="s">
        <v>149</v>
      </c>
    </row>
    <row r="308" spans="3:13" ht="69.599999999999994" customHeight="1" x14ac:dyDescent="0.25">
      <c r="C308" s="56">
        <v>3</v>
      </c>
      <c r="D308" s="23" t="s">
        <v>512</v>
      </c>
      <c r="E308" s="16" t="s">
        <v>279</v>
      </c>
      <c r="F308" s="16" t="s">
        <v>129</v>
      </c>
      <c r="G308" s="33" t="s">
        <v>432</v>
      </c>
      <c r="H308" s="18">
        <v>25.2</v>
      </c>
      <c r="I308" s="18">
        <v>32.963000000000001</v>
      </c>
      <c r="J308" s="18">
        <v>32.963000000000001</v>
      </c>
      <c r="K308" s="16" t="s">
        <v>68</v>
      </c>
      <c r="L308" s="45">
        <v>458012000</v>
      </c>
      <c r="M308" s="144" t="s">
        <v>103</v>
      </c>
    </row>
    <row r="309" spans="3:13" ht="134.25" customHeight="1" x14ac:dyDescent="0.25">
      <c r="C309" s="56">
        <v>4</v>
      </c>
      <c r="D309" s="31" t="s">
        <v>513</v>
      </c>
      <c r="E309" s="33" t="s">
        <v>279</v>
      </c>
      <c r="F309" s="33" t="s">
        <v>129</v>
      </c>
      <c r="G309" s="33" t="s">
        <v>432</v>
      </c>
      <c r="H309" s="18">
        <v>11.4</v>
      </c>
      <c r="I309" s="18">
        <v>12.2</v>
      </c>
      <c r="J309" s="17">
        <v>12.2</v>
      </c>
      <c r="K309" s="16" t="s">
        <v>68</v>
      </c>
      <c r="L309" s="45">
        <v>123014015</v>
      </c>
      <c r="M309" s="57" t="s">
        <v>323</v>
      </c>
    </row>
    <row r="310" spans="3:13" ht="43.9" customHeight="1" x14ac:dyDescent="0.25">
      <c r="C310" s="56">
        <v>5</v>
      </c>
      <c r="D310" s="23" t="s">
        <v>362</v>
      </c>
      <c r="E310" s="16" t="s">
        <v>279</v>
      </c>
      <c r="F310" s="16" t="s">
        <v>552</v>
      </c>
      <c r="G310" s="16" t="s">
        <v>363</v>
      </c>
      <c r="H310" s="18">
        <v>5</v>
      </c>
      <c r="I310" s="18">
        <v>5</v>
      </c>
      <c r="J310" s="18">
        <v>5</v>
      </c>
      <c r="K310" s="18" t="s">
        <v>68</v>
      </c>
      <c r="L310" s="14"/>
      <c r="M310" s="57" t="s">
        <v>364</v>
      </c>
    </row>
    <row r="311" spans="3:13" ht="214.15" customHeight="1" x14ac:dyDescent="0.25">
      <c r="C311" s="56">
        <v>6</v>
      </c>
      <c r="D311" s="59" t="s">
        <v>31</v>
      </c>
      <c r="E311" s="16" t="s">
        <v>279</v>
      </c>
      <c r="F311" s="16" t="s">
        <v>552</v>
      </c>
      <c r="G311" s="16" t="s">
        <v>334</v>
      </c>
      <c r="H311" s="18">
        <v>16</v>
      </c>
      <c r="I311" s="18">
        <v>16</v>
      </c>
      <c r="J311" s="18">
        <v>16</v>
      </c>
      <c r="K311" s="18" t="s">
        <v>547</v>
      </c>
      <c r="L311" s="14"/>
      <c r="M311" s="73" t="s">
        <v>333</v>
      </c>
    </row>
    <row r="312" spans="3:13" ht="39" customHeight="1" x14ac:dyDescent="0.25">
      <c r="C312" s="56"/>
      <c r="D312" s="55" t="s">
        <v>215</v>
      </c>
      <c r="E312" s="16"/>
      <c r="F312" s="16"/>
      <c r="G312" s="16"/>
      <c r="H312" s="117">
        <f>H314+H315+H316+H317</f>
        <v>152.30000000000001</v>
      </c>
      <c r="I312" s="117">
        <f>I314+I315+I316+I317</f>
        <v>1299.056</v>
      </c>
      <c r="J312" s="117">
        <f>J314+J315+J316+J317</f>
        <v>1299.056</v>
      </c>
      <c r="K312" s="16"/>
      <c r="L312" s="20"/>
      <c r="M312" s="56"/>
    </row>
    <row r="313" spans="3:13" ht="26.25" customHeight="1" x14ac:dyDescent="0.25">
      <c r="C313" s="56"/>
      <c r="D313" s="38" t="s">
        <v>223</v>
      </c>
      <c r="E313" s="16"/>
      <c r="F313" s="16"/>
      <c r="G313" s="16"/>
      <c r="H313" s="115"/>
      <c r="I313" s="18"/>
      <c r="J313" s="116"/>
      <c r="K313" s="16"/>
      <c r="L313" s="20"/>
      <c r="M313" s="56"/>
    </row>
    <row r="314" spans="3:13" ht="24" customHeight="1" x14ac:dyDescent="0.25">
      <c r="C314" s="56"/>
      <c r="D314" s="38" t="s">
        <v>276</v>
      </c>
      <c r="E314" s="16"/>
      <c r="F314" s="16"/>
      <c r="G314" s="16"/>
      <c r="H314" s="115">
        <f>H268+H272</f>
        <v>0</v>
      </c>
      <c r="I314" s="115">
        <f>I268+I272</f>
        <v>612.00099999999998</v>
      </c>
      <c r="J314" s="115">
        <f>J268+J272</f>
        <v>612.00099999999998</v>
      </c>
      <c r="K314" s="16"/>
      <c r="L314" s="20"/>
      <c r="M314" s="56"/>
    </row>
    <row r="315" spans="3:13" ht="27.75" customHeight="1" x14ac:dyDescent="0.25">
      <c r="C315" s="56"/>
      <c r="D315" s="38" t="s">
        <v>277</v>
      </c>
      <c r="E315" s="16"/>
      <c r="F315" s="16"/>
      <c r="G315" s="16"/>
      <c r="H315" s="115">
        <f>H264+H265+H269+H273+H287+H306</f>
        <v>0</v>
      </c>
      <c r="I315" s="115">
        <f>I264+I265+I269+I273+I287+I306</f>
        <v>471.00899999999996</v>
      </c>
      <c r="J315" s="115">
        <f>J264+J265+J269+J273+J287+J306</f>
        <v>471.00899999999996</v>
      </c>
      <c r="K315" s="16"/>
      <c r="L315" s="20"/>
      <c r="M315" s="56"/>
    </row>
    <row r="316" spans="3:13" ht="29.45" customHeight="1" x14ac:dyDescent="0.25">
      <c r="C316" s="56"/>
      <c r="D316" s="38" t="s">
        <v>229</v>
      </c>
      <c r="E316" s="16"/>
      <c r="F316" s="16"/>
      <c r="G316" s="16"/>
      <c r="H316" s="115">
        <f>H262+H263+H270+H271+H274+H275+H276+H285+H286+H288+H289+H290+H291+H292+H307+H308+H309+H310</f>
        <v>65.800000000000011</v>
      </c>
      <c r="I316" s="115">
        <f>I262+I263+I270+I271+I274+I275+I276+I285+I286+I288+I289+I290+I291+I292+I307+I308+I309+I310</f>
        <v>129.54599999999999</v>
      </c>
      <c r="J316" s="115">
        <f>J262+J263+J270+J271+J274+J275+J276+J285+J286+J288+J289+J290+J291+J292+J307+J308+J309+J310</f>
        <v>129.54599999999999</v>
      </c>
      <c r="K316" s="16"/>
      <c r="L316" s="20"/>
      <c r="M316" s="56"/>
    </row>
    <row r="317" spans="3:13" ht="26.25" customHeight="1" x14ac:dyDescent="0.25">
      <c r="C317" s="56"/>
      <c r="D317" s="38" t="s">
        <v>225</v>
      </c>
      <c r="E317" s="16"/>
      <c r="F317" s="16"/>
      <c r="G317" s="16"/>
      <c r="H317" s="115">
        <f>H266+H267+H277+H278+H293+H311</f>
        <v>86.5</v>
      </c>
      <c r="I317" s="115">
        <f>I266+I267+I277+I278+I293+I311</f>
        <v>86.5</v>
      </c>
      <c r="J317" s="115">
        <f>J266+J267+J277+J278+J293+J311</f>
        <v>86.5</v>
      </c>
      <c r="K317" s="16"/>
      <c r="L317" s="20"/>
      <c r="M317" s="56"/>
    </row>
    <row r="318" spans="3:13" ht="30.75" customHeight="1" x14ac:dyDescent="0.25">
      <c r="C318" s="56"/>
      <c r="D318" s="146" t="s">
        <v>271</v>
      </c>
      <c r="E318" s="147"/>
      <c r="F318" s="147"/>
      <c r="G318" s="147"/>
      <c r="H318" s="147"/>
      <c r="I318" s="147"/>
      <c r="J318" s="147"/>
      <c r="K318" s="147"/>
      <c r="L318" s="148"/>
      <c r="M318" s="56"/>
    </row>
    <row r="319" spans="3:13" ht="30.75" customHeight="1" x14ac:dyDescent="0.25">
      <c r="C319" s="56"/>
      <c r="D319" s="146" t="s">
        <v>531</v>
      </c>
      <c r="E319" s="147"/>
      <c r="F319" s="147"/>
      <c r="G319" s="147"/>
      <c r="H319" s="147"/>
      <c r="I319" s="147"/>
      <c r="J319" s="148"/>
      <c r="K319" s="51"/>
      <c r="L319" s="51"/>
      <c r="M319" s="56"/>
    </row>
    <row r="320" spans="3:13" ht="30.75" customHeight="1" x14ac:dyDescent="0.25">
      <c r="C320" s="56"/>
      <c r="D320" s="105" t="s">
        <v>83</v>
      </c>
      <c r="E320" s="106"/>
      <c r="F320" s="106"/>
      <c r="G320" s="106"/>
      <c r="H320" s="106"/>
      <c r="I320" s="106"/>
      <c r="J320" s="106"/>
      <c r="K320" s="106"/>
      <c r="L320" s="107"/>
      <c r="M320" s="56"/>
    </row>
    <row r="321" spans="3:13" ht="140.25" customHeight="1" x14ac:dyDescent="0.25">
      <c r="C321" s="56">
        <v>1</v>
      </c>
      <c r="D321" s="59" t="s">
        <v>592</v>
      </c>
      <c r="E321" s="56" t="s">
        <v>282</v>
      </c>
      <c r="F321" s="16" t="s">
        <v>552</v>
      </c>
      <c r="G321" s="16" t="s">
        <v>432</v>
      </c>
      <c r="H321" s="18">
        <v>0</v>
      </c>
      <c r="I321" s="18">
        <v>0</v>
      </c>
      <c r="J321" s="18">
        <v>0</v>
      </c>
      <c r="K321" s="56"/>
      <c r="L321" s="56"/>
      <c r="M321" s="57" t="s">
        <v>210</v>
      </c>
    </row>
    <row r="322" spans="3:13" ht="61.5" customHeight="1" x14ac:dyDescent="0.25">
      <c r="C322" s="56">
        <v>2</v>
      </c>
      <c r="D322" s="59" t="s">
        <v>528</v>
      </c>
      <c r="E322" s="118" t="s">
        <v>282</v>
      </c>
      <c r="F322" s="16" t="s">
        <v>552</v>
      </c>
      <c r="G322" s="16" t="s">
        <v>432</v>
      </c>
      <c r="H322" s="18">
        <v>0</v>
      </c>
      <c r="I322" s="18">
        <v>0</v>
      </c>
      <c r="J322" s="18">
        <v>0</v>
      </c>
      <c r="K322" s="51"/>
      <c r="L322" s="51"/>
      <c r="M322" s="57" t="s">
        <v>209</v>
      </c>
    </row>
    <row r="323" spans="3:13" ht="83.25" customHeight="1" x14ac:dyDescent="0.25">
      <c r="C323" s="56">
        <v>3</v>
      </c>
      <c r="D323" s="23" t="s">
        <v>530</v>
      </c>
      <c r="E323" s="118" t="s">
        <v>282</v>
      </c>
      <c r="F323" s="16" t="s">
        <v>552</v>
      </c>
      <c r="G323" s="16" t="s">
        <v>432</v>
      </c>
      <c r="H323" s="18">
        <v>100</v>
      </c>
      <c r="I323" s="18">
        <v>100</v>
      </c>
      <c r="J323" s="18">
        <v>100</v>
      </c>
      <c r="K323" s="51"/>
      <c r="L323" s="51"/>
      <c r="M323" s="57" t="s">
        <v>211</v>
      </c>
    </row>
    <row r="324" spans="3:13" ht="128.25" customHeight="1" x14ac:dyDescent="0.25">
      <c r="C324" s="56">
        <v>4</v>
      </c>
      <c r="D324" s="23" t="s">
        <v>46</v>
      </c>
      <c r="E324" s="118" t="s">
        <v>534</v>
      </c>
      <c r="F324" s="16" t="s">
        <v>552</v>
      </c>
      <c r="G324" s="16" t="s">
        <v>448</v>
      </c>
      <c r="H324" s="16">
        <v>3.5259999999999998</v>
      </c>
      <c r="I324" s="16">
        <v>3.5259999999999998</v>
      </c>
      <c r="J324" s="16">
        <v>3.5259999999999998</v>
      </c>
      <c r="K324" s="51"/>
      <c r="L324" s="51"/>
      <c r="M324" s="73" t="s">
        <v>131</v>
      </c>
    </row>
    <row r="325" spans="3:13" ht="130.5" customHeight="1" x14ac:dyDescent="0.25">
      <c r="C325" s="56">
        <v>5</v>
      </c>
      <c r="D325" s="23" t="s">
        <v>47</v>
      </c>
      <c r="E325" s="16" t="s">
        <v>282</v>
      </c>
      <c r="F325" s="16" t="s">
        <v>552</v>
      </c>
      <c r="G325" s="16" t="s">
        <v>448</v>
      </c>
      <c r="H325" s="16">
        <v>0</v>
      </c>
      <c r="I325" s="16">
        <v>0</v>
      </c>
      <c r="J325" s="16">
        <v>0</v>
      </c>
      <c r="K325" s="51"/>
      <c r="L325" s="51"/>
      <c r="M325" s="73" t="s">
        <v>132</v>
      </c>
    </row>
    <row r="326" spans="3:13" ht="30" customHeight="1" x14ac:dyDescent="0.25">
      <c r="C326" s="77"/>
      <c r="D326" s="146" t="s">
        <v>273</v>
      </c>
      <c r="E326" s="147"/>
      <c r="F326" s="147"/>
      <c r="G326" s="147"/>
      <c r="H326" s="147"/>
      <c r="I326" s="147"/>
      <c r="J326" s="147"/>
      <c r="K326" s="147"/>
      <c r="L326" s="148"/>
      <c r="M326" s="56"/>
    </row>
    <row r="327" spans="3:13" ht="31.15" customHeight="1" x14ac:dyDescent="0.25">
      <c r="C327" s="77"/>
      <c r="D327" s="105" t="s">
        <v>83</v>
      </c>
      <c r="E327" s="106"/>
      <c r="F327" s="106"/>
      <c r="G327" s="106"/>
      <c r="H327" s="106"/>
      <c r="I327" s="106"/>
      <c r="J327" s="106"/>
      <c r="K327" s="106"/>
      <c r="L327" s="107"/>
      <c r="M327" s="56"/>
    </row>
    <row r="328" spans="3:13" ht="148.5" customHeight="1" x14ac:dyDescent="0.25">
      <c r="C328" s="56">
        <v>1</v>
      </c>
      <c r="D328" s="78" t="s">
        <v>445</v>
      </c>
      <c r="E328" s="16" t="s">
        <v>282</v>
      </c>
      <c r="F328" s="16" t="s">
        <v>552</v>
      </c>
      <c r="G328" s="16" t="s">
        <v>448</v>
      </c>
      <c r="H328" s="18">
        <v>7</v>
      </c>
      <c r="I328" s="18">
        <v>9.1999999999999993</v>
      </c>
      <c r="J328" s="18">
        <v>11.8</v>
      </c>
      <c r="K328" s="51"/>
      <c r="L328" s="13"/>
      <c r="M328" s="57" t="s">
        <v>593</v>
      </c>
    </row>
    <row r="329" spans="3:13" ht="110.45" customHeight="1" x14ac:dyDescent="0.25">
      <c r="C329" s="56">
        <v>2</v>
      </c>
      <c r="D329" s="78" t="s">
        <v>446</v>
      </c>
      <c r="E329" s="16" t="s">
        <v>282</v>
      </c>
      <c r="F329" s="16" t="s">
        <v>552</v>
      </c>
      <c r="G329" s="16" t="s">
        <v>448</v>
      </c>
      <c r="H329" s="18">
        <v>30</v>
      </c>
      <c r="I329" s="18">
        <v>37</v>
      </c>
      <c r="J329" s="18">
        <v>37.299999999999997</v>
      </c>
      <c r="K329" s="16"/>
      <c r="L329" s="13"/>
      <c r="M329" s="57" t="s">
        <v>594</v>
      </c>
    </row>
    <row r="330" spans="3:13" ht="111" customHeight="1" x14ac:dyDescent="0.25">
      <c r="C330" s="56">
        <v>3</v>
      </c>
      <c r="D330" s="78" t="s">
        <v>447</v>
      </c>
      <c r="E330" s="16" t="s">
        <v>282</v>
      </c>
      <c r="F330" s="16" t="s">
        <v>552</v>
      </c>
      <c r="G330" s="16" t="s">
        <v>448</v>
      </c>
      <c r="H330" s="18">
        <v>9</v>
      </c>
      <c r="I330" s="18">
        <v>9</v>
      </c>
      <c r="J330" s="18">
        <v>12.2</v>
      </c>
      <c r="K330" s="16"/>
      <c r="L330" s="13"/>
      <c r="M330" s="57" t="s">
        <v>595</v>
      </c>
    </row>
    <row r="331" spans="3:13" ht="25.15" customHeight="1" x14ac:dyDescent="0.25">
      <c r="C331" s="64"/>
      <c r="D331" s="22" t="s">
        <v>88</v>
      </c>
      <c r="E331" s="31"/>
      <c r="F331" s="16"/>
      <c r="G331" s="16"/>
      <c r="H331" s="51"/>
      <c r="I331" s="51"/>
      <c r="J331" s="51"/>
      <c r="K331" s="16"/>
      <c r="L331" s="13"/>
      <c r="M331" s="94"/>
    </row>
    <row r="332" spans="3:13" ht="189" customHeight="1" x14ac:dyDescent="0.25">
      <c r="C332" s="56">
        <v>1</v>
      </c>
      <c r="D332" s="23" t="s">
        <v>104</v>
      </c>
      <c r="E332" s="23" t="s">
        <v>279</v>
      </c>
      <c r="F332" s="16" t="s">
        <v>552</v>
      </c>
      <c r="G332" s="16" t="s">
        <v>448</v>
      </c>
      <c r="H332" s="18">
        <v>0.7</v>
      </c>
      <c r="I332" s="18">
        <v>0.7</v>
      </c>
      <c r="J332" s="18">
        <v>0.7</v>
      </c>
      <c r="K332" s="16" t="s">
        <v>68</v>
      </c>
      <c r="L332" s="16">
        <v>463001015</v>
      </c>
      <c r="M332" s="57" t="s">
        <v>596</v>
      </c>
    </row>
    <row r="333" spans="3:13" ht="179.25" customHeight="1" x14ac:dyDescent="0.3">
      <c r="C333" s="56">
        <v>2</v>
      </c>
      <c r="D333" s="23" t="s">
        <v>48</v>
      </c>
      <c r="E333" s="16" t="s">
        <v>534</v>
      </c>
      <c r="F333" s="16" t="s">
        <v>552</v>
      </c>
      <c r="G333" s="16" t="s">
        <v>448</v>
      </c>
      <c r="H333" s="162" t="s">
        <v>545</v>
      </c>
      <c r="I333" s="163"/>
      <c r="J333" s="163"/>
      <c r="K333" s="163"/>
      <c r="L333" s="164"/>
      <c r="M333" s="141" t="s">
        <v>597</v>
      </c>
    </row>
    <row r="334" spans="3:13" ht="121.15" customHeight="1" x14ac:dyDescent="0.25">
      <c r="C334" s="56">
        <v>3</v>
      </c>
      <c r="D334" s="15" t="s">
        <v>348</v>
      </c>
      <c r="E334" s="16" t="s">
        <v>151</v>
      </c>
      <c r="F334" s="16" t="s">
        <v>552</v>
      </c>
      <c r="G334" s="16" t="s">
        <v>98</v>
      </c>
      <c r="H334" s="168" t="s">
        <v>545</v>
      </c>
      <c r="I334" s="169"/>
      <c r="J334" s="169"/>
      <c r="K334" s="169"/>
      <c r="L334" s="170"/>
      <c r="M334" s="57" t="s">
        <v>349</v>
      </c>
    </row>
    <row r="335" spans="3:13" ht="23.25" customHeight="1" x14ac:dyDescent="0.25">
      <c r="C335" s="56"/>
      <c r="D335" s="55" t="s">
        <v>216</v>
      </c>
      <c r="E335" s="23"/>
      <c r="F335" s="16"/>
      <c r="G335" s="16"/>
      <c r="H335" s="13">
        <v>0.7</v>
      </c>
      <c r="I335" s="13">
        <v>0.7</v>
      </c>
      <c r="J335" s="13">
        <v>0.7</v>
      </c>
      <c r="K335" s="16"/>
      <c r="L335" s="13"/>
      <c r="M335" s="56"/>
    </row>
    <row r="336" spans="3:13" ht="21.75" customHeight="1" x14ac:dyDescent="0.25">
      <c r="C336" s="56"/>
      <c r="D336" s="38" t="s">
        <v>223</v>
      </c>
      <c r="E336" s="23"/>
      <c r="F336" s="16"/>
      <c r="G336" s="16"/>
      <c r="H336" s="51"/>
      <c r="I336" s="51"/>
      <c r="J336" s="51"/>
      <c r="K336" s="16"/>
      <c r="L336" s="13"/>
      <c r="M336" s="56"/>
    </row>
    <row r="337" spans="3:13" ht="30" customHeight="1" x14ac:dyDescent="0.25">
      <c r="C337" s="56"/>
      <c r="D337" s="38" t="s">
        <v>276</v>
      </c>
      <c r="E337" s="23"/>
      <c r="F337" s="16"/>
      <c r="G337" s="16"/>
      <c r="H337" s="18">
        <v>0</v>
      </c>
      <c r="I337" s="18">
        <v>0</v>
      </c>
      <c r="J337" s="18">
        <v>0</v>
      </c>
      <c r="K337" s="16"/>
      <c r="L337" s="13"/>
      <c r="M337" s="56"/>
    </row>
    <row r="338" spans="3:13" ht="30" customHeight="1" x14ac:dyDescent="0.25">
      <c r="C338" s="56"/>
      <c r="D338" s="38" t="s">
        <v>277</v>
      </c>
      <c r="E338" s="23"/>
      <c r="F338" s="16"/>
      <c r="G338" s="16"/>
      <c r="H338" s="18">
        <v>0</v>
      </c>
      <c r="I338" s="18">
        <v>0</v>
      </c>
      <c r="J338" s="18">
        <v>0</v>
      </c>
      <c r="K338" s="16"/>
      <c r="L338" s="13"/>
      <c r="M338" s="56"/>
    </row>
    <row r="339" spans="3:13" ht="30" customHeight="1" x14ac:dyDescent="0.25">
      <c r="C339" s="56"/>
      <c r="D339" s="38" t="s">
        <v>229</v>
      </c>
      <c r="E339" s="23"/>
      <c r="F339" s="16"/>
      <c r="G339" s="16"/>
      <c r="H339" s="18">
        <f>H332</f>
        <v>0.7</v>
      </c>
      <c r="I339" s="18">
        <f>I332</f>
        <v>0.7</v>
      </c>
      <c r="J339" s="18">
        <f>J332</f>
        <v>0.7</v>
      </c>
      <c r="K339" s="16"/>
      <c r="L339" s="13"/>
      <c r="M339" s="56"/>
    </row>
    <row r="340" spans="3:13" ht="30" customHeight="1" x14ac:dyDescent="0.25">
      <c r="C340" s="56"/>
      <c r="D340" s="38" t="s">
        <v>225</v>
      </c>
      <c r="E340" s="23"/>
      <c r="F340" s="16"/>
      <c r="G340" s="16"/>
      <c r="H340" s="18">
        <v>0</v>
      </c>
      <c r="I340" s="18">
        <v>0</v>
      </c>
      <c r="J340" s="18">
        <v>0</v>
      </c>
      <c r="K340" s="16"/>
      <c r="L340" s="13"/>
      <c r="M340" s="56"/>
    </row>
    <row r="341" spans="3:13" ht="27" customHeight="1" x14ac:dyDescent="0.25">
      <c r="C341" s="56"/>
      <c r="D341" s="165" t="s">
        <v>274</v>
      </c>
      <c r="E341" s="166"/>
      <c r="F341" s="166"/>
      <c r="G341" s="166"/>
      <c r="H341" s="166"/>
      <c r="I341" s="166"/>
      <c r="J341" s="166"/>
      <c r="K341" s="166"/>
      <c r="L341" s="167"/>
      <c r="M341" s="56"/>
    </row>
    <row r="342" spans="3:13" s="104" customFormat="1" ht="35.25" customHeight="1" x14ac:dyDescent="0.25">
      <c r="C342" s="21"/>
      <c r="D342" s="146" t="s">
        <v>82</v>
      </c>
      <c r="E342" s="147"/>
      <c r="F342" s="147"/>
      <c r="G342" s="147"/>
      <c r="H342" s="147"/>
      <c r="I342" s="147"/>
      <c r="J342" s="147"/>
      <c r="K342" s="147"/>
      <c r="L342" s="148"/>
      <c r="M342" s="21"/>
    </row>
    <row r="343" spans="3:13" s="5" customFormat="1" ht="25.5" customHeight="1" x14ac:dyDescent="0.25">
      <c r="C343" s="76"/>
      <c r="D343" s="51" t="s">
        <v>89</v>
      </c>
      <c r="E343" s="13"/>
      <c r="F343" s="13"/>
      <c r="G343" s="13"/>
      <c r="H343" s="119"/>
      <c r="I343" s="119"/>
      <c r="J343" s="119"/>
      <c r="K343" s="119"/>
      <c r="L343" s="119"/>
      <c r="M343" s="76"/>
    </row>
    <row r="344" spans="3:13" s="5" customFormat="1" ht="112.15" customHeight="1" x14ac:dyDescent="0.25">
      <c r="C344" s="56">
        <v>1</v>
      </c>
      <c r="D344" s="59" t="s">
        <v>11</v>
      </c>
      <c r="E344" s="16" t="s">
        <v>282</v>
      </c>
      <c r="F344" s="16" t="s">
        <v>552</v>
      </c>
      <c r="G344" s="16" t="s">
        <v>449</v>
      </c>
      <c r="H344" s="71"/>
      <c r="I344" s="71">
        <v>6.2</v>
      </c>
      <c r="J344" s="71">
        <v>6.2</v>
      </c>
      <c r="K344" s="119"/>
      <c r="L344" s="119"/>
      <c r="M344" s="57" t="s">
        <v>521</v>
      </c>
    </row>
    <row r="345" spans="3:13" s="5" customFormat="1" ht="27.6" customHeight="1" x14ac:dyDescent="0.25">
      <c r="C345" s="56"/>
      <c r="D345" s="51" t="s">
        <v>88</v>
      </c>
      <c r="E345" s="16"/>
      <c r="F345" s="16"/>
      <c r="G345" s="16"/>
      <c r="H345" s="71"/>
      <c r="I345" s="71"/>
      <c r="J345" s="71"/>
      <c r="K345" s="119"/>
      <c r="L345" s="119"/>
      <c r="M345" s="145"/>
    </row>
    <row r="346" spans="3:13" s="5" customFormat="1" ht="114" customHeight="1" x14ac:dyDescent="0.25">
      <c r="C346" s="56">
        <v>1</v>
      </c>
      <c r="D346" s="23" t="s">
        <v>74</v>
      </c>
      <c r="E346" s="16" t="s">
        <v>292</v>
      </c>
      <c r="F346" s="16" t="s">
        <v>552</v>
      </c>
      <c r="G346" s="16" t="s">
        <v>449</v>
      </c>
      <c r="H346" s="159" t="s">
        <v>545</v>
      </c>
      <c r="I346" s="160"/>
      <c r="J346" s="160"/>
      <c r="K346" s="160"/>
      <c r="L346" s="161"/>
      <c r="M346" s="57" t="s">
        <v>522</v>
      </c>
    </row>
    <row r="347" spans="3:13" s="5" customFormat="1" ht="97.15" customHeight="1" x14ac:dyDescent="0.25">
      <c r="C347" s="56">
        <v>2</v>
      </c>
      <c r="D347" s="120" t="s">
        <v>75</v>
      </c>
      <c r="E347" s="16" t="s">
        <v>279</v>
      </c>
      <c r="F347" s="16" t="s">
        <v>552</v>
      </c>
      <c r="G347" s="16" t="s">
        <v>449</v>
      </c>
      <c r="H347" s="71"/>
      <c r="I347" s="71">
        <v>2.5</v>
      </c>
      <c r="J347" s="71">
        <v>2.5</v>
      </c>
      <c r="K347" s="71" t="s">
        <v>68</v>
      </c>
      <c r="L347" s="90">
        <v>122001000</v>
      </c>
      <c r="M347" s="57" t="s">
        <v>76</v>
      </c>
    </row>
    <row r="348" spans="3:13" s="5" customFormat="1" ht="105.6" customHeight="1" x14ac:dyDescent="0.25">
      <c r="C348" s="56">
        <v>3</v>
      </c>
      <c r="D348" s="59" t="s">
        <v>367</v>
      </c>
      <c r="E348" s="16" t="s">
        <v>151</v>
      </c>
      <c r="F348" s="16" t="s">
        <v>552</v>
      </c>
      <c r="G348" s="16" t="s">
        <v>98</v>
      </c>
      <c r="H348" s="159" t="s">
        <v>545</v>
      </c>
      <c r="I348" s="160"/>
      <c r="J348" s="160"/>
      <c r="K348" s="160"/>
      <c r="L348" s="161"/>
      <c r="M348" s="73" t="s">
        <v>368</v>
      </c>
    </row>
    <row r="349" spans="3:13" s="5" customFormat="1" ht="27" customHeight="1" x14ac:dyDescent="0.25">
      <c r="C349" s="56"/>
      <c r="D349" s="121" t="s">
        <v>516</v>
      </c>
      <c r="E349" s="16"/>
      <c r="F349" s="16"/>
      <c r="G349" s="16"/>
      <c r="H349" s="122">
        <f>H351+H352+H353+H354</f>
        <v>0</v>
      </c>
      <c r="I349" s="122">
        <f>I347</f>
        <v>2.5</v>
      </c>
      <c r="J349" s="122">
        <f>J347</f>
        <v>2.5</v>
      </c>
      <c r="K349" s="71"/>
      <c r="L349" s="71"/>
      <c r="M349" s="76"/>
    </row>
    <row r="350" spans="3:13" s="5" customFormat="1" ht="30" customHeight="1" x14ac:dyDescent="0.25">
      <c r="C350" s="76"/>
      <c r="D350" s="38" t="s">
        <v>223</v>
      </c>
      <c r="E350" s="16"/>
      <c r="F350" s="16"/>
      <c r="G350" s="16"/>
      <c r="H350" s="71"/>
      <c r="I350" s="71"/>
      <c r="J350" s="71"/>
      <c r="K350" s="71"/>
      <c r="L350" s="71"/>
      <c r="M350" s="76"/>
    </row>
    <row r="351" spans="3:13" s="5" customFormat="1" ht="23.45" customHeight="1" x14ac:dyDescent="0.25">
      <c r="C351" s="76"/>
      <c r="D351" s="38" t="s">
        <v>276</v>
      </c>
      <c r="E351" s="16"/>
      <c r="F351" s="16"/>
      <c r="G351" s="16"/>
      <c r="H351" s="71">
        <v>0</v>
      </c>
      <c r="I351" s="71">
        <v>0</v>
      </c>
      <c r="J351" s="71">
        <v>0</v>
      </c>
      <c r="K351" s="71"/>
      <c r="L351" s="71"/>
      <c r="M351" s="76"/>
    </row>
    <row r="352" spans="3:13" s="5" customFormat="1" ht="22.9" customHeight="1" x14ac:dyDescent="0.25">
      <c r="C352" s="76"/>
      <c r="D352" s="38" t="s">
        <v>277</v>
      </c>
      <c r="E352" s="16"/>
      <c r="F352" s="16"/>
      <c r="G352" s="16"/>
      <c r="H352" s="71">
        <v>0</v>
      </c>
      <c r="I352" s="71">
        <v>0</v>
      </c>
      <c r="J352" s="71">
        <v>0</v>
      </c>
      <c r="K352" s="71"/>
      <c r="L352" s="71"/>
      <c r="M352" s="76"/>
    </row>
    <row r="353" spans="3:13" s="5" customFormat="1" ht="22.9" customHeight="1" x14ac:dyDescent="0.25">
      <c r="C353" s="76"/>
      <c r="D353" s="38" t="s">
        <v>229</v>
      </c>
      <c r="E353" s="16"/>
      <c r="F353" s="16"/>
      <c r="G353" s="16"/>
      <c r="H353" s="71">
        <f>H347</f>
        <v>0</v>
      </c>
      <c r="I353" s="71">
        <f>I347</f>
        <v>2.5</v>
      </c>
      <c r="J353" s="71">
        <f>J347</f>
        <v>2.5</v>
      </c>
      <c r="K353" s="71"/>
      <c r="L353" s="71"/>
      <c r="M353" s="76"/>
    </row>
    <row r="354" spans="3:13" s="5" customFormat="1" ht="21.75" customHeight="1" x14ac:dyDescent="0.25">
      <c r="C354" s="76"/>
      <c r="D354" s="38" t="s">
        <v>225</v>
      </c>
      <c r="E354" s="16"/>
      <c r="F354" s="16"/>
      <c r="G354" s="16"/>
      <c r="H354" s="71">
        <v>0</v>
      </c>
      <c r="I354" s="71">
        <v>0</v>
      </c>
      <c r="J354" s="71">
        <v>0</v>
      </c>
      <c r="K354" s="71"/>
      <c r="L354" s="71"/>
      <c r="M354" s="76"/>
    </row>
    <row r="355" spans="3:13" ht="20.25" x14ac:dyDescent="0.25">
      <c r="C355" s="56"/>
      <c r="D355" s="55" t="s">
        <v>515</v>
      </c>
      <c r="E355" s="56"/>
      <c r="F355" s="56"/>
      <c r="G355" s="56"/>
      <c r="H355" s="123">
        <f>H80+H222+H244+H312+H335+H349</f>
        <v>607.09</v>
      </c>
      <c r="I355" s="123">
        <f>I80+I222+I244+I312+I335+I349</f>
        <v>5013.3580000000002</v>
      </c>
      <c r="J355" s="123">
        <f>J80+J222+J244+J312+J335+J349</f>
        <v>5013.3580000000002</v>
      </c>
      <c r="K355" s="56"/>
      <c r="L355" s="56"/>
      <c r="M355" s="56"/>
    </row>
    <row r="356" spans="3:13" ht="20.25" x14ac:dyDescent="0.25">
      <c r="C356" s="56"/>
      <c r="D356" s="38" t="s">
        <v>223</v>
      </c>
      <c r="E356" s="56"/>
      <c r="F356" s="56"/>
      <c r="G356" s="56"/>
      <c r="H356" s="56"/>
      <c r="I356" s="56"/>
      <c r="J356" s="56"/>
      <c r="K356" s="56"/>
      <c r="L356" s="56"/>
      <c r="M356" s="56"/>
    </row>
    <row r="357" spans="3:13" ht="20.25" x14ac:dyDescent="0.25">
      <c r="C357" s="56"/>
      <c r="D357" s="38" t="s">
        <v>276</v>
      </c>
      <c r="E357" s="56"/>
      <c r="F357" s="56"/>
      <c r="G357" s="56"/>
      <c r="H357" s="109">
        <f>H82+H224+H246+H314+H337+H351</f>
        <v>29.900000000000002</v>
      </c>
      <c r="I357" s="109">
        <f>I82+I224+I246+I314+I337+I351</f>
        <v>1348.8009999999999</v>
      </c>
      <c r="J357" s="109">
        <f>J82+J224+J246+J314+J337+J351</f>
        <v>1348.8009999999999</v>
      </c>
      <c r="K357" s="56"/>
      <c r="L357" s="56"/>
      <c r="M357" s="56"/>
    </row>
    <row r="358" spans="3:13" ht="20.25" x14ac:dyDescent="0.25">
      <c r="C358" s="56"/>
      <c r="D358" s="38" t="s">
        <v>277</v>
      </c>
      <c r="E358" s="56"/>
      <c r="F358" s="56"/>
      <c r="G358" s="56"/>
      <c r="H358" s="109">
        <f>H83+H225+-H247+H315+H338+H352</f>
        <v>131.69999999999999</v>
      </c>
      <c r="I358" s="109">
        <f>I83+I225+-I247+I315+I338+I352</f>
        <v>765.20899999999995</v>
      </c>
      <c r="J358" s="109">
        <f>J83+J225+-J247+J315+J338+J352</f>
        <v>765.20899999999995</v>
      </c>
      <c r="K358" s="56"/>
      <c r="L358" s="56"/>
      <c r="M358" s="56"/>
    </row>
    <row r="359" spans="3:13" ht="20.25" x14ac:dyDescent="0.25">
      <c r="C359" s="56"/>
      <c r="D359" s="38" t="s">
        <v>229</v>
      </c>
      <c r="E359" s="56"/>
      <c r="F359" s="56"/>
      <c r="G359" s="56"/>
      <c r="H359" s="124">
        <f t="shared" ref="H359:J360" si="0">H84+H226+H248+H316+H339+H353</f>
        <v>183.24</v>
      </c>
      <c r="I359" s="124">
        <f t="shared" si="0"/>
        <v>559.00500000000011</v>
      </c>
      <c r="J359" s="124">
        <f t="shared" si="0"/>
        <v>559.00500000000011</v>
      </c>
      <c r="K359" s="56"/>
      <c r="L359" s="56"/>
      <c r="M359" s="56"/>
    </row>
    <row r="360" spans="3:13" ht="20.25" x14ac:dyDescent="0.25">
      <c r="C360" s="56"/>
      <c r="D360" s="38" t="s">
        <v>225</v>
      </c>
      <c r="E360" s="56"/>
      <c r="F360" s="56"/>
      <c r="G360" s="56"/>
      <c r="H360" s="109">
        <f t="shared" si="0"/>
        <v>262.25</v>
      </c>
      <c r="I360" s="109">
        <f t="shared" si="0"/>
        <v>2340.3430000000003</v>
      </c>
      <c r="J360" s="109">
        <f t="shared" si="0"/>
        <v>2340.3430000000003</v>
      </c>
      <c r="K360" s="56"/>
      <c r="L360" s="56"/>
      <c r="M360" s="56"/>
    </row>
    <row r="361" spans="3:13" x14ac:dyDescent="0.25">
      <c r="C361" s="56"/>
      <c r="D361" s="56"/>
      <c r="E361" s="56"/>
      <c r="F361" s="56"/>
      <c r="G361" s="56"/>
      <c r="H361" s="56"/>
      <c r="I361" s="56"/>
      <c r="J361" s="56"/>
      <c r="K361" s="56"/>
      <c r="L361" s="56"/>
      <c r="M361" s="56"/>
    </row>
    <row r="365" spans="3:13" x14ac:dyDescent="0.25">
      <c r="D365" s="158" t="s">
        <v>206</v>
      </c>
      <c r="E365" s="158"/>
      <c r="F365" s="158"/>
      <c r="G365" s="158"/>
      <c r="H365" s="158"/>
      <c r="I365" s="158"/>
      <c r="J365" s="158"/>
      <c r="K365" s="158"/>
      <c r="L365" s="158"/>
    </row>
    <row r="368" spans="3:13" x14ac:dyDescent="0.25">
      <c r="D368" s="1" t="s">
        <v>158</v>
      </c>
    </row>
    <row r="369" spans="4:4" x14ac:dyDescent="0.25">
      <c r="D369" s="1" t="s">
        <v>207</v>
      </c>
    </row>
  </sheetData>
  <mergeCells count="245">
    <mergeCell ref="M98:M99"/>
    <mergeCell ref="M104:M105"/>
    <mergeCell ref="M100:M101"/>
    <mergeCell ref="G104:G105"/>
    <mergeCell ref="G100:G101"/>
    <mergeCell ref="M147:M148"/>
    <mergeCell ref="G147:G148"/>
    <mergeCell ref="M108:M109"/>
    <mergeCell ref="K116:K117"/>
    <mergeCell ref="H118:L118"/>
    <mergeCell ref="I116:I117"/>
    <mergeCell ref="J116:J117"/>
    <mergeCell ref="M116:M117"/>
    <mergeCell ref="M106:M107"/>
    <mergeCell ref="M303:M304"/>
    <mergeCell ref="E298:E300"/>
    <mergeCell ref="F301:F304"/>
    <mergeCell ref="J303:J304"/>
    <mergeCell ref="H303:H304"/>
    <mergeCell ref="M185:M186"/>
    <mergeCell ref="G185:G186"/>
    <mergeCell ref="M190:M191"/>
    <mergeCell ref="G190:G191"/>
    <mergeCell ref="M272:M273"/>
    <mergeCell ref="D296:L296"/>
    <mergeCell ref="D272:D273"/>
    <mergeCell ref="F272:F273"/>
    <mergeCell ref="G272:G273"/>
    <mergeCell ref="E272:E273"/>
    <mergeCell ref="D197:L197"/>
    <mergeCell ref="E268:E269"/>
    <mergeCell ref="D257:L257"/>
    <mergeCell ref="D252:L252"/>
    <mergeCell ref="D268:D269"/>
    <mergeCell ref="G268:G269"/>
    <mergeCell ref="H238:L238"/>
    <mergeCell ref="F268:F269"/>
    <mergeCell ref="F185:F186"/>
    <mergeCell ref="H1:M1"/>
    <mergeCell ref="D2:O2"/>
    <mergeCell ref="M6:M7"/>
    <mergeCell ref="D5:K5"/>
    <mergeCell ref="D6:D7"/>
    <mergeCell ref="H6:J6"/>
    <mergeCell ref="E6:E7"/>
    <mergeCell ref="L6:L7"/>
    <mergeCell ref="K6:K7"/>
    <mergeCell ref="F6:F7"/>
    <mergeCell ref="G6:G7"/>
    <mergeCell ref="M268:M269"/>
    <mergeCell ref="H239:L239"/>
    <mergeCell ref="D250:L250"/>
    <mergeCell ref="H240:L240"/>
    <mergeCell ref="D253:L253"/>
    <mergeCell ref="D256:L256"/>
    <mergeCell ref="D251:L251"/>
    <mergeCell ref="D73:L73"/>
    <mergeCell ref="D72:L72"/>
    <mergeCell ref="F116:F117"/>
    <mergeCell ref="H115:L115"/>
    <mergeCell ref="E106:E107"/>
    <mergeCell ref="F106:F107"/>
    <mergeCell ref="G106:G107"/>
    <mergeCell ref="F91:F93"/>
    <mergeCell ref="D214:L214"/>
    <mergeCell ref="D230:L230"/>
    <mergeCell ref="H237:L237"/>
    <mergeCell ref="D229:L229"/>
    <mergeCell ref="D228:L228"/>
    <mergeCell ref="F175:F176"/>
    <mergeCell ref="M171:M172"/>
    <mergeCell ref="M177:M178"/>
    <mergeCell ref="M175:M176"/>
    <mergeCell ref="D152:L152"/>
    <mergeCell ref="D154:L154"/>
    <mergeCell ref="K181:L181"/>
    <mergeCell ref="L185:L186"/>
    <mergeCell ref="D182:L182"/>
    <mergeCell ref="H188:L188"/>
    <mergeCell ref="E104:E105"/>
    <mergeCell ref="F100:F101"/>
    <mergeCell ref="H149:L149"/>
    <mergeCell ref="D153:L153"/>
    <mergeCell ref="D139:L139"/>
    <mergeCell ref="E147:E148"/>
    <mergeCell ref="F147:F148"/>
    <mergeCell ref="D137:L137"/>
    <mergeCell ref="H179:L179"/>
    <mergeCell ref="F130:F131"/>
    <mergeCell ref="D138:L138"/>
    <mergeCell ref="G130:G131"/>
    <mergeCell ref="G149:G150"/>
    <mergeCell ref="E130:E131"/>
    <mergeCell ref="H130:H131"/>
    <mergeCell ref="F108:F109"/>
    <mergeCell ref="D196:L196"/>
    <mergeCell ref="D215:L215"/>
    <mergeCell ref="H161:L161"/>
    <mergeCell ref="D171:D172"/>
    <mergeCell ref="E190:E191"/>
    <mergeCell ref="D166:D167"/>
    <mergeCell ref="D190:D191"/>
    <mergeCell ref="F190:F191"/>
    <mergeCell ref="D209:L209"/>
    <mergeCell ref="G177:G178"/>
    <mergeCell ref="D177:D178"/>
    <mergeCell ref="E177:E178"/>
    <mergeCell ref="L177:L178"/>
    <mergeCell ref="F162:F163"/>
    <mergeCell ref="G171:G172"/>
    <mergeCell ref="D183:L183"/>
    <mergeCell ref="D184:L184"/>
    <mergeCell ref="K185:K186"/>
    <mergeCell ref="E91:E93"/>
    <mergeCell ref="M91:M93"/>
    <mergeCell ref="D88:L88"/>
    <mergeCell ref="E116:E117"/>
    <mergeCell ref="G91:G93"/>
    <mergeCell ref="D98:D99"/>
    <mergeCell ref="D18:L18"/>
    <mergeCell ref="K23:K24"/>
    <mergeCell ref="J26:J27"/>
    <mergeCell ref="E98:E99"/>
    <mergeCell ref="D106:D107"/>
    <mergeCell ref="G98:G99"/>
    <mergeCell ref="D100:D101"/>
    <mergeCell ref="M23:M24"/>
    <mergeCell ref="M26:M27"/>
    <mergeCell ref="D89:L89"/>
    <mergeCell ref="H57:L57"/>
    <mergeCell ref="I23:I24"/>
    <mergeCell ref="L26:L27"/>
    <mergeCell ref="D50:L50"/>
    <mergeCell ref="K45:L45"/>
    <mergeCell ref="K78:L78"/>
    <mergeCell ref="D51:L51"/>
    <mergeCell ref="D87:L87"/>
    <mergeCell ref="K77:L77"/>
    <mergeCell ref="D86:L86"/>
    <mergeCell ref="H56:L56"/>
    <mergeCell ref="K26:K27"/>
    <mergeCell ref="D71:L71"/>
    <mergeCell ref="D52:L52"/>
    <mergeCell ref="D63:L63"/>
    <mergeCell ref="E26:E28"/>
    <mergeCell ref="K44:L44"/>
    <mergeCell ref="G26:G28"/>
    <mergeCell ref="D62:L62"/>
    <mergeCell ref="K79:L79"/>
    <mergeCell ref="H70:L70"/>
    <mergeCell ref="C6:C7"/>
    <mergeCell ref="J23:J24"/>
    <mergeCell ref="E23:E25"/>
    <mergeCell ref="H69:L69"/>
    <mergeCell ref="D9:L9"/>
    <mergeCell ref="D10:L10"/>
    <mergeCell ref="D19:L19"/>
    <mergeCell ref="C23:C25"/>
    <mergeCell ref="D12:L12"/>
    <mergeCell ref="H23:H24"/>
    <mergeCell ref="D11:L11"/>
    <mergeCell ref="G23:G25"/>
    <mergeCell ref="D20:J20"/>
    <mergeCell ref="H17:L17"/>
    <mergeCell ref="L23:L24"/>
    <mergeCell ref="F23:F25"/>
    <mergeCell ref="K43:L43"/>
    <mergeCell ref="K40:L40"/>
    <mergeCell ref="C26:C28"/>
    <mergeCell ref="I26:I27"/>
    <mergeCell ref="F26:F28"/>
    <mergeCell ref="H26:H27"/>
    <mergeCell ref="C171:C172"/>
    <mergeCell ref="F166:F167"/>
    <mergeCell ref="G175:G176"/>
    <mergeCell ref="D147:D148"/>
    <mergeCell ref="E175:E176"/>
    <mergeCell ref="F104:F105"/>
    <mergeCell ref="E100:E101"/>
    <mergeCell ref="C91:C93"/>
    <mergeCell ref="D61:L61"/>
    <mergeCell ref="C98:C99"/>
    <mergeCell ref="F98:F99"/>
    <mergeCell ref="D108:D109"/>
    <mergeCell ref="C106:C107"/>
    <mergeCell ref="C108:C109"/>
    <mergeCell ref="D124:E124"/>
    <mergeCell ref="E108:E109"/>
    <mergeCell ref="C100:C101"/>
    <mergeCell ref="D104:D105"/>
    <mergeCell ref="C104:C105"/>
    <mergeCell ref="G108:G109"/>
    <mergeCell ref="D126:L126"/>
    <mergeCell ref="D130:D131"/>
    <mergeCell ref="H136:L136"/>
    <mergeCell ref="L171:L172"/>
    <mergeCell ref="C272:C273"/>
    <mergeCell ref="C116:C117"/>
    <mergeCell ref="C268:C269"/>
    <mergeCell ref="C185:C186"/>
    <mergeCell ref="C162:C163"/>
    <mergeCell ref="C166:C167"/>
    <mergeCell ref="C147:C148"/>
    <mergeCell ref="D195:L195"/>
    <mergeCell ref="C130:C131"/>
    <mergeCell ref="C177:C178"/>
    <mergeCell ref="D125:L125"/>
    <mergeCell ref="D116:D117"/>
    <mergeCell ref="G116:G117"/>
    <mergeCell ref="L116:L117"/>
    <mergeCell ref="C190:C191"/>
    <mergeCell ref="G162:G163"/>
    <mergeCell ref="C175:C176"/>
    <mergeCell ref="D162:D163"/>
    <mergeCell ref="D175:D176"/>
    <mergeCell ref="E162:E163"/>
    <mergeCell ref="E166:E167"/>
    <mergeCell ref="F177:F178"/>
    <mergeCell ref="F171:F172"/>
    <mergeCell ref="E171:E172"/>
    <mergeCell ref="C301:C304"/>
    <mergeCell ref="D280:L280"/>
    <mergeCell ref="D279:L279"/>
    <mergeCell ref="C298:C300"/>
    <mergeCell ref="D281:L281"/>
    <mergeCell ref="G298:G300"/>
    <mergeCell ref="F298:F300"/>
    <mergeCell ref="D295:L295"/>
    <mergeCell ref="D294:L294"/>
    <mergeCell ref="D318:L318"/>
    <mergeCell ref="E301:E304"/>
    <mergeCell ref="D303:D304"/>
    <mergeCell ref="G301:G304"/>
    <mergeCell ref="I303:I304"/>
    <mergeCell ref="K303:K304"/>
    <mergeCell ref="L303:L304"/>
    <mergeCell ref="D319:J319"/>
    <mergeCell ref="D365:L365"/>
    <mergeCell ref="H346:L346"/>
    <mergeCell ref="H333:L333"/>
    <mergeCell ref="D326:L326"/>
    <mergeCell ref="D342:L342"/>
    <mergeCell ref="D341:L341"/>
    <mergeCell ref="H348:L348"/>
    <mergeCell ref="H334:L334"/>
  </mergeCells>
  <phoneticPr fontId="10" type="noConversion"/>
  <pageMargins left="0.31" right="0.28999999999999998" top="0.2" bottom="0.19" header="0.19" footer="0.16"/>
  <pageSetup paperSize="9" scale="50" orientation="landscape"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2018-05-22T03:36:18Z</cp:lastPrinted>
  <dcterms:created xsi:type="dcterms:W3CDTF">2006-09-28T05:33:49Z</dcterms:created>
  <dcterms:modified xsi:type="dcterms:W3CDTF">2018-05-22T10:07:17Z</dcterms:modified>
</cp:coreProperties>
</file>