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23.01.2017" sheetId="4" r:id="rId1"/>
    <sheet name="Лист2" sheetId="6" r:id="rId2"/>
  </sheets>
  <definedNames>
    <definedName name="_xlnm.Print_Area" localSheetId="0">'23.01.2017'!$A$1:$Q$392</definedName>
  </definedNames>
  <calcPr calcId="145621"/>
</workbook>
</file>

<file path=xl/calcChain.xml><?xml version="1.0" encoding="utf-8"?>
<calcChain xmlns="http://schemas.openxmlformats.org/spreadsheetml/2006/main">
  <c r="G391" i="4" l="1"/>
  <c r="H319" i="4"/>
  <c r="I319" i="4"/>
  <c r="J319" i="4"/>
  <c r="K319" i="4"/>
  <c r="L319" i="4"/>
  <c r="G319" i="4"/>
  <c r="H317" i="4"/>
  <c r="I317" i="4"/>
  <c r="J317" i="4"/>
  <c r="K317" i="4"/>
  <c r="L317" i="4"/>
  <c r="M317" i="4"/>
  <c r="G317" i="4"/>
  <c r="K296" i="4"/>
  <c r="M296" i="4"/>
  <c r="G296" i="4"/>
  <c r="H294" i="4"/>
  <c r="H296" i="4" s="1"/>
  <c r="I294" i="4"/>
  <c r="I296" i="4" s="1"/>
  <c r="J294" i="4"/>
  <c r="J296" i="4" s="1"/>
  <c r="K294" i="4"/>
  <c r="L294" i="4"/>
  <c r="L296" i="4" s="1"/>
  <c r="M294" i="4"/>
  <c r="G294" i="4"/>
  <c r="H115" i="4" l="1"/>
  <c r="I115" i="4"/>
  <c r="J115" i="4"/>
  <c r="K115" i="4"/>
  <c r="M115" i="4"/>
  <c r="H116" i="4"/>
  <c r="I116" i="4"/>
  <c r="J116" i="4"/>
  <c r="K116" i="4"/>
  <c r="M116" i="4"/>
  <c r="H150" i="4"/>
  <c r="I150" i="4"/>
  <c r="J150" i="4"/>
  <c r="K150" i="4"/>
  <c r="M150" i="4"/>
  <c r="H151" i="4"/>
  <c r="I151" i="4"/>
  <c r="J151" i="4"/>
  <c r="K151" i="4"/>
  <c r="M151" i="4"/>
  <c r="H195" i="4"/>
  <c r="I195" i="4"/>
  <c r="J195" i="4"/>
  <c r="K195" i="4"/>
  <c r="L195" i="4"/>
  <c r="M195" i="4"/>
  <c r="H196" i="4"/>
  <c r="I196" i="4"/>
  <c r="J196" i="4"/>
  <c r="K196" i="4"/>
  <c r="M196" i="4"/>
  <c r="H224" i="4"/>
  <c r="H222" i="4" s="1"/>
  <c r="I224" i="4"/>
  <c r="I222" i="4" s="1"/>
  <c r="J224" i="4"/>
  <c r="J222" i="4" s="1"/>
  <c r="K224" i="4"/>
  <c r="K222" i="4" s="1"/>
  <c r="M224" i="4"/>
  <c r="M222" i="4" s="1"/>
  <c r="H237" i="4"/>
  <c r="H235" i="4" s="1"/>
  <c r="I237" i="4"/>
  <c r="I235" i="4" s="1"/>
  <c r="J237" i="4"/>
  <c r="J235" i="4" s="1"/>
  <c r="K237" i="4"/>
  <c r="K235" i="4" s="1"/>
  <c r="M237" i="4"/>
  <c r="M235" i="4" s="1"/>
  <c r="H251" i="4"/>
  <c r="H249" i="4" s="1"/>
  <c r="I251" i="4"/>
  <c r="I249" i="4" s="1"/>
  <c r="J251" i="4"/>
  <c r="J249" i="4" s="1"/>
  <c r="K251" i="4"/>
  <c r="K249" i="4" s="1"/>
  <c r="M251" i="4"/>
  <c r="M249" i="4" s="1"/>
  <c r="H274" i="4"/>
  <c r="H272" i="4" s="1"/>
  <c r="I274" i="4"/>
  <c r="I272" i="4" s="1"/>
  <c r="J274" i="4"/>
  <c r="J272" i="4" s="1"/>
  <c r="K274" i="4"/>
  <c r="K272" i="4" s="1"/>
  <c r="H333" i="4"/>
  <c r="I333" i="4"/>
  <c r="J333" i="4"/>
  <c r="K333" i="4"/>
  <c r="M333" i="4"/>
  <c r="H375" i="4"/>
  <c r="H373" i="4" s="1"/>
  <c r="I375" i="4"/>
  <c r="J375" i="4"/>
  <c r="J373" i="4" s="1"/>
  <c r="K375" i="4"/>
  <c r="K373" i="4" s="1"/>
  <c r="M375" i="4"/>
  <c r="M373" i="4" s="1"/>
  <c r="J149" i="4" l="1"/>
  <c r="M114" i="4"/>
  <c r="H114" i="4"/>
  <c r="I194" i="4"/>
  <c r="K194" i="4"/>
  <c r="I149" i="4"/>
  <c r="K114" i="4"/>
  <c r="M194" i="4"/>
  <c r="H194" i="4"/>
  <c r="J194" i="4"/>
  <c r="K149" i="4"/>
  <c r="M149" i="4"/>
  <c r="H149" i="4"/>
  <c r="I114" i="4"/>
  <c r="J114" i="4"/>
  <c r="I373" i="4"/>
  <c r="L351" i="4"/>
  <c r="K350" i="4"/>
  <c r="K348" i="4" s="1"/>
  <c r="J350" i="4"/>
  <c r="I350" i="4"/>
  <c r="I348" i="4" s="1"/>
  <c r="H350" i="4"/>
  <c r="H348" i="4" s="1"/>
  <c r="G350" i="4"/>
  <c r="L349" i="4"/>
  <c r="L347" i="4"/>
  <c r="L350" i="4" l="1"/>
  <c r="J348" i="4"/>
  <c r="G348" i="4"/>
  <c r="G375" i="4"/>
  <c r="L348" i="4" l="1"/>
  <c r="G224" i="4"/>
  <c r="G150" i="4"/>
  <c r="H212" i="4" l="1"/>
  <c r="I212" i="4"/>
  <c r="J212" i="4"/>
  <c r="K212" i="4"/>
  <c r="M212" i="4"/>
  <c r="N212" i="4"/>
  <c r="H211" i="4"/>
  <c r="I211" i="4"/>
  <c r="J211" i="4"/>
  <c r="K211" i="4"/>
  <c r="M211" i="4"/>
  <c r="N211" i="4"/>
  <c r="N210" i="4" l="1"/>
  <c r="J210" i="4"/>
  <c r="H210" i="4"/>
  <c r="M210" i="4"/>
  <c r="I210" i="4"/>
  <c r="K210" i="4"/>
  <c r="N296" i="4" l="1"/>
  <c r="N295" i="4"/>
  <c r="N294" i="4" l="1"/>
  <c r="L330" i="4" l="1"/>
  <c r="L329" i="4"/>
  <c r="L307" i="4"/>
  <c r="L308" i="4"/>
  <c r="L309" i="4"/>
  <c r="L310" i="4"/>
  <c r="L311" i="4"/>
  <c r="L312" i="4"/>
  <c r="L313" i="4"/>
  <c r="L314" i="4"/>
  <c r="L315" i="4"/>
  <c r="L316" i="4"/>
  <c r="L306" i="4"/>
  <c r="L264" i="4"/>
  <c r="L274" i="4" s="1"/>
  <c r="L265" i="4"/>
  <c r="L266" i="4"/>
  <c r="L267" i="4"/>
  <c r="L263" i="4"/>
  <c r="L247" i="4"/>
  <c r="L251" i="4" s="1"/>
  <c r="L221" i="4"/>
  <c r="L220" i="4"/>
  <c r="L208" i="4"/>
  <c r="L209" i="4"/>
  <c r="L211" i="4" s="1"/>
  <c r="L207" i="4"/>
  <c r="L212" i="4" s="1"/>
  <c r="L189" i="4"/>
  <c r="L184" i="4"/>
  <c r="L185" i="4"/>
  <c r="L183" i="4"/>
  <c r="L143" i="4"/>
  <c r="L40" i="4"/>
  <c r="L41" i="4"/>
  <c r="L42" i="4"/>
  <c r="L49" i="4"/>
  <c r="L148" i="4"/>
  <c r="L147" i="4"/>
  <c r="L136" i="4"/>
  <c r="L150" i="4" s="1"/>
  <c r="L131" i="4"/>
  <c r="L124" i="4"/>
  <c r="L94" i="4"/>
  <c r="L95" i="4"/>
  <c r="L96" i="4"/>
  <c r="L97" i="4"/>
  <c r="L98" i="4"/>
  <c r="L99" i="4"/>
  <c r="L100" i="4"/>
  <c r="L101" i="4"/>
  <c r="L102" i="4"/>
  <c r="L115" i="4"/>
  <c r="L392" i="4"/>
  <c r="L388" i="4"/>
  <c r="L387" i="4"/>
  <c r="L386" i="4"/>
  <c r="K385" i="4"/>
  <c r="J385" i="4"/>
  <c r="I385" i="4"/>
  <c r="H385" i="4"/>
  <c r="G385" i="4"/>
  <c r="L376" i="4"/>
  <c r="L374" i="4"/>
  <c r="L362" i="4"/>
  <c r="L361" i="4"/>
  <c r="L360" i="4"/>
  <c r="L359" i="4"/>
  <c r="L356" i="4"/>
  <c r="G333" i="4"/>
  <c r="L332" i="4"/>
  <c r="L320" i="4"/>
  <c r="L318" i="4"/>
  <c r="L297" i="4"/>
  <c r="L275" i="4"/>
  <c r="G274" i="4"/>
  <c r="L273" i="4"/>
  <c r="L252" i="4"/>
  <c r="G251" i="4"/>
  <c r="L250" i="4"/>
  <c r="L238" i="4"/>
  <c r="G237" i="4"/>
  <c r="G235" i="4" s="1"/>
  <c r="L233" i="4"/>
  <c r="L237" i="4" s="1"/>
  <c r="L225" i="4"/>
  <c r="L213" i="4"/>
  <c r="G212" i="4"/>
  <c r="G211" i="4"/>
  <c r="L197" i="4"/>
  <c r="G196" i="4"/>
  <c r="G195" i="4"/>
  <c r="L169" i="4"/>
  <c r="L196" i="4" s="1"/>
  <c r="L152" i="4"/>
  <c r="G151" i="4"/>
  <c r="L117" i="4"/>
  <c r="G116" i="4"/>
  <c r="G115" i="4"/>
  <c r="L83" i="4"/>
  <c r="K82" i="4"/>
  <c r="K80" i="4" s="1"/>
  <c r="J82" i="4"/>
  <c r="J80" i="4" s="1"/>
  <c r="I82" i="4"/>
  <c r="I80" i="4" s="1"/>
  <c r="H82" i="4"/>
  <c r="H80" i="4" s="1"/>
  <c r="L81" i="4"/>
  <c r="G80" i="4"/>
  <c r="K70" i="4"/>
  <c r="J70" i="4"/>
  <c r="I70" i="4"/>
  <c r="H70" i="4"/>
  <c r="L60" i="4"/>
  <c r="L58" i="4"/>
  <c r="L24" i="4"/>
  <c r="L23" i="4"/>
  <c r="L22" i="4"/>
  <c r="K21" i="4"/>
  <c r="J21" i="4"/>
  <c r="I21" i="4"/>
  <c r="H21" i="4"/>
  <c r="G21" i="4"/>
  <c r="L249" i="4" l="1"/>
  <c r="L151" i="4"/>
  <c r="L149" i="4" s="1"/>
  <c r="L235" i="4"/>
  <c r="L333" i="4"/>
  <c r="L272" i="4"/>
  <c r="L116" i="4"/>
  <c r="L114" i="4" s="1"/>
  <c r="L194" i="4"/>
  <c r="L224" i="4"/>
  <c r="L222" i="4" s="1"/>
  <c r="L375" i="4"/>
  <c r="L210" i="4"/>
  <c r="G114" i="4"/>
  <c r="L385" i="4"/>
  <c r="L21" i="4"/>
  <c r="G210" i="4"/>
  <c r="G194" i="4"/>
  <c r="G222" i="4"/>
  <c r="L70" i="4"/>
  <c r="G149" i="4"/>
  <c r="G249" i="4"/>
  <c r="L82" i="4"/>
  <c r="L80" i="4" s="1"/>
  <c r="G272" i="4"/>
  <c r="G373" i="4" l="1"/>
  <c r="L373" i="4" l="1"/>
</calcChain>
</file>

<file path=xl/sharedStrings.xml><?xml version="1.0" encoding="utf-8"?>
<sst xmlns="http://schemas.openxmlformats.org/spreadsheetml/2006/main" count="1936" uniqueCount="377">
  <si>
    <t>№</t>
  </si>
  <si>
    <t>Атауы</t>
  </si>
  <si>
    <t>Барлығы</t>
  </si>
  <si>
    <t>Нысаналы индикатор</t>
  </si>
  <si>
    <t>%</t>
  </si>
  <si>
    <t>*</t>
  </si>
  <si>
    <t>Қаржыландыруды қажет етпейді</t>
  </si>
  <si>
    <t>2017 жыл</t>
  </si>
  <si>
    <t>2018 жыл</t>
  </si>
  <si>
    <t>2019 жыл</t>
  </si>
  <si>
    <t>2020 жыл</t>
  </si>
  <si>
    <t>РБ</t>
  </si>
  <si>
    <t>га</t>
  </si>
  <si>
    <t>га.</t>
  </si>
  <si>
    <t>2016-2020 жж.</t>
  </si>
  <si>
    <t>-</t>
  </si>
  <si>
    <t>2016-2020 жж</t>
  </si>
  <si>
    <t>2016 ж.</t>
  </si>
  <si>
    <t>2019 ж.</t>
  </si>
  <si>
    <t>2020 ж.</t>
  </si>
  <si>
    <t>2016-2017</t>
  </si>
  <si>
    <t>2016-2020 ж.ж.</t>
  </si>
  <si>
    <t>2016-2020 ж.ж</t>
  </si>
  <si>
    <t>2016-2020жж.</t>
  </si>
  <si>
    <t>Кадрларды қайта даярлау және біліктілігін арттыру</t>
  </si>
  <si>
    <t xml:space="preserve">451.002 </t>
  </si>
  <si>
    <t xml:space="preserve">451.002.-023 </t>
  </si>
  <si>
    <t xml:space="preserve">451.002-023 </t>
  </si>
  <si>
    <t xml:space="preserve">451.023 </t>
  </si>
  <si>
    <t xml:space="preserve">451.005 </t>
  </si>
  <si>
    <t>455.006.015</t>
  </si>
  <si>
    <t>2016-2020жж</t>
  </si>
  <si>
    <t>455.032.000</t>
  </si>
  <si>
    <t>455,024,015</t>
  </si>
  <si>
    <t>3.2.10. Туризм</t>
  </si>
  <si>
    <t xml:space="preserve"> </t>
  </si>
  <si>
    <t>494001015159</t>
  </si>
  <si>
    <t xml:space="preserve">455.007.015 </t>
  </si>
  <si>
    <t xml:space="preserve">252.006.015 </t>
  </si>
  <si>
    <t xml:space="preserve">252.006.015 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</si>
  <si>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</si>
  <si>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2017-2018 жж.</t>
  </si>
  <si>
    <t>2017-2020 жж</t>
  </si>
  <si>
    <t>120.002.015</t>
  </si>
  <si>
    <t>Ауыл шаруашылығы мақсатындағы жерлерді ауыл шаруашылығы айналымына тартылған үлесін ұлғайту</t>
  </si>
  <si>
    <t>Жыртылған жер құрамындағы ауыспалы егіс  үлесі (ауыспалы егіс алқабы)</t>
  </si>
  <si>
    <t>Табиғи жайылымдық жерлердің құрамындағы жайылымдық ауыспалы егіс үлесі (азықтық ауыспалы егіс)</t>
  </si>
  <si>
    <t>Сарысу ауданы әкімдігінің жер қатынастары және ауыл шаруашылығы бөлімдері</t>
  </si>
  <si>
    <t>2016 жыл орындалуы</t>
  </si>
  <si>
    <t>4.1.</t>
  </si>
  <si>
    <t>4.2.</t>
  </si>
  <si>
    <t>4.3.</t>
  </si>
  <si>
    <t>2017-2020 жж.</t>
  </si>
  <si>
    <t>выполнено</t>
  </si>
  <si>
    <t>3.2.1. Промышленность</t>
  </si>
  <si>
    <t>Целевой индикатор</t>
  </si>
  <si>
    <t>Код бюджетной программы</t>
  </si>
  <si>
    <t>Информация о выполнении, неисполнении (причины сбоя)</t>
  </si>
  <si>
    <t>Источники финансирования</t>
  </si>
  <si>
    <t>Личные средства</t>
  </si>
  <si>
    <t>МБ</t>
  </si>
  <si>
    <t>МБ, СБ</t>
  </si>
  <si>
    <t>На протяжении  лет</t>
  </si>
  <si>
    <t>По факту</t>
  </si>
  <si>
    <t>Исполнение 2016 год</t>
  </si>
  <si>
    <t>Не требуется финансирование</t>
  </si>
  <si>
    <t>Выполнение работ по плану</t>
  </si>
  <si>
    <t>По индивидуальной программе</t>
  </si>
  <si>
    <t>Проведение работ через соответствующие учреждения</t>
  </si>
  <si>
    <t>Ответственные за исполнение</t>
  </si>
  <si>
    <t>Отдел предпринимательства и промышленности Районного акимата, акимов городов и сельских районов</t>
  </si>
  <si>
    <t>Отдел предпринимательства и промышленности акимата</t>
  </si>
  <si>
    <t>Аппарат акима города Жанатас и акима Байкадамского сельского округа</t>
  </si>
  <si>
    <t>Аппарат акима города Жанатас</t>
  </si>
  <si>
    <t>Сарысуский районный акимат внутренней политики «Сарысу жастары» КГУ</t>
  </si>
  <si>
    <t>отдел занятости и социальных программ акимата Сарысуского района</t>
  </si>
  <si>
    <t>Отдел занятости и социальных программ акимата Сарысуского района</t>
  </si>
  <si>
    <t>Отдел культуры и развития языков</t>
  </si>
  <si>
    <t xml:space="preserve">Отдел культуры и развития языков </t>
  </si>
  <si>
    <t>отдел предпринимательства и промышленности акимата</t>
  </si>
  <si>
    <t>Сарысуйский районный отдел внутренних дел</t>
  </si>
  <si>
    <t>Отдел по чрезвычайным ситуациям Сарысуского района</t>
  </si>
  <si>
    <t>Отдел архитектуры, градостроительства и строительства Сарысуского районного акимата</t>
  </si>
  <si>
    <t>Отдел  жилищно-коммунального хозяйства районного акимата</t>
  </si>
  <si>
    <t>Сарысу АОТ (АО «Казахтелеком»)</t>
  </si>
  <si>
    <t>Аппарат акима сарысуского района</t>
  </si>
  <si>
    <t>Отдел жилищно-коммунального хозяйства районного акимата</t>
  </si>
  <si>
    <t>Сроки исполнения</t>
  </si>
  <si>
    <t>постоянно</t>
  </si>
  <si>
    <t>2015-2020 годы</t>
  </si>
  <si>
    <t>2016г.</t>
  </si>
  <si>
    <t>2016-2017г</t>
  </si>
  <si>
    <t>тыс тенге</t>
  </si>
  <si>
    <t>2016-2020 гг.</t>
  </si>
  <si>
    <t>2016-2018 гг.</t>
  </si>
  <si>
    <t>2016 г.</t>
  </si>
  <si>
    <t>2017 г.</t>
  </si>
  <si>
    <t>2018 г.</t>
  </si>
  <si>
    <t>2015-2016 гг</t>
  </si>
  <si>
    <t>2019 г</t>
  </si>
  <si>
    <t>ежегодно</t>
  </si>
  <si>
    <t>согласно плану 2016-2020 гг.</t>
  </si>
  <si>
    <t>информация</t>
  </si>
  <si>
    <t>акт ввода в эксплуатацию</t>
  </si>
  <si>
    <t>ярмарки</t>
  </si>
  <si>
    <t>информация о результатах года</t>
  </si>
  <si>
    <t>акт принятия</t>
  </si>
  <si>
    <t>детали</t>
  </si>
  <si>
    <t>акт приема</t>
  </si>
  <si>
    <t>счет</t>
  </si>
  <si>
    <t>решения районных маслихатов</t>
  </si>
  <si>
    <t>окончательная информация</t>
  </si>
  <si>
    <t>социальный анализ</t>
  </si>
  <si>
    <t>покупка</t>
  </si>
  <si>
    <t>ссылка на результаты внутреннего контроля</t>
  </si>
  <si>
    <t>Пополнение интернет-ресурсов</t>
  </si>
  <si>
    <t>Единица измерения</t>
  </si>
  <si>
    <t>еденица</t>
  </si>
  <si>
    <t>КРС</t>
  </si>
  <si>
    <t>поголовие</t>
  </si>
  <si>
    <t>тыс челевек</t>
  </si>
  <si>
    <t>число</t>
  </si>
  <si>
    <t>человек</t>
  </si>
  <si>
    <t>тыс га</t>
  </si>
  <si>
    <t>количество проверок</t>
  </si>
  <si>
    <t>шт</t>
  </si>
  <si>
    <t xml:space="preserve">
Реализация программы развития Сарысуского района на 2016-2020 годы
информация об итогах оценки
информация о результатах</t>
  </si>
  <si>
    <t xml:space="preserve">Отдел сельского хозяйства акимата Сарысуского районного </t>
  </si>
  <si>
    <t xml:space="preserve"> отдел архитектуры, градостроительства и строительства Сарысуского районного акимата</t>
  </si>
  <si>
    <t>Отдел образования аппарата Сарысуского районного</t>
  </si>
  <si>
    <t>Отдел физической культуры и спорта Сарысуского районного акимата</t>
  </si>
  <si>
    <t>Сарысу государственное учреждение по охране лесов и дикой природы</t>
  </si>
  <si>
    <t>2019 г.</t>
  </si>
  <si>
    <t>2020 г.</t>
  </si>
  <si>
    <t>2016-2020гг.</t>
  </si>
  <si>
    <t>2017-2020 гг.</t>
  </si>
  <si>
    <t>Завершение</t>
  </si>
  <si>
    <t>2020 г</t>
  </si>
  <si>
    <t>Цель 3.2.1.1. Повышение промышленного потенциала района</t>
  </si>
  <si>
    <r>
      <t xml:space="preserve">Направление: </t>
    </r>
    <r>
      <rPr>
        <b/>
        <sz val="11"/>
        <rFont val="Times New Roman"/>
        <family val="1"/>
        <charset val="204"/>
      </rPr>
      <t>Экономика</t>
    </r>
  </si>
  <si>
    <t xml:space="preserve">Индекс физического объема выпуска продукции обрабатывающей промышленности </t>
  </si>
  <si>
    <t>водоснабжение; канализационная система, управление отходами и контроль</t>
  </si>
  <si>
    <t>Индекс реального объема добычи полезных ископаемых и разработки карьеров (в зависимости от направления отрасли)</t>
  </si>
  <si>
    <t>Увеличение объемов производства промышленной продукции</t>
  </si>
  <si>
    <t>Работа по увеличению местного содержания в закупках национальных компаний и крупных предприятий области, подписание меморандумов и контрактов по поддержке местных производителей,  развитие партнерской программы в моногородах области. Участие предприятий в конкурсах и выставках</t>
  </si>
  <si>
    <t>ИФО продукции сельского хозяйства</t>
  </si>
  <si>
    <t>Индекс объема валовой продукции растениеводства</t>
  </si>
  <si>
    <t>Увеличить урожайность (в зависимости от направления ветви)</t>
  </si>
  <si>
    <t>масличные культуры</t>
  </si>
  <si>
    <t>овощные культуры</t>
  </si>
  <si>
    <t>Садовые культуры</t>
  </si>
  <si>
    <t>Кормовые культуры</t>
  </si>
  <si>
    <t>Индекс объема валовой продукции животноводства</t>
  </si>
  <si>
    <t>Принимая меры по увеличению общего сбора и урожая зерновых и масличных культур</t>
  </si>
  <si>
    <t>Принять меры для увеличения общего урожая фруктовых и овощных продуктов</t>
  </si>
  <si>
    <t>Поставка капельной и оросительной зоны до 50 гектаров</t>
  </si>
  <si>
    <t>Приобретение нового оборудования по методу лизинга в соответствии с инструкциями Министерства сельского хозяйства РК</t>
  </si>
  <si>
    <t>осударственная регистрация и регистрация тракторов, прицепов, самоходных сельскохозяйственных, мелиоративных и дорожно-строительных машин и механизмов</t>
  </si>
  <si>
    <t>Субсидирующая стоимость удобрений (кроме органических)</t>
  </si>
  <si>
    <t>Доля крупного рогатого скота и крупного рогатого скота в организованных хозяйствах</t>
  </si>
  <si>
    <t>Доля крупного рогатого скота и мелкого скота в разведении породы</t>
  </si>
  <si>
    <t>Субсидирование развития племенного животноводства, повышение продуктивности и качества продукции животноводства</t>
  </si>
  <si>
    <t>Реализация программы «Кулан»</t>
  </si>
  <si>
    <t>Сокращение доли субсидируемых субсидий</t>
  </si>
  <si>
    <t>Провести организационно – правовые мероприятия в районах области по недопущению нарушения при субсидировании</t>
  </si>
  <si>
    <t>ИФО розничной торговли</t>
  </si>
  <si>
    <t>ИФО оптовой торговли</t>
  </si>
  <si>
    <t>Увеличение оборота района</t>
  </si>
  <si>
    <t>Увеличить количество сайтов современной торговли и их долю в общем обороте розничной торговли</t>
  </si>
  <si>
    <t>Проведение ярмарок социально значимых товаров и прямых продаж сельскохозяйственной продукции населению</t>
  </si>
  <si>
    <t xml:space="preserve">Темп роста инвестиций в основной капитал на душу населения </t>
  </si>
  <si>
    <t xml:space="preserve">Доля инновационно-активных предприятий от числа действующих предприятий </t>
  </si>
  <si>
    <t xml:space="preserve">Реализация инвестиционных проектов </t>
  </si>
  <si>
    <t>Развитие услуг для инвесторов, развитие государственно-частного партнерства в регионе, проведение инвестиционных форумов, привлечение стратегических инвесторов для развития сельского хозяйства и химической промышленности, создание совместных предприятий с якорь-инвесторами в приоритетных секторах экономики, создание промышленной зоны, мониторинг и анализ промышленных зон</t>
  </si>
  <si>
    <t>Содействие изобретательности и изобретательности; Привлечение частных инвесторов к инновационному предпринимательству; Содействие разъяснению сути инноваций среди общественности и заинтересованных сторон</t>
  </si>
  <si>
    <t>Рост численности населения в опорных СНП, в том числе</t>
  </si>
  <si>
    <t xml:space="preserve">Строительство и реконструкция объектов социальной сферы в малых и моногородах и ОСНП </t>
  </si>
  <si>
    <t>Открытие объектов предпринимательства в ОСНП</t>
  </si>
  <si>
    <t>Строительство детского сада на 280 мест по ул. Пушкина, Жанатас, Сарысуйский район, Жамбылская область</t>
  </si>
  <si>
    <t>Реконструкция дома №35 в г.Жанатасе, микрорайон № 1</t>
  </si>
  <si>
    <t>Реконструкция дома №34 в г.Жанатасе, микрорайон №1</t>
  </si>
  <si>
    <t>Строительство Дворца молодежи в Жанатасе</t>
  </si>
  <si>
    <t>Реконструкция дома №5 в г.Жанатасе, микрорайон №1</t>
  </si>
  <si>
    <t>Реконструкция дома № 15 в г.Жанатасе, микрорайон № 1</t>
  </si>
  <si>
    <t>Открытие реабилитационного центра для инвалидов в селе Саудакенте</t>
  </si>
  <si>
    <t>Реконструкция дома № 41 в г.Жанатасе, микрорайон</t>
  </si>
  <si>
    <t>Реконструкция дома № 47, г.Жанатас, микрорайон</t>
  </si>
  <si>
    <t>Строительство спортивного комплекса в селе Саудакент</t>
  </si>
  <si>
    <t xml:space="preserve">Инвестиции в основной капитал на душу населения  в малых и моногородах </t>
  </si>
  <si>
    <t>теплоснабжение</t>
  </si>
  <si>
    <t>электроснабжение</t>
  </si>
  <si>
    <t>Доступ к централизованному водоснабжению и водоотведению в т.ч.</t>
  </si>
  <si>
    <t>Снижение износа тепловых сетей</t>
  </si>
  <si>
    <t>Снижение износа сетей электроснабжения</t>
  </si>
  <si>
    <t>Снижение уровня безработицы</t>
  </si>
  <si>
    <t>Снижение доли трудоспособного населения из числа получателей государственной адресной социальной помощи</t>
  </si>
  <si>
    <t>Количество функционирующих аварийных и трехсменных школ</t>
  </si>
  <si>
    <t>Финансирование чрезвычайных ситуаций и строительство школ (средная школа Досбола)</t>
  </si>
  <si>
    <t>Доля учащихся, успешно (отлично/хорошо) освоивших образовательные программы среди выпускников школ по естественно-математическим дисциплинам</t>
  </si>
  <si>
    <t>Охват детей инклюзивным образованием от общего количества детей с ограниченными возможностями</t>
  </si>
  <si>
    <t>Увеличение доли учебных заведений, создавших условия для инклюзивного образования</t>
  </si>
  <si>
    <t xml:space="preserve">Охват детей (3-6 лет) дошкольным воспитанием и обучением </t>
  </si>
  <si>
    <t>в том числе за счет развития сети частных дошкольных организаций</t>
  </si>
  <si>
    <t>Развитие сети дошкольных учреждений</t>
  </si>
  <si>
    <t>Размещение государственного заказа на 13 мини-центров</t>
  </si>
  <si>
    <t>Доля выпускников учебных заведений технического и профессионального образования, обучившихся по государтсвенному заказу и трудоустроенных в первый год после окончания обучения</t>
  </si>
  <si>
    <t>молодежи типичного возраста (14-24 лет) техническим и профессиональным образованием</t>
  </si>
  <si>
    <t>Занятость выпускников учреждений технического и профессионального образования</t>
  </si>
  <si>
    <t>Уровень удовлетворенности населения в возрасте от 14 до 29 лет реализацией государственной молодежной политикой</t>
  </si>
  <si>
    <t xml:space="preserve">Обеспечение деятельности Молодежного ресурсного центра </t>
  </si>
  <si>
    <t>Мониторинг государственной молодежной политики в регионе, организация форумов, конкурсов и семинаров для продвижения молодежной политики</t>
  </si>
  <si>
    <t>Доля трудоустроенных из числа лиц, обратившихся по вопросам трудоустройства</t>
  </si>
  <si>
    <t>Доля трудоустроенных лиц на постоянную работу из числа обратившихся целевых групп</t>
  </si>
  <si>
    <t>Количество трудоустроенных инвалидов трудоспособного возраста, обратившихся за содействием в органы занятости</t>
  </si>
  <si>
    <t>Организация платных общественных работ</t>
  </si>
  <si>
    <t>Создание социальных рабочих мест</t>
  </si>
  <si>
    <t>Организация молодежной практики в рамках программы «Дорожная карта занятости 2020»</t>
  </si>
  <si>
    <t>Обслуживание центров занятости</t>
  </si>
  <si>
    <t>Доля трудоспособных граждан в общем числе получателей адресной социальной помощи</t>
  </si>
  <si>
    <t>Сокращение бедности (АСП) путем предоставления адресной социальной помощи малообеспеченным семьям</t>
  </si>
  <si>
    <t>внедрение обусловленной денежной помощи по проекту Өрлеу</t>
  </si>
  <si>
    <t>Удельный вес лиц, охваченных специальными социальными услугами (включая общее число людей, которые в них нуждаются)</t>
  </si>
  <si>
    <t>Предоставление социальных услуг инвалидам в медицинских и социальных учреждениях</t>
  </si>
  <si>
    <t>Предоставление специальных социальных услуг лицам с психическими расстройствами в психоневрологических медицинских и социальных учреждениях (организациях)</t>
  </si>
  <si>
    <t>Проведение социально-педагогической поддержки и реабилитации и адаптации в Центре реабилитации и адаптации детей-инвалидов</t>
  </si>
  <si>
    <t>Доля частных социальных услуг, предоставляемых частным сектором (включая неправительственные организации)</t>
  </si>
  <si>
    <t>Работа с неправительственными организациями</t>
  </si>
  <si>
    <t>Объекты социальной и инфраструктурной инфраструктуры, доступные для инвалидов, от общего числа паспортируемых объектов социальной, транспортной инфраструктуры</t>
  </si>
  <si>
    <t>Мониторинг объектов инфраструктуры, доступных для инвалидов, из общего числа объектов социальной и транспортной инфраструктуры с паспортом</t>
  </si>
  <si>
    <t>Среднее число посетителей  (посещений) организаций  культуры на 1000 человек:</t>
  </si>
  <si>
    <t>библиотек</t>
  </si>
  <si>
    <t>театров</t>
  </si>
  <si>
    <t>концертных организаций</t>
  </si>
  <si>
    <t>музеев</t>
  </si>
  <si>
    <t>Пополнение книжного фонда библиотек</t>
  </si>
  <si>
    <t>Обеспечения компьютером в библиотеку</t>
  </si>
  <si>
    <t>Текущий ремонт сельских библиотек Кызылдихана и Шагалалы</t>
  </si>
  <si>
    <t>Создание условий для занятий массовым спортом</t>
  </si>
  <si>
    <t xml:space="preserve">Охват детей и подростков от 7 до 18 лет, занимающихся физической культурой и спортом в детско-юношеских спортивных школах, спортивных клубах физической подготовки от общей численности детей и подростков
</t>
  </si>
  <si>
    <t>Участие в региональных, республиканских и международных спортивных соревнованиях</t>
  </si>
  <si>
    <t>Проведение районных, областных, республиканских и международных соревнований по спорту</t>
  </si>
  <si>
    <t>Увеличение количества обслуженных посетителей местами размещения по внутреннему туризму (резиденты), в сравнении с предыдущим годом</t>
  </si>
  <si>
    <t>Увеличение количества обслуженных посетителей местами размещения по въездному туризму (нерезиденты), в сравнении с предыдущим годом</t>
  </si>
  <si>
    <t>Увеличение количества представленных койко-суток,  в сравнении с предыдущим годом</t>
  </si>
  <si>
    <t>Разработка туристической карты района и развитие памятников истории и культуры, природных ресурсов и инфраструктуры туризма. Формирование туристического имиджа в Сарысуском районе. Проведение семинаров</t>
  </si>
  <si>
    <t>Увеличение числа туристических объектов в  районе</t>
  </si>
  <si>
    <t>Доля населения, владеющего государственным языком</t>
  </si>
  <si>
    <t>Доля населения, владеющего английским языком</t>
  </si>
  <si>
    <t>Доля населения, владеющего тремя языками (государственным, русским и английским)</t>
  </si>
  <si>
    <t>Включение государственных служащих, представителей национальных меньшинств на казахский, русский и английский языки</t>
  </si>
  <si>
    <t>Проведение научно-практических конференций, семинаров, конкурсов, заседаний «круглого стола»,  фестивалей, олимпиад и тренингов в целях развития трехязычия, пропаганды государственной языковой политики</t>
  </si>
  <si>
    <t>Проведение социологического анализа в регионе</t>
  </si>
  <si>
    <t>Удельный вес преступлений, совершенных на улицах</t>
  </si>
  <si>
    <t>Снижение числа погибших в  дорожно-транспортных происшествиях на 100 пострадавших</t>
  </si>
  <si>
    <t>Удельный вес преступлений, совершенных несовершеннолетними</t>
  </si>
  <si>
    <t xml:space="preserve">Удельный вес преступлений, совершенных ранее совершавшими </t>
  </si>
  <si>
    <t>Обеспечить гласность за провонарушения коррупционного характера и всех фактов коррупционных проявлений</t>
  </si>
  <si>
    <t xml:space="preserve">Приобретение служебного автотранспорта для своевременного выезды на места проишествия, проведение оперативно-розыскных мероприятий и охраны общественного порядка                                 </t>
  </si>
  <si>
    <t>Приобретение серверного оборудования для расширения системы электронного документооборота</t>
  </si>
  <si>
    <t>Предоставление информационных технологий (получение компьютерной техники и оборудования связи, видеонаблюдение)</t>
  </si>
  <si>
    <t>Оборудование для видеонаблюдения и измерения скорости, Сотрудник по безопасности дорожного движения</t>
  </si>
  <si>
    <t>Материально-техническое обеспечение ДВД</t>
  </si>
  <si>
    <t>Уровень инфраструктуры аварийного реагирования</t>
  </si>
  <si>
    <t>Проведение командных упражнений</t>
  </si>
  <si>
    <t>Объем строительных работ</t>
  </si>
  <si>
    <t>Общая площадь сданных жилых зданий</t>
  </si>
  <si>
    <t>Подготовка ПСД с государственной экспертизой многоэтажной реконструкции жилья в Жанатасе</t>
  </si>
  <si>
    <t>Доля автомобильных дорог областного и районного значения, находящихся в хорошем и удовлетворительном состоянии</t>
  </si>
  <si>
    <t>Доля неохваченных пассажирским автотранспортным сообщением населенных пунктов</t>
  </si>
  <si>
    <t>Плотность фиксированных линий телефонной связи на 100 жителей</t>
  </si>
  <si>
    <t>Доля пользователей Интернета</t>
  </si>
  <si>
    <t>Уровень цифровой грамотности населения</t>
  </si>
  <si>
    <t>Предоставление мобильных услуг населенным пунктам с населением более 1000 человек</t>
  </si>
  <si>
    <t>Предсказуемость мобильных услуг составляет более 1000 человек</t>
  </si>
  <si>
    <t>Работа с общедоступными точками доступа</t>
  </si>
  <si>
    <t>Снижение доли объектов кондоминиума, требующих капитального ремонта</t>
  </si>
  <si>
    <t xml:space="preserve">Доступ к централизованному водоснабжению и очистке сточных вод в городах </t>
  </si>
  <si>
    <t>водоснабжение</t>
  </si>
  <si>
    <t>вращать воду</t>
  </si>
  <si>
    <t>Доступ к централизованному водоснабжению в сельских районах</t>
  </si>
  <si>
    <t>Доля обновленных сетей в общей длине:</t>
  </si>
  <si>
    <t>газоснабжение</t>
  </si>
  <si>
    <t>электропитание</t>
  </si>
  <si>
    <t>Реконструкция жилых домов в г.Жанатасе в рамках Программы регионального развития до 2020 года»</t>
  </si>
  <si>
    <t>На территории Государственного лесного фонда</t>
  </si>
  <si>
    <t>Средняя площадь лесного пожара в районе государственного лесного фонда</t>
  </si>
  <si>
    <t>Приобретение основного оборудования для проведения профилактических мероприятий по предотвращению пожаров на территории государственного лесного фонда</t>
  </si>
  <si>
    <t>Проведение противопожарных профилактических мероприятий на территории государственных лесных ресурсов</t>
  </si>
  <si>
    <t>Посев саксаульских лесов на территории пустыни Государственного лесного фонда и плантация деревянных саженцев саксаульскими саженцами</t>
  </si>
  <si>
    <t>Воспроизводство деревянных саженцев и возделывание лесных насаждений, укрепленных лесопосаждением и озеленением окрестностей</t>
  </si>
  <si>
    <t>Доля их использования в связи с выработкой твердых бытовых отходов</t>
  </si>
  <si>
    <t>Охват населения района услугами по сбору и транспортировке отходов</t>
  </si>
  <si>
    <t>Процент объектов твердых твердых отходов, которые соответствуют экологическим требованиям и санитарным правилам (из общего числа мест их размещения)</t>
  </si>
  <si>
    <t>Своевременное предоставление твердых отходов на полигоны</t>
  </si>
  <si>
    <t>Повышение уровня удовлетворенности качеством государственных услуг, предоставляемых местными исполнительными органами</t>
  </si>
  <si>
    <t>Проводить меры внутреннего контроля за качеством предоставляемых государственных услуг</t>
  </si>
  <si>
    <t>Размещение стандартов и положений государственных служб на официальных сайтах акима области и поставщиков услуг</t>
  </si>
  <si>
    <t xml:space="preserve">3.2.2. Агропромышленный комплекс </t>
  </si>
  <si>
    <t xml:space="preserve">Цель  3.2.2.1. Создание условий для повышения конкурентоспособности субъектов агропромышленного </t>
  </si>
  <si>
    <t>3.2.3. Малый и средний бизнес, торговля</t>
  </si>
  <si>
    <t>Цель. 3.2.3.1.Создание условий для роста субъектов МСБ</t>
  </si>
  <si>
    <t>3.2.4. Инновации и инвестиции</t>
  </si>
  <si>
    <t>Цель. 3.2.4.1. Развитие инноваций и рост инвестиций</t>
  </si>
  <si>
    <t>3.2.5. Развитие центров экономического роста</t>
  </si>
  <si>
    <t>Цель 3.2.5.1. Развитие моногородов экономического роста</t>
  </si>
  <si>
    <t>Цель  3.2.5.2 Реконструкция моногород инфраструктуры и улучшение социальных условий.</t>
  </si>
  <si>
    <t>Направление: Социальная сфера</t>
  </si>
  <si>
    <t>3.2.6. Образование</t>
  </si>
  <si>
    <t>цель: 3.2.6.1. Повышение качества услуг в сфере образования</t>
  </si>
  <si>
    <t>3.2.7.Труд и социальная защита населения</t>
  </si>
  <si>
    <t>Цель. 3.2.7.1. Повышение эффективности мер содействия занятости населения и обеспечение безопасности труда</t>
  </si>
  <si>
    <t>3.2.8 Культура</t>
  </si>
  <si>
    <t>Цель  3.2.8.1: Создание условий для развития культурно-массового досуга населения</t>
  </si>
  <si>
    <t xml:space="preserve">3.2.9 Физическая культура и спорт  </t>
  </si>
  <si>
    <t>Цель 3.2.9.1. Создание условий для занятий массовым спортом</t>
  </si>
  <si>
    <t>Цель 3.2.10.1 Обеспечение развития туристской деятельности</t>
  </si>
  <si>
    <t>3.2.11 Развитие трехязычия</t>
  </si>
  <si>
    <t>Цель 3.2.11.1: Создание условий для изучения государственного, русского и английского языков</t>
  </si>
  <si>
    <t>Направления: Общественная безопасность и правопорядок</t>
  </si>
  <si>
    <t>3.2.12. Общественная безопасность и правопорядок</t>
  </si>
  <si>
    <t>Цель 3.2.12.1. Укрепление общественного порядка и обеспечение дорожной безопасности</t>
  </si>
  <si>
    <t>Направления: Инфраструктура</t>
  </si>
  <si>
    <t>3.2.13. строительство</t>
  </si>
  <si>
    <t>Цель 3.2.13.1. Строительство и жилищное строительство</t>
  </si>
  <si>
    <t>3.2.14. Дороги и транспорт</t>
  </si>
  <si>
    <t>Цель 3.2.14.1. Развитие автомобильных дорог и автотранспортного сообщения между населенными пунктами</t>
  </si>
  <si>
    <t>3.2.15. Связь и коммуникации</t>
  </si>
  <si>
    <t>Цель 3.2.15.1. Повышение уровня цифровой грамотности и развитие связи</t>
  </si>
  <si>
    <t>3.2.16. Жилищно-коммунальное хозяйство</t>
  </si>
  <si>
    <t>Цель 3.2.16.1. Обеспечение качественной жилищно-коммунальной инфраструктурой населения</t>
  </si>
  <si>
    <t>Направления: Экология и земельные ресурсы</t>
  </si>
  <si>
    <t>3.2.17. Экология и земельные ресурсы</t>
  </si>
  <si>
    <t>Цель 3.2.17.1: Обеспечение экологической безопасности, развитие водного хозяйства и охрана окружающей среды</t>
  </si>
  <si>
    <t>Направления : государственные услуги</t>
  </si>
  <si>
    <t>3.2.18.Государственные услуги</t>
  </si>
  <si>
    <t>Цель 3.2.18.1. Обеспечение доступности и повышение качества государственных услуг для населения</t>
  </si>
  <si>
    <t>мероприятия</t>
  </si>
  <si>
    <t>ВСЕГО</t>
  </si>
  <si>
    <t>Другие источники</t>
  </si>
  <si>
    <t>ИТОГО</t>
  </si>
  <si>
    <t>Жанатас - многотрослевой колледж, Сарысуский колледж и Колледж №5</t>
  </si>
  <si>
    <t>Жанатас - многоотрослевой колледж, Сарысуский колледж и Колледж №5</t>
  </si>
  <si>
    <t>Отдел предпринимательства и промышленности Районного акимата, аким города и сельских акимов</t>
  </si>
  <si>
    <t xml:space="preserve">Отдел предпринимательства и промышленности районного акимата,
ТОО «Тараз көлік жолы»
</t>
  </si>
  <si>
    <t xml:space="preserve">Отдел предпринимательства и промышленности районного акимата
«Соляная компания «Асыл тұз» ЖШС
</t>
  </si>
  <si>
    <t>Отдел предпринимательства и промышленности районого акимата,
ТОО «ЕвроХим-удобрение</t>
  </si>
  <si>
    <t xml:space="preserve"> Отдел предпринимательства и промышленности районогоакимата</t>
  </si>
  <si>
    <t xml:space="preserve"> Отдел предпринимательства и промышленности районого акимата</t>
  </si>
  <si>
    <t>газоснабжение, пароснабжение и кондиционирование воздуха</t>
  </si>
  <si>
    <t>ТОО «ЕвроХим-Каратау» строительство в Жанатасе фосфатно-перерабатывающего химического комплекса (950 млн. Долл. США инвестиций)</t>
  </si>
  <si>
    <t>Асфальтобетонный завод ТОО «Таразская автомобильная дорога». Объем инвестиций - 250,0 млн тенге.</t>
  </si>
  <si>
    <t>Строительство  завода по переработке соли. Объем инвестиций - 422,1 млн. тенге</t>
  </si>
  <si>
    <t>Реализация программы «Сыбага»</t>
  </si>
  <si>
    <t>Реализация программы "Алтын асык"</t>
  </si>
  <si>
    <t>6,2 есе</t>
  </si>
  <si>
    <t>Средний ремонт улицы Абай в городе Жанатас составляет 1,9 км</t>
  </si>
  <si>
    <t>Средний ремонт советской улицы в с. Жайылма 1,2 км</t>
  </si>
  <si>
    <t>Средний ремонт районных дорог</t>
  </si>
  <si>
    <t>Средний ремонт улицы Муканова в г.Жанатас</t>
  </si>
  <si>
    <t xml:space="preserve">Реконструкция улицы Сейфуллина в городе Жанатас
</t>
  </si>
  <si>
    <t xml:space="preserve">Содержания дорог(реконструкция дорог в селе Саудакент и Тогызкент 6800)
</t>
  </si>
  <si>
    <t>Средний ремонт улицы Сагинтаева в селе Уиым</t>
  </si>
  <si>
    <t>Средний ремонт улицы Омарова-Жумабекова в  селе Ондирис  2,25 км</t>
  </si>
  <si>
    <t>Среднее ремонт улицы Куракбай в Жанатасе  1,6 км</t>
  </si>
  <si>
    <t>Средний ремонт улицы Абылайхан - М. Куздубаева (1,150) в селе Саудакент</t>
  </si>
  <si>
    <t>Средний ремонт улицы Н.Мадамарова в селе Тогизкент 1,2 км</t>
  </si>
  <si>
    <t>Реконструкция сетей водоснабжения г. Жанатас Сарысусского района Жамбылской области.</t>
  </si>
  <si>
    <t>Разрабатывать и анализировать молодежный комплекс города Жанатас</t>
  </si>
  <si>
    <t>Строительство спортивного зала в школе Арыстанды</t>
  </si>
  <si>
    <t>Строительство свалки для лечения и профилактики псороптоза мелкого скота в селе Игилик</t>
  </si>
  <si>
    <t>Строительство свалки для лечения и профилактики псороптоза мелкого скота в селе Камкалы</t>
  </si>
  <si>
    <t>Строительство свалки для лечения и профилактики псороптоза мелкого скота в селе Жайылма</t>
  </si>
  <si>
    <t>Подготовка ПСД с государственной экспертизой проекта инженерной инфраструктуры для 4,5 микрорайонов в Жанатасе</t>
  </si>
  <si>
    <t>Провести государственную экспертизу ПСД по строительству системы водоснабжения в селах Актогай, Жайлауколь,</t>
  </si>
  <si>
    <t>Разработать ПСД и государственную экспертизу для строительства системы водоснабжения в селе Арыстанды и Кызыл Дихан.</t>
  </si>
  <si>
    <t>2016-2019 г.г</t>
  </si>
  <si>
    <t>2016 - 2017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</si>
</sst>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164" fontId="8" fillId="7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7" borderId="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6" fillId="11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7" borderId="4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4"/>
  <sheetViews>
    <sheetView tabSelected="1" view="pageBreakPreview" topLeftCell="A281" zoomScale="74" zoomScaleNormal="70" zoomScaleSheetLayoutView="74" workbookViewId="0">
      <selection activeCell="O287" sqref="O287"/>
    </sheetView>
  </sheetViews>
  <sheetFormatPr defaultRowHeight="12.75" x14ac:dyDescent="0.25"/>
  <cols>
    <col min="1" max="1" width="11" style="84" customWidth="1"/>
    <col min="2" max="2" width="31.42578125" style="84" customWidth="1"/>
    <col min="3" max="3" width="11" style="98" customWidth="1"/>
    <col min="4" max="4" width="13" style="15" customWidth="1"/>
    <col min="5" max="5" width="11.5703125" style="84" customWidth="1"/>
    <col min="6" max="6" width="19.5703125" style="99" customWidth="1"/>
    <col min="7" max="7" width="9.85546875" style="84" customWidth="1"/>
    <col min="8" max="12" width="3.140625" style="84" hidden="1" customWidth="1"/>
    <col min="13" max="13" width="11.85546875" style="84" customWidth="1"/>
    <col min="14" max="14" width="6.28515625" style="84" hidden="1" customWidth="1"/>
    <col min="15" max="15" width="10.42578125" style="15" customWidth="1"/>
    <col min="16" max="16" width="33.7109375" style="67" customWidth="1"/>
    <col min="17" max="17" width="15.7109375" style="84" customWidth="1"/>
    <col min="18" max="18" width="13.28515625" style="84" customWidth="1"/>
    <col min="19" max="21" width="9.140625" style="84"/>
    <col min="22" max="22" width="1.42578125" style="84" bestFit="1" customWidth="1"/>
    <col min="23" max="16384" width="9.140625" style="84"/>
  </cols>
  <sheetData>
    <row r="1" spans="1:18" ht="18.75" x14ac:dyDescent="0.25">
      <c r="A1" s="147" t="s">
        <v>126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83"/>
    </row>
    <row r="2" spans="1:18" ht="102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85"/>
    </row>
    <row r="3" spans="1:18" ht="74.25" customHeight="1" x14ac:dyDescent="0.25">
      <c r="A3" s="152" t="s">
        <v>0</v>
      </c>
      <c r="B3" s="154" t="s">
        <v>1</v>
      </c>
      <c r="C3" s="154" t="s">
        <v>116</v>
      </c>
      <c r="D3" s="154" t="s">
        <v>136</v>
      </c>
      <c r="E3" s="154" t="s">
        <v>87</v>
      </c>
      <c r="F3" s="154" t="s">
        <v>69</v>
      </c>
      <c r="G3" s="154" t="s">
        <v>62</v>
      </c>
      <c r="H3" s="154"/>
      <c r="I3" s="154"/>
      <c r="J3" s="154"/>
      <c r="K3" s="154"/>
      <c r="L3" s="154"/>
      <c r="M3" s="154"/>
      <c r="N3" s="154"/>
      <c r="O3" s="19" t="s">
        <v>58</v>
      </c>
      <c r="P3" s="19" t="s">
        <v>57</v>
      </c>
      <c r="Q3" s="73" t="s">
        <v>56</v>
      </c>
      <c r="R3" s="30"/>
    </row>
    <row r="4" spans="1:18" ht="50.25" customHeight="1" x14ac:dyDescent="0.25">
      <c r="A4" s="153"/>
      <c r="B4" s="154"/>
      <c r="C4" s="154"/>
      <c r="D4" s="154"/>
      <c r="E4" s="154"/>
      <c r="F4" s="154"/>
      <c r="G4" s="73" t="s">
        <v>63</v>
      </c>
      <c r="H4" s="73" t="s">
        <v>7</v>
      </c>
      <c r="I4" s="73" t="s">
        <v>8</v>
      </c>
      <c r="J4" s="73" t="s">
        <v>9</v>
      </c>
      <c r="K4" s="73" t="s">
        <v>10</v>
      </c>
      <c r="L4" s="73" t="s">
        <v>2</v>
      </c>
      <c r="M4" s="73" t="s">
        <v>64</v>
      </c>
      <c r="N4" s="73" t="s">
        <v>48</v>
      </c>
      <c r="O4" s="73"/>
      <c r="P4" s="73"/>
      <c r="Q4" s="73"/>
      <c r="R4" s="30"/>
    </row>
    <row r="5" spans="1:18" x14ac:dyDescent="0.25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  <c r="L5" s="73">
        <v>12</v>
      </c>
      <c r="M5" s="73">
        <v>8</v>
      </c>
      <c r="N5" s="73">
        <v>9</v>
      </c>
      <c r="O5" s="73">
        <v>10</v>
      </c>
      <c r="P5" s="73">
        <v>11</v>
      </c>
      <c r="Q5" s="73">
        <v>12</v>
      </c>
      <c r="R5" s="30"/>
    </row>
    <row r="6" spans="1:18" ht="21.75" customHeight="1" x14ac:dyDescent="0.25">
      <c r="A6" s="149" t="s">
        <v>139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31"/>
    </row>
    <row r="7" spans="1:18" ht="12.75" customHeight="1" x14ac:dyDescent="0.25">
      <c r="A7" s="150" t="s">
        <v>54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32"/>
    </row>
    <row r="8" spans="1:18" ht="12.75" customHeight="1" x14ac:dyDescent="0.25">
      <c r="A8" s="151" t="s">
        <v>138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33"/>
    </row>
    <row r="9" spans="1:18" ht="12.75" customHeight="1" x14ac:dyDescent="0.25">
      <c r="A9" s="124" t="s">
        <v>55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34"/>
    </row>
    <row r="10" spans="1:18" ht="63.75" customHeight="1" x14ac:dyDescent="0.25">
      <c r="A10" s="72">
        <v>1</v>
      </c>
      <c r="B10" s="71" t="s">
        <v>140</v>
      </c>
      <c r="C10" s="72" t="s">
        <v>4</v>
      </c>
      <c r="D10" s="72" t="s">
        <v>5</v>
      </c>
      <c r="E10" s="72" t="s">
        <v>5</v>
      </c>
      <c r="F10" s="130" t="s">
        <v>347</v>
      </c>
      <c r="G10" s="64">
        <v>50</v>
      </c>
      <c r="H10" s="64">
        <v>50.4</v>
      </c>
      <c r="I10" s="72">
        <v>103</v>
      </c>
      <c r="J10" s="72">
        <v>105</v>
      </c>
      <c r="K10" s="72">
        <v>110</v>
      </c>
      <c r="L10" s="72" t="s">
        <v>5</v>
      </c>
      <c r="M10" s="64">
        <v>50.4</v>
      </c>
      <c r="N10" s="72"/>
      <c r="O10" s="72" t="s">
        <v>5</v>
      </c>
      <c r="P10" s="68" t="s">
        <v>53</v>
      </c>
      <c r="Q10" s="72" t="s">
        <v>5</v>
      </c>
      <c r="R10" s="35"/>
    </row>
    <row r="11" spans="1:18" ht="44.25" customHeight="1" x14ac:dyDescent="0.25">
      <c r="A11" s="72">
        <v>2</v>
      </c>
      <c r="B11" s="71" t="s">
        <v>140</v>
      </c>
      <c r="C11" s="72" t="s">
        <v>4</v>
      </c>
      <c r="D11" s="72" t="s">
        <v>5</v>
      </c>
      <c r="E11" s="72" t="s">
        <v>5</v>
      </c>
      <c r="F11" s="130"/>
      <c r="G11" s="64">
        <v>90</v>
      </c>
      <c r="H11" s="64">
        <v>90.1</v>
      </c>
      <c r="I11" s="72">
        <v>102</v>
      </c>
      <c r="J11" s="72">
        <v>103</v>
      </c>
      <c r="K11" s="72">
        <v>104</v>
      </c>
      <c r="L11" s="72" t="s">
        <v>5</v>
      </c>
      <c r="M11" s="64">
        <v>90.1</v>
      </c>
      <c r="N11" s="72"/>
      <c r="O11" s="72" t="s">
        <v>5</v>
      </c>
      <c r="P11" s="102" t="s">
        <v>53</v>
      </c>
      <c r="Q11" s="72" t="s">
        <v>5</v>
      </c>
      <c r="R11" s="35"/>
    </row>
    <row r="12" spans="1:18" ht="48.75" customHeight="1" x14ac:dyDescent="0.25">
      <c r="A12" s="72"/>
      <c r="B12" s="76" t="s">
        <v>348</v>
      </c>
      <c r="C12" s="72" t="s">
        <v>4</v>
      </c>
      <c r="D12" s="72" t="s">
        <v>5</v>
      </c>
      <c r="E12" s="72" t="s">
        <v>5</v>
      </c>
      <c r="F12" s="130"/>
      <c r="G12" s="64">
        <v>100</v>
      </c>
      <c r="H12" s="64">
        <v>105.2</v>
      </c>
      <c r="I12" s="72">
        <v>101.5</v>
      </c>
      <c r="J12" s="72">
        <v>102</v>
      </c>
      <c r="K12" s="72">
        <v>103</v>
      </c>
      <c r="L12" s="72" t="s">
        <v>5</v>
      </c>
      <c r="M12" s="64">
        <v>105.2</v>
      </c>
      <c r="N12" s="72"/>
      <c r="O12" s="72" t="s">
        <v>5</v>
      </c>
      <c r="P12" s="102" t="s">
        <v>53</v>
      </c>
      <c r="Q12" s="72" t="s">
        <v>5</v>
      </c>
      <c r="R12" s="35"/>
    </row>
    <row r="13" spans="1:18" ht="77.25" customHeight="1" x14ac:dyDescent="0.25">
      <c r="A13" s="72"/>
      <c r="B13" s="76" t="s">
        <v>141</v>
      </c>
      <c r="C13" s="72" t="s">
        <v>4</v>
      </c>
      <c r="D13" s="72" t="s">
        <v>5</v>
      </c>
      <c r="E13" s="72" t="s">
        <v>5</v>
      </c>
      <c r="F13" s="130"/>
      <c r="G13" s="64">
        <v>75</v>
      </c>
      <c r="H13" s="64">
        <v>75</v>
      </c>
      <c r="I13" s="72">
        <v>102.5</v>
      </c>
      <c r="J13" s="72">
        <v>104</v>
      </c>
      <c r="K13" s="72">
        <v>105</v>
      </c>
      <c r="L13" s="72" t="s">
        <v>5</v>
      </c>
      <c r="M13" s="64">
        <v>75</v>
      </c>
      <c r="N13" s="72"/>
      <c r="O13" s="72" t="s">
        <v>5</v>
      </c>
      <c r="P13" s="102" t="s">
        <v>53</v>
      </c>
      <c r="Q13" s="72" t="s">
        <v>5</v>
      </c>
      <c r="R13" s="35"/>
    </row>
    <row r="14" spans="1:18" ht="84" customHeight="1" x14ac:dyDescent="0.25">
      <c r="A14" s="72">
        <v>3</v>
      </c>
      <c r="B14" s="72" t="s">
        <v>142</v>
      </c>
      <c r="C14" s="72" t="s">
        <v>4</v>
      </c>
      <c r="D14" s="72" t="s">
        <v>5</v>
      </c>
      <c r="E14" s="72" t="s">
        <v>5</v>
      </c>
      <c r="F14" s="130"/>
      <c r="G14" s="64">
        <v>106</v>
      </c>
      <c r="H14" s="64">
        <v>156.4</v>
      </c>
      <c r="I14" s="72">
        <v>104.5</v>
      </c>
      <c r="J14" s="72">
        <v>105</v>
      </c>
      <c r="K14" s="72">
        <v>106.3</v>
      </c>
      <c r="L14" s="72" t="s">
        <v>5</v>
      </c>
      <c r="M14" s="64">
        <v>156.4</v>
      </c>
      <c r="N14" s="72"/>
      <c r="O14" s="72" t="s">
        <v>5</v>
      </c>
      <c r="P14" s="102" t="s">
        <v>53</v>
      </c>
      <c r="Q14" s="72" t="s">
        <v>5</v>
      </c>
      <c r="R14" s="35"/>
    </row>
    <row r="15" spans="1:18" x14ac:dyDescent="0.25">
      <c r="A15" s="124" t="s">
        <v>336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34"/>
    </row>
    <row r="16" spans="1:18" ht="34.5" customHeight="1" x14ac:dyDescent="0.25">
      <c r="A16" s="72">
        <v>1</v>
      </c>
      <c r="B16" s="72" t="s">
        <v>143</v>
      </c>
      <c r="C16" s="72"/>
      <c r="D16" s="68" t="s">
        <v>102</v>
      </c>
      <c r="E16" s="72" t="s">
        <v>88</v>
      </c>
      <c r="F16" s="130" t="s">
        <v>346</v>
      </c>
      <c r="G16" s="130" t="s">
        <v>65</v>
      </c>
      <c r="H16" s="130"/>
      <c r="I16" s="130"/>
      <c r="J16" s="130"/>
      <c r="K16" s="130"/>
      <c r="L16" s="130"/>
      <c r="M16" s="130"/>
      <c r="N16" s="130"/>
      <c r="O16" s="72"/>
      <c r="P16" s="72"/>
      <c r="Q16" s="72"/>
      <c r="R16" s="35"/>
    </row>
    <row r="17" spans="1:18" ht="115.5" customHeight="1" x14ac:dyDescent="0.25">
      <c r="A17" s="72">
        <v>2</v>
      </c>
      <c r="B17" s="74" t="s">
        <v>144</v>
      </c>
      <c r="C17" s="72"/>
      <c r="D17" s="68" t="s">
        <v>102</v>
      </c>
      <c r="E17" s="72" t="s">
        <v>88</v>
      </c>
      <c r="F17" s="130"/>
      <c r="G17" s="130" t="s">
        <v>65</v>
      </c>
      <c r="H17" s="130"/>
      <c r="I17" s="130"/>
      <c r="J17" s="130"/>
      <c r="K17" s="130"/>
      <c r="L17" s="130"/>
      <c r="M17" s="130"/>
      <c r="N17" s="130"/>
      <c r="O17" s="72"/>
      <c r="P17" s="72"/>
      <c r="Q17" s="72"/>
      <c r="R17" s="35"/>
    </row>
    <row r="18" spans="1:18" ht="81.75" customHeight="1" x14ac:dyDescent="0.25">
      <c r="A18" s="72">
        <v>3</v>
      </c>
      <c r="B18" s="75" t="s">
        <v>349</v>
      </c>
      <c r="C18" s="72" t="s">
        <v>92</v>
      </c>
      <c r="D18" s="68" t="s">
        <v>103</v>
      </c>
      <c r="E18" s="72" t="s">
        <v>89</v>
      </c>
      <c r="F18" s="72" t="s">
        <v>345</v>
      </c>
      <c r="G18" s="130" t="s">
        <v>66</v>
      </c>
      <c r="H18" s="130"/>
      <c r="I18" s="130"/>
      <c r="J18" s="130"/>
      <c r="K18" s="130"/>
      <c r="L18" s="130"/>
      <c r="M18" s="130"/>
      <c r="N18" s="130"/>
      <c r="O18" s="68" t="s">
        <v>59</v>
      </c>
      <c r="P18" s="72"/>
      <c r="Q18" s="72" t="s">
        <v>5</v>
      </c>
      <c r="R18" s="35"/>
    </row>
    <row r="19" spans="1:18" ht="92.25" customHeight="1" x14ac:dyDescent="0.25">
      <c r="A19" s="72">
        <v>4</v>
      </c>
      <c r="B19" s="72" t="s">
        <v>350</v>
      </c>
      <c r="C19" s="72" t="s">
        <v>92</v>
      </c>
      <c r="D19" s="68" t="s">
        <v>103</v>
      </c>
      <c r="E19" s="72" t="s">
        <v>90</v>
      </c>
      <c r="F19" s="72" t="s">
        <v>343</v>
      </c>
      <c r="G19" s="130" t="s">
        <v>66</v>
      </c>
      <c r="H19" s="130"/>
      <c r="I19" s="130"/>
      <c r="J19" s="130"/>
      <c r="K19" s="130"/>
      <c r="L19" s="130"/>
      <c r="M19" s="130"/>
      <c r="N19" s="130"/>
      <c r="O19" s="68" t="s">
        <v>59</v>
      </c>
      <c r="P19" s="72"/>
      <c r="Q19" s="72" t="s">
        <v>5</v>
      </c>
      <c r="R19" s="35"/>
    </row>
    <row r="20" spans="1:18" ht="86.25" customHeight="1" x14ac:dyDescent="0.25">
      <c r="A20" s="72">
        <v>5</v>
      </c>
      <c r="B20" s="72" t="s">
        <v>351</v>
      </c>
      <c r="C20" s="72" t="s">
        <v>92</v>
      </c>
      <c r="D20" s="68" t="s">
        <v>103</v>
      </c>
      <c r="E20" s="72" t="s">
        <v>91</v>
      </c>
      <c r="F20" s="72" t="s">
        <v>344</v>
      </c>
      <c r="G20" s="130" t="s">
        <v>66</v>
      </c>
      <c r="H20" s="130"/>
      <c r="I20" s="130"/>
      <c r="J20" s="130"/>
      <c r="K20" s="130"/>
      <c r="L20" s="130"/>
      <c r="M20" s="130"/>
      <c r="N20" s="130"/>
      <c r="O20" s="68" t="s">
        <v>59</v>
      </c>
      <c r="P20" s="72"/>
      <c r="Q20" s="72" t="s">
        <v>5</v>
      </c>
      <c r="R20" s="35"/>
    </row>
    <row r="21" spans="1:18" ht="21.75" customHeight="1" x14ac:dyDescent="0.25">
      <c r="A21" s="6" t="s">
        <v>337</v>
      </c>
      <c r="B21" s="6"/>
      <c r="C21" s="6"/>
      <c r="D21" s="6"/>
      <c r="E21" s="6" t="s">
        <v>92</v>
      </c>
      <c r="F21" s="6"/>
      <c r="G21" s="6">
        <f>G22+G23+G24</f>
        <v>0</v>
      </c>
      <c r="H21" s="6">
        <f t="shared" ref="H21:L21" si="0">H22+H23+H24</f>
        <v>0</v>
      </c>
      <c r="I21" s="6">
        <f t="shared" si="0"/>
        <v>0</v>
      </c>
      <c r="J21" s="6">
        <f t="shared" si="0"/>
        <v>0</v>
      </c>
      <c r="K21" s="6">
        <f t="shared" si="0"/>
        <v>0</v>
      </c>
      <c r="L21" s="6">
        <f t="shared" si="0"/>
        <v>0</v>
      </c>
      <c r="M21" s="6"/>
      <c r="N21" s="6"/>
      <c r="O21" s="6"/>
      <c r="P21" s="6"/>
      <c r="Q21" s="6"/>
      <c r="R21" s="36"/>
    </row>
    <row r="22" spans="1:18" ht="19.5" customHeight="1" x14ac:dyDescent="0.25">
      <c r="A22" s="7" t="s">
        <v>11</v>
      </c>
      <c r="B22" s="7"/>
      <c r="C22" s="7"/>
      <c r="D22" s="7"/>
      <c r="E22" s="6" t="s">
        <v>92</v>
      </c>
      <c r="F22" s="7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f>SUM(G22:K22)</f>
        <v>0</v>
      </c>
      <c r="M22" s="7"/>
      <c r="N22" s="7"/>
      <c r="O22" s="7"/>
      <c r="P22" s="7"/>
      <c r="Q22" s="7"/>
      <c r="R22" s="37"/>
    </row>
    <row r="23" spans="1:18" ht="16.5" customHeight="1" x14ac:dyDescent="0.25">
      <c r="A23" s="1" t="s">
        <v>60</v>
      </c>
      <c r="B23" s="1"/>
      <c r="C23" s="1"/>
      <c r="D23" s="1"/>
      <c r="E23" s="6" t="s">
        <v>92</v>
      </c>
      <c r="F23" s="1"/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ref="L23:L24" si="1">SUM(G23:K23)</f>
        <v>0</v>
      </c>
      <c r="M23" s="1"/>
      <c r="N23" s="1"/>
      <c r="O23" s="1"/>
      <c r="P23" s="1"/>
      <c r="Q23" s="1"/>
      <c r="R23" s="38"/>
    </row>
    <row r="24" spans="1:18" ht="36" customHeight="1" x14ac:dyDescent="0.25">
      <c r="A24" s="8" t="s">
        <v>338</v>
      </c>
      <c r="B24" s="8"/>
      <c r="C24" s="8"/>
      <c r="D24" s="8"/>
      <c r="E24" s="6" t="s">
        <v>92</v>
      </c>
      <c r="F24" s="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f t="shared" si="1"/>
        <v>0</v>
      </c>
      <c r="M24" s="8"/>
      <c r="N24" s="8"/>
      <c r="O24" s="8"/>
      <c r="P24" s="8"/>
      <c r="Q24" s="8"/>
      <c r="R24" s="39"/>
    </row>
    <row r="25" spans="1:18" s="18" customFormat="1" ht="21" customHeight="1" x14ac:dyDescent="0.2">
      <c r="A25" s="134" t="s">
        <v>297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6"/>
      <c r="R25" s="40"/>
    </row>
    <row r="26" spans="1:18" s="18" customFormat="1" ht="19.5" customHeight="1" x14ac:dyDescent="0.2">
      <c r="A26" s="137" t="s">
        <v>298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  <c r="R26" s="41"/>
    </row>
    <row r="27" spans="1:18" s="18" customFormat="1" ht="21.75" customHeight="1" x14ac:dyDescent="0.2">
      <c r="A27" s="126" t="s">
        <v>55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46"/>
      <c r="R27" s="42"/>
    </row>
    <row r="28" spans="1:18" ht="56.25" customHeight="1" x14ac:dyDescent="0.25">
      <c r="A28" s="72">
        <v>1</v>
      </c>
      <c r="B28" s="72" t="s">
        <v>145</v>
      </c>
      <c r="C28" s="72" t="s">
        <v>4</v>
      </c>
      <c r="D28" s="72" t="s">
        <v>5</v>
      </c>
      <c r="E28" s="72" t="s">
        <v>5</v>
      </c>
      <c r="F28" s="130" t="s">
        <v>127</v>
      </c>
      <c r="G28" s="101">
        <v>101.1</v>
      </c>
      <c r="H28" s="72">
        <v>102.1</v>
      </c>
      <c r="I28" s="72">
        <v>102.2</v>
      </c>
      <c r="J28" s="72">
        <v>102.4</v>
      </c>
      <c r="K28" s="72">
        <v>102.8</v>
      </c>
      <c r="L28" s="72" t="s">
        <v>5</v>
      </c>
      <c r="M28" s="101">
        <v>101.1</v>
      </c>
      <c r="N28" s="72"/>
      <c r="O28" s="72" t="s">
        <v>5</v>
      </c>
      <c r="P28" s="102" t="s">
        <v>53</v>
      </c>
      <c r="Q28" s="72" t="s">
        <v>5</v>
      </c>
      <c r="R28" s="35"/>
    </row>
    <row r="29" spans="1:18" ht="59.25" customHeight="1" x14ac:dyDescent="0.25">
      <c r="A29" s="72">
        <v>2</v>
      </c>
      <c r="B29" s="72" t="s">
        <v>146</v>
      </c>
      <c r="C29" s="72" t="s">
        <v>4</v>
      </c>
      <c r="D29" s="72" t="s">
        <v>5</v>
      </c>
      <c r="E29" s="72" t="s">
        <v>5</v>
      </c>
      <c r="F29" s="130"/>
      <c r="G29" s="101">
        <v>100</v>
      </c>
      <c r="H29" s="72">
        <v>101.9</v>
      </c>
      <c r="I29" s="72">
        <v>102</v>
      </c>
      <c r="J29" s="72">
        <v>102.1</v>
      </c>
      <c r="K29" s="72">
        <v>102.2</v>
      </c>
      <c r="L29" s="72" t="s">
        <v>5</v>
      </c>
      <c r="M29" s="101">
        <v>100</v>
      </c>
      <c r="N29" s="72"/>
      <c r="O29" s="72" t="s">
        <v>5</v>
      </c>
      <c r="P29" s="102" t="s">
        <v>53</v>
      </c>
      <c r="Q29" s="72" t="s">
        <v>5</v>
      </c>
      <c r="R29" s="35"/>
    </row>
    <row r="30" spans="1:18" ht="49.5" customHeight="1" x14ac:dyDescent="0.25">
      <c r="A30" s="72">
        <v>3</v>
      </c>
      <c r="B30" s="72" t="s">
        <v>147</v>
      </c>
      <c r="C30" s="72" t="s">
        <v>12</v>
      </c>
      <c r="D30" s="72" t="s">
        <v>5</v>
      </c>
      <c r="E30" s="72" t="s">
        <v>5</v>
      </c>
      <c r="F30" s="130"/>
      <c r="G30" s="101">
        <v>17200</v>
      </c>
      <c r="H30" s="72">
        <v>17200</v>
      </c>
      <c r="I30" s="72">
        <v>17320</v>
      </c>
      <c r="J30" s="72">
        <v>17370</v>
      </c>
      <c r="K30" s="72">
        <v>17400</v>
      </c>
      <c r="L30" s="72" t="s">
        <v>5</v>
      </c>
      <c r="M30" s="101">
        <v>18390</v>
      </c>
      <c r="N30" s="72"/>
      <c r="O30" s="72" t="s">
        <v>5</v>
      </c>
      <c r="P30" s="102" t="s">
        <v>53</v>
      </c>
      <c r="Q30" s="72" t="s">
        <v>5</v>
      </c>
      <c r="R30" s="35"/>
    </row>
    <row r="31" spans="1:18" ht="28.5" customHeight="1" x14ac:dyDescent="0.25">
      <c r="A31" s="72">
        <v>4</v>
      </c>
      <c r="B31" s="62" t="s">
        <v>148</v>
      </c>
      <c r="C31" s="72" t="s">
        <v>12</v>
      </c>
      <c r="D31" s="72" t="s">
        <v>5</v>
      </c>
      <c r="E31" s="72" t="s">
        <v>5</v>
      </c>
      <c r="F31" s="130"/>
      <c r="G31" s="101">
        <v>4400</v>
      </c>
      <c r="H31" s="72">
        <v>4400</v>
      </c>
      <c r="I31" s="72">
        <v>4400</v>
      </c>
      <c r="J31" s="72">
        <v>4400</v>
      </c>
      <c r="K31" s="72">
        <v>4400</v>
      </c>
      <c r="L31" s="72" t="s">
        <v>5</v>
      </c>
      <c r="M31" s="101">
        <v>7730</v>
      </c>
      <c r="N31" s="72"/>
      <c r="O31" s="72" t="s">
        <v>5</v>
      </c>
      <c r="P31" s="68" t="s">
        <v>53</v>
      </c>
      <c r="Q31" s="72" t="s">
        <v>5</v>
      </c>
      <c r="R31" s="35"/>
    </row>
    <row r="32" spans="1:18" ht="30.75" customHeight="1" x14ac:dyDescent="0.25">
      <c r="A32" s="72">
        <v>5</v>
      </c>
      <c r="B32" s="72" t="s">
        <v>149</v>
      </c>
      <c r="C32" s="72" t="s">
        <v>12</v>
      </c>
      <c r="D32" s="72" t="s">
        <v>5</v>
      </c>
      <c r="E32" s="72" t="s">
        <v>5</v>
      </c>
      <c r="F32" s="130"/>
      <c r="G32" s="101">
        <v>300</v>
      </c>
      <c r="H32" s="72">
        <v>300</v>
      </c>
      <c r="I32" s="72">
        <v>300</v>
      </c>
      <c r="J32" s="72">
        <v>300</v>
      </c>
      <c r="K32" s="72">
        <v>300</v>
      </c>
      <c r="L32" s="72" t="s">
        <v>5</v>
      </c>
      <c r="M32" s="101">
        <v>340</v>
      </c>
      <c r="N32" s="72"/>
      <c r="O32" s="72" t="s">
        <v>5</v>
      </c>
      <c r="P32" s="68" t="s">
        <v>53</v>
      </c>
      <c r="Q32" s="72" t="s">
        <v>5</v>
      </c>
      <c r="R32" s="35"/>
    </row>
    <row r="33" spans="1:19" ht="30.75" customHeight="1" x14ac:dyDescent="0.25">
      <c r="A33" s="72">
        <v>6</v>
      </c>
      <c r="B33" s="72" t="s">
        <v>150</v>
      </c>
      <c r="C33" s="72" t="s">
        <v>12</v>
      </c>
      <c r="D33" s="72" t="s">
        <v>5</v>
      </c>
      <c r="E33" s="72" t="s">
        <v>5</v>
      </c>
      <c r="F33" s="130"/>
      <c r="G33" s="101">
        <v>300</v>
      </c>
      <c r="H33" s="72">
        <v>300</v>
      </c>
      <c r="I33" s="72">
        <v>300</v>
      </c>
      <c r="J33" s="72">
        <v>300</v>
      </c>
      <c r="K33" s="72">
        <v>300</v>
      </c>
      <c r="L33" s="72" t="s">
        <v>5</v>
      </c>
      <c r="M33" s="101">
        <v>300</v>
      </c>
      <c r="N33" s="72"/>
      <c r="O33" s="72" t="s">
        <v>5</v>
      </c>
      <c r="P33" s="68" t="s">
        <v>53</v>
      </c>
      <c r="Q33" s="72" t="s">
        <v>5</v>
      </c>
      <c r="R33" s="35"/>
    </row>
    <row r="34" spans="1:19" ht="28.5" customHeight="1" x14ac:dyDescent="0.25">
      <c r="A34" s="72">
        <v>7</v>
      </c>
      <c r="B34" s="72" t="s">
        <v>151</v>
      </c>
      <c r="C34" s="72" t="s">
        <v>12</v>
      </c>
      <c r="D34" s="72" t="s">
        <v>5</v>
      </c>
      <c r="E34" s="72" t="s">
        <v>5</v>
      </c>
      <c r="F34" s="130"/>
      <c r="G34" s="101">
        <v>4600</v>
      </c>
      <c r="H34" s="72">
        <v>4600</v>
      </c>
      <c r="I34" s="72">
        <v>4600</v>
      </c>
      <c r="J34" s="72">
        <v>4600</v>
      </c>
      <c r="K34" s="72">
        <v>4600</v>
      </c>
      <c r="L34" s="72" t="s">
        <v>5</v>
      </c>
      <c r="M34" s="101">
        <v>5500</v>
      </c>
      <c r="N34" s="72"/>
      <c r="O34" s="72" t="s">
        <v>5</v>
      </c>
      <c r="P34" s="68" t="s">
        <v>53</v>
      </c>
      <c r="Q34" s="72" t="s">
        <v>5</v>
      </c>
      <c r="R34" s="35"/>
    </row>
    <row r="35" spans="1:19" ht="36" customHeight="1" x14ac:dyDescent="0.25">
      <c r="A35" s="72">
        <v>8</v>
      </c>
      <c r="B35" s="72" t="s">
        <v>152</v>
      </c>
      <c r="C35" s="72" t="s">
        <v>4</v>
      </c>
      <c r="D35" s="72" t="s">
        <v>5</v>
      </c>
      <c r="E35" s="72" t="s">
        <v>5</v>
      </c>
      <c r="F35" s="130"/>
      <c r="G35" s="101">
        <v>101.7</v>
      </c>
      <c r="H35" s="72">
        <v>101.7</v>
      </c>
      <c r="I35" s="72">
        <v>101.8</v>
      </c>
      <c r="J35" s="72">
        <v>101.9</v>
      </c>
      <c r="K35" s="72">
        <v>102.2</v>
      </c>
      <c r="L35" s="72" t="s">
        <v>5</v>
      </c>
      <c r="M35" s="101">
        <v>102.2</v>
      </c>
      <c r="N35" s="72"/>
      <c r="O35" s="72" t="s">
        <v>5</v>
      </c>
      <c r="P35" s="103" t="s">
        <v>53</v>
      </c>
      <c r="Q35" s="72" t="s">
        <v>5</v>
      </c>
      <c r="R35" s="35"/>
    </row>
    <row r="36" spans="1:19" x14ac:dyDescent="0.25">
      <c r="A36" s="124" t="s">
        <v>336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42"/>
    </row>
    <row r="37" spans="1:19" ht="48" customHeight="1" x14ac:dyDescent="0.25">
      <c r="A37" s="72">
        <v>1</v>
      </c>
      <c r="B37" s="72" t="s">
        <v>153</v>
      </c>
      <c r="C37" s="72" t="s">
        <v>13</v>
      </c>
      <c r="D37" s="72" t="s">
        <v>102</v>
      </c>
      <c r="E37" s="72" t="s">
        <v>93</v>
      </c>
      <c r="F37" s="130" t="s">
        <v>127</v>
      </c>
      <c r="G37" s="130" t="s">
        <v>65</v>
      </c>
      <c r="H37" s="130"/>
      <c r="I37" s="130"/>
      <c r="J37" s="130"/>
      <c r="K37" s="130"/>
      <c r="L37" s="130"/>
      <c r="M37" s="130"/>
      <c r="N37" s="130"/>
      <c r="O37" s="72"/>
      <c r="P37" s="72"/>
      <c r="Q37" s="72"/>
      <c r="R37" s="86"/>
    </row>
    <row r="38" spans="1:19" ht="38.25" x14ac:dyDescent="0.25">
      <c r="A38" s="72">
        <v>2</v>
      </c>
      <c r="B38" s="72" t="s">
        <v>154</v>
      </c>
      <c r="C38" s="72" t="s">
        <v>13</v>
      </c>
      <c r="D38" s="72" t="s">
        <v>102</v>
      </c>
      <c r="E38" s="72" t="s">
        <v>93</v>
      </c>
      <c r="F38" s="130"/>
      <c r="G38" s="130" t="s">
        <v>65</v>
      </c>
      <c r="H38" s="130"/>
      <c r="I38" s="130"/>
      <c r="J38" s="130"/>
      <c r="K38" s="130"/>
      <c r="L38" s="130"/>
      <c r="M38" s="130"/>
      <c r="N38" s="130"/>
      <c r="O38" s="72"/>
      <c r="P38" s="72"/>
      <c r="Q38" s="72"/>
      <c r="R38" s="86"/>
    </row>
    <row r="39" spans="1:19" ht="33" customHeight="1" x14ac:dyDescent="0.25">
      <c r="A39" s="72">
        <v>3</v>
      </c>
      <c r="B39" s="72" t="s">
        <v>155</v>
      </c>
      <c r="C39" s="72" t="s">
        <v>13</v>
      </c>
      <c r="D39" s="72" t="s">
        <v>102</v>
      </c>
      <c r="E39" s="72" t="s">
        <v>93</v>
      </c>
      <c r="F39" s="130"/>
      <c r="G39" s="130" t="s">
        <v>65</v>
      </c>
      <c r="H39" s="130"/>
      <c r="I39" s="130"/>
      <c r="J39" s="130"/>
      <c r="K39" s="130"/>
      <c r="L39" s="130"/>
      <c r="M39" s="130"/>
      <c r="N39" s="130"/>
      <c r="O39" s="72"/>
      <c r="P39" s="72"/>
      <c r="Q39" s="72"/>
      <c r="R39" s="86"/>
    </row>
    <row r="40" spans="1:19" ht="174.75" customHeight="1" x14ac:dyDescent="0.25">
      <c r="A40" s="72">
        <v>4</v>
      </c>
      <c r="B40" s="72" t="s">
        <v>156</v>
      </c>
      <c r="C40" s="72" t="s">
        <v>117</v>
      </c>
      <c r="D40" s="72" t="s">
        <v>102</v>
      </c>
      <c r="E40" s="72" t="s">
        <v>93</v>
      </c>
      <c r="F40" s="130"/>
      <c r="G40" s="54">
        <v>3</v>
      </c>
      <c r="H40" s="54">
        <v>10</v>
      </c>
      <c r="I40" s="54">
        <v>10</v>
      </c>
      <c r="J40" s="54">
        <v>10</v>
      </c>
      <c r="K40" s="54">
        <v>10</v>
      </c>
      <c r="L40" s="54">
        <f t="shared" ref="L40:L41" si="2">SUM(G40:K40)</f>
        <v>43</v>
      </c>
      <c r="M40" s="54">
        <v>3</v>
      </c>
      <c r="N40" s="54">
        <v>3</v>
      </c>
      <c r="O40" s="54" t="s">
        <v>5</v>
      </c>
      <c r="P40" s="103" t="s">
        <v>53</v>
      </c>
      <c r="Q40" s="71"/>
      <c r="R40" s="87"/>
      <c r="S40" s="87"/>
    </row>
    <row r="41" spans="1:19" ht="72" customHeight="1" x14ac:dyDescent="0.25">
      <c r="A41" s="72">
        <v>5</v>
      </c>
      <c r="B41" s="72" t="s">
        <v>157</v>
      </c>
      <c r="C41" s="72" t="s">
        <v>117</v>
      </c>
      <c r="D41" s="72" t="s">
        <v>102</v>
      </c>
      <c r="E41" s="72" t="s">
        <v>94</v>
      </c>
      <c r="F41" s="130"/>
      <c r="G41" s="54">
        <v>15</v>
      </c>
      <c r="H41" s="54">
        <v>15</v>
      </c>
      <c r="I41" s="54">
        <v>15</v>
      </c>
      <c r="J41" s="54">
        <v>15</v>
      </c>
      <c r="K41" s="54">
        <v>15</v>
      </c>
      <c r="L41" s="54">
        <f t="shared" si="2"/>
        <v>75</v>
      </c>
      <c r="M41" s="54">
        <v>15</v>
      </c>
      <c r="N41" s="54">
        <v>15</v>
      </c>
      <c r="O41" s="54" t="s">
        <v>5</v>
      </c>
      <c r="P41" s="68" t="s">
        <v>53</v>
      </c>
      <c r="Q41" s="72"/>
      <c r="R41" s="86"/>
    </row>
    <row r="42" spans="1:19" ht="38.25" customHeight="1" x14ac:dyDescent="0.25">
      <c r="A42" s="72">
        <v>6</v>
      </c>
      <c r="B42" s="72" t="s">
        <v>158</v>
      </c>
      <c r="C42" s="72" t="s">
        <v>92</v>
      </c>
      <c r="D42" s="72" t="s">
        <v>102</v>
      </c>
      <c r="E42" s="72" t="s">
        <v>94</v>
      </c>
      <c r="F42" s="130"/>
      <c r="G42" s="55">
        <v>8100</v>
      </c>
      <c r="H42" s="55">
        <v>8200</v>
      </c>
      <c r="I42" s="55">
        <v>8400</v>
      </c>
      <c r="J42" s="55">
        <v>8600</v>
      </c>
      <c r="K42" s="55">
        <v>8800</v>
      </c>
      <c r="L42" s="55">
        <f>SUM(G42:K42)</f>
        <v>42100</v>
      </c>
      <c r="M42" s="55">
        <v>8100</v>
      </c>
      <c r="N42" s="55">
        <v>8100</v>
      </c>
      <c r="O42" s="54" t="s">
        <v>60</v>
      </c>
      <c r="P42" s="68" t="s">
        <v>53</v>
      </c>
      <c r="Q42" s="72"/>
      <c r="R42" s="86"/>
    </row>
    <row r="43" spans="1:19" ht="21.75" customHeight="1" x14ac:dyDescent="0.25">
      <c r="A43" s="124" t="s">
        <v>55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42"/>
    </row>
    <row r="44" spans="1:19" ht="24.75" customHeight="1" x14ac:dyDescent="0.25">
      <c r="A44" s="110">
        <v>1</v>
      </c>
      <c r="B44" s="130" t="s">
        <v>159</v>
      </c>
      <c r="C44" s="72" t="s">
        <v>4</v>
      </c>
      <c r="D44" s="130" t="s">
        <v>5</v>
      </c>
      <c r="E44" s="130" t="s">
        <v>5</v>
      </c>
      <c r="F44" s="130" t="s">
        <v>127</v>
      </c>
      <c r="G44" s="72">
        <v>31.9</v>
      </c>
      <c r="H44" s="72">
        <v>33.9</v>
      </c>
      <c r="I44" s="72">
        <v>35.6</v>
      </c>
      <c r="J44" s="72">
        <v>36.700000000000003</v>
      </c>
      <c r="K44" s="72">
        <v>36.9</v>
      </c>
      <c r="L44" s="130" t="s">
        <v>5</v>
      </c>
      <c r="M44" s="72">
        <v>32.5</v>
      </c>
      <c r="N44" s="72"/>
      <c r="O44" s="130" t="s">
        <v>5</v>
      </c>
      <c r="P44" s="130" t="s">
        <v>53</v>
      </c>
      <c r="Q44" s="130" t="s">
        <v>5</v>
      </c>
      <c r="R44" s="35"/>
    </row>
    <row r="45" spans="1:19" ht="21" customHeight="1" x14ac:dyDescent="0.25">
      <c r="A45" s="112"/>
      <c r="B45" s="130"/>
      <c r="C45" s="72" t="s">
        <v>118</v>
      </c>
      <c r="D45" s="130"/>
      <c r="E45" s="130"/>
      <c r="F45" s="130"/>
      <c r="G45" s="72">
        <v>46.3</v>
      </c>
      <c r="H45" s="72">
        <v>46.1</v>
      </c>
      <c r="I45" s="72">
        <v>48.2</v>
      </c>
      <c r="J45" s="72">
        <v>49.2</v>
      </c>
      <c r="K45" s="72">
        <v>52.2</v>
      </c>
      <c r="L45" s="130"/>
      <c r="M45" s="72">
        <v>47.1</v>
      </c>
      <c r="N45" s="72"/>
      <c r="O45" s="130"/>
      <c r="P45" s="133"/>
      <c r="Q45" s="130"/>
      <c r="R45" s="35"/>
    </row>
    <row r="46" spans="1:19" ht="16.5" customHeight="1" x14ac:dyDescent="0.25">
      <c r="A46" s="110">
        <v>2</v>
      </c>
      <c r="B46" s="130" t="s">
        <v>160</v>
      </c>
      <c r="C46" s="72" t="s">
        <v>4</v>
      </c>
      <c r="D46" s="130" t="s">
        <v>5</v>
      </c>
      <c r="E46" s="130" t="s">
        <v>5</v>
      </c>
      <c r="F46" s="130"/>
      <c r="G46" s="72">
        <v>24.1</v>
      </c>
      <c r="H46" s="72">
        <v>25.9</v>
      </c>
      <c r="I46" s="72">
        <v>26.5</v>
      </c>
      <c r="J46" s="72">
        <v>28.3</v>
      </c>
      <c r="K46" s="72">
        <v>29.6</v>
      </c>
      <c r="L46" s="130" t="s">
        <v>5</v>
      </c>
      <c r="M46" s="72">
        <v>25</v>
      </c>
      <c r="N46" s="72"/>
      <c r="O46" s="130" t="s">
        <v>5</v>
      </c>
      <c r="P46" s="130" t="s">
        <v>53</v>
      </c>
      <c r="Q46" s="130" t="s">
        <v>5</v>
      </c>
      <c r="R46" s="35"/>
    </row>
    <row r="47" spans="1:19" ht="25.5" customHeight="1" x14ac:dyDescent="0.25">
      <c r="A47" s="112"/>
      <c r="B47" s="130"/>
      <c r="C47" s="72" t="s">
        <v>118</v>
      </c>
      <c r="D47" s="130"/>
      <c r="E47" s="130"/>
      <c r="F47" s="130"/>
      <c r="G47" s="72">
        <v>12.1</v>
      </c>
      <c r="H47" s="72">
        <v>12.7</v>
      </c>
      <c r="I47" s="72">
        <v>12.7</v>
      </c>
      <c r="J47" s="72">
        <v>13.7</v>
      </c>
      <c r="K47" s="72">
        <v>15.3</v>
      </c>
      <c r="L47" s="130"/>
      <c r="M47" s="72">
        <v>13.1</v>
      </c>
      <c r="N47" s="72"/>
      <c r="O47" s="130"/>
      <c r="P47" s="133"/>
      <c r="Q47" s="130"/>
      <c r="R47" s="35"/>
    </row>
    <row r="48" spans="1:19" x14ac:dyDescent="0.25">
      <c r="A48" s="124" t="s">
        <v>336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42"/>
    </row>
    <row r="49" spans="1:18" ht="59.25" customHeight="1" x14ac:dyDescent="0.25">
      <c r="A49" s="72">
        <v>1</v>
      </c>
      <c r="B49" s="72" t="s">
        <v>161</v>
      </c>
      <c r="C49" s="72" t="s">
        <v>92</v>
      </c>
      <c r="D49" s="72" t="s">
        <v>102</v>
      </c>
      <c r="E49" s="72" t="s">
        <v>94</v>
      </c>
      <c r="F49" s="130" t="s">
        <v>127</v>
      </c>
      <c r="G49" s="54">
        <v>105300</v>
      </c>
      <c r="H49" s="72">
        <v>152500</v>
      </c>
      <c r="I49" s="72">
        <v>160200</v>
      </c>
      <c r="J49" s="72">
        <v>0</v>
      </c>
      <c r="K49" s="72">
        <v>0</v>
      </c>
      <c r="L49" s="10">
        <f>SUM(G49:K49)</f>
        <v>418000</v>
      </c>
      <c r="M49" s="10">
        <v>105300</v>
      </c>
      <c r="N49" s="10">
        <v>105300</v>
      </c>
      <c r="O49" s="54" t="s">
        <v>60</v>
      </c>
      <c r="P49" s="68" t="s">
        <v>53</v>
      </c>
      <c r="Q49" s="72"/>
      <c r="R49" s="86"/>
    </row>
    <row r="50" spans="1:18" ht="33" customHeight="1" x14ac:dyDescent="0.25">
      <c r="A50" s="72">
        <v>2</v>
      </c>
      <c r="B50" s="72" t="s">
        <v>352</v>
      </c>
      <c r="C50" s="72" t="s">
        <v>119</v>
      </c>
      <c r="D50" s="72" t="s">
        <v>102</v>
      </c>
      <c r="E50" s="72" t="s">
        <v>93</v>
      </c>
      <c r="F50" s="130"/>
      <c r="G50" s="130" t="s">
        <v>67</v>
      </c>
      <c r="H50" s="130"/>
      <c r="I50" s="130"/>
      <c r="J50" s="130"/>
      <c r="K50" s="130"/>
      <c r="L50" s="130"/>
      <c r="M50" s="130"/>
      <c r="N50" s="130"/>
      <c r="O50" s="72"/>
      <c r="P50" s="72"/>
      <c r="Q50" s="72"/>
      <c r="R50" s="86"/>
    </row>
    <row r="51" spans="1:18" ht="24" customHeight="1" x14ac:dyDescent="0.25">
      <c r="A51" s="72">
        <v>3</v>
      </c>
      <c r="B51" s="72" t="s">
        <v>162</v>
      </c>
      <c r="C51" s="72" t="s">
        <v>119</v>
      </c>
      <c r="D51" s="72" t="s">
        <v>102</v>
      </c>
      <c r="E51" s="72" t="s">
        <v>93</v>
      </c>
      <c r="F51" s="130"/>
      <c r="G51" s="130" t="s">
        <v>67</v>
      </c>
      <c r="H51" s="130"/>
      <c r="I51" s="130"/>
      <c r="J51" s="130"/>
      <c r="K51" s="130"/>
      <c r="L51" s="130"/>
      <c r="M51" s="130"/>
      <c r="N51" s="130"/>
      <c r="O51" s="72"/>
      <c r="P51" s="72"/>
      <c r="Q51" s="72"/>
      <c r="R51" s="86"/>
    </row>
    <row r="52" spans="1:18" ht="35.25" customHeight="1" x14ac:dyDescent="0.25">
      <c r="A52" s="72">
        <v>4</v>
      </c>
      <c r="B52" s="72" t="s">
        <v>353</v>
      </c>
      <c r="C52" s="72" t="s">
        <v>119</v>
      </c>
      <c r="D52" s="72" t="s">
        <v>102</v>
      </c>
      <c r="E52" s="72" t="s">
        <v>93</v>
      </c>
      <c r="F52" s="130"/>
      <c r="G52" s="130" t="s">
        <v>67</v>
      </c>
      <c r="H52" s="130"/>
      <c r="I52" s="130"/>
      <c r="J52" s="130"/>
      <c r="K52" s="130"/>
      <c r="L52" s="130"/>
      <c r="M52" s="130"/>
      <c r="N52" s="130"/>
      <c r="O52" s="72"/>
      <c r="P52" s="72"/>
      <c r="Q52" s="72"/>
      <c r="R52" s="86"/>
    </row>
    <row r="53" spans="1:18" ht="21.75" customHeight="1" x14ac:dyDescent="0.25">
      <c r="A53" s="124" t="s">
        <v>55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42"/>
    </row>
    <row r="54" spans="1:18" ht="35.25" customHeight="1" x14ac:dyDescent="0.25">
      <c r="A54" s="72">
        <v>1</v>
      </c>
      <c r="B54" s="72" t="s">
        <v>163</v>
      </c>
      <c r="C54" s="72" t="s">
        <v>4</v>
      </c>
      <c r="D54" s="72" t="s">
        <v>5</v>
      </c>
      <c r="E54" s="72" t="s">
        <v>5</v>
      </c>
      <c r="F54" s="72" t="s">
        <v>127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 t="s">
        <v>5</v>
      </c>
      <c r="M54" s="72"/>
      <c r="N54" s="72"/>
      <c r="O54" s="72" t="s">
        <v>5</v>
      </c>
      <c r="P54" s="72"/>
      <c r="Q54" s="72" t="s">
        <v>5</v>
      </c>
      <c r="R54" s="35"/>
    </row>
    <row r="55" spans="1:18" x14ac:dyDescent="0.25">
      <c r="A55" s="124" t="s">
        <v>336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42"/>
    </row>
    <row r="56" spans="1:18" ht="51" x14ac:dyDescent="0.25">
      <c r="A56" s="72">
        <v>1</v>
      </c>
      <c r="B56" s="72" t="s">
        <v>164</v>
      </c>
      <c r="C56" s="72"/>
      <c r="D56" s="72" t="s">
        <v>102</v>
      </c>
      <c r="E56" s="72" t="s">
        <v>88</v>
      </c>
      <c r="F56" s="72" t="s">
        <v>127</v>
      </c>
      <c r="G56" s="130" t="s">
        <v>65</v>
      </c>
      <c r="H56" s="130"/>
      <c r="I56" s="130"/>
      <c r="J56" s="130"/>
      <c r="K56" s="130"/>
      <c r="L56" s="130"/>
      <c r="M56" s="130"/>
      <c r="N56" s="130"/>
      <c r="O56" s="72" t="s">
        <v>5</v>
      </c>
      <c r="P56" s="72"/>
      <c r="Q56" s="72" t="s">
        <v>5</v>
      </c>
      <c r="R56" s="35"/>
    </row>
    <row r="57" spans="1:18" ht="29.25" customHeight="1" x14ac:dyDescent="0.25">
      <c r="A57" s="6" t="s">
        <v>337</v>
      </c>
      <c r="B57" s="6"/>
      <c r="C57" s="6"/>
      <c r="D57" s="6"/>
      <c r="E57" s="6" t="s">
        <v>92</v>
      </c>
      <c r="F57" s="6"/>
      <c r="G57" s="6">
        <v>113400</v>
      </c>
      <c r="H57" s="6">
        <v>113400</v>
      </c>
      <c r="I57" s="6">
        <v>113400</v>
      </c>
      <c r="J57" s="6">
        <v>113400</v>
      </c>
      <c r="K57" s="6">
        <v>113400</v>
      </c>
      <c r="L57" s="6">
        <v>113400</v>
      </c>
      <c r="M57" s="6">
        <v>113400</v>
      </c>
      <c r="N57" s="6"/>
      <c r="O57" s="6"/>
      <c r="P57" s="6"/>
      <c r="Q57" s="6"/>
      <c r="R57" s="36"/>
    </row>
    <row r="58" spans="1:18" ht="25.5" customHeight="1" x14ac:dyDescent="0.25">
      <c r="A58" s="7" t="s">
        <v>11</v>
      </c>
      <c r="B58" s="7"/>
      <c r="C58" s="7"/>
      <c r="D58" s="7"/>
      <c r="E58" s="6" t="s">
        <v>92</v>
      </c>
      <c r="F58" s="7"/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f>SUM(G58:K58)</f>
        <v>0</v>
      </c>
      <c r="M58" s="7"/>
      <c r="N58" s="7"/>
      <c r="O58" s="7"/>
      <c r="P58" s="7"/>
      <c r="Q58" s="7"/>
      <c r="R58" s="37"/>
    </row>
    <row r="59" spans="1:18" ht="24" customHeight="1" x14ac:dyDescent="0.25">
      <c r="A59" s="1" t="s">
        <v>60</v>
      </c>
      <c r="B59" s="1"/>
      <c r="C59" s="1"/>
      <c r="D59" s="1"/>
      <c r="E59" s="6" t="s">
        <v>92</v>
      </c>
      <c r="F59" s="1"/>
      <c r="G59" s="1">
        <v>113400</v>
      </c>
      <c r="H59" s="1">
        <v>113400</v>
      </c>
      <c r="I59" s="1">
        <v>113400</v>
      </c>
      <c r="J59" s="1">
        <v>113400</v>
      </c>
      <c r="K59" s="1">
        <v>113400</v>
      </c>
      <c r="L59" s="1">
        <v>113400</v>
      </c>
      <c r="M59" s="1">
        <v>113400</v>
      </c>
      <c r="N59" s="1"/>
      <c r="O59" s="1"/>
      <c r="P59" s="1"/>
      <c r="Q59" s="1"/>
      <c r="R59" s="38"/>
    </row>
    <row r="60" spans="1:18" ht="36" customHeight="1" x14ac:dyDescent="0.25">
      <c r="A60" s="8" t="s">
        <v>338</v>
      </c>
      <c r="B60" s="8"/>
      <c r="C60" s="8"/>
      <c r="D60" s="8"/>
      <c r="E60" s="6" t="s">
        <v>92</v>
      </c>
      <c r="F60" s="8"/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f t="shared" ref="L60" si="3">SUM(G60:K60)</f>
        <v>0</v>
      </c>
      <c r="M60" s="8"/>
      <c r="N60" s="8"/>
      <c r="O60" s="8"/>
      <c r="P60" s="8"/>
      <c r="Q60" s="8"/>
      <c r="R60" s="39"/>
    </row>
    <row r="61" spans="1:18" s="18" customFormat="1" ht="22.5" customHeight="1" x14ac:dyDescent="0.2">
      <c r="A61" s="134" t="s">
        <v>299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6"/>
      <c r="R61" s="40"/>
    </row>
    <row r="62" spans="1:18" s="18" customFormat="1" ht="18.75" customHeight="1" x14ac:dyDescent="0.2">
      <c r="A62" s="137" t="s">
        <v>300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9"/>
      <c r="R62" s="41"/>
    </row>
    <row r="63" spans="1:18" ht="18.75" customHeight="1" x14ac:dyDescent="0.25">
      <c r="A63" s="124" t="s">
        <v>55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42"/>
    </row>
    <row r="64" spans="1:18" x14ac:dyDescent="0.25">
      <c r="A64" s="72">
        <v>1</v>
      </c>
      <c r="B64" s="72" t="s">
        <v>165</v>
      </c>
      <c r="C64" s="72" t="s">
        <v>4</v>
      </c>
      <c r="D64" s="72" t="s">
        <v>5</v>
      </c>
      <c r="E64" s="72" t="s">
        <v>5</v>
      </c>
      <c r="F64" s="130" t="s">
        <v>70</v>
      </c>
      <c r="G64" s="101">
        <v>102.5</v>
      </c>
      <c r="H64" s="72">
        <v>102.5</v>
      </c>
      <c r="I64" s="72">
        <v>102</v>
      </c>
      <c r="J64" s="72">
        <v>103</v>
      </c>
      <c r="K64" s="72">
        <v>104</v>
      </c>
      <c r="L64" s="72" t="s">
        <v>5</v>
      </c>
      <c r="M64" s="101">
        <v>117.2</v>
      </c>
      <c r="N64" s="72"/>
      <c r="O64" s="72" t="s">
        <v>5</v>
      </c>
      <c r="P64" s="103" t="s">
        <v>53</v>
      </c>
      <c r="Q64" s="72" t="s">
        <v>5</v>
      </c>
      <c r="R64" s="35"/>
    </row>
    <row r="65" spans="1:18" ht="67.5" customHeight="1" x14ac:dyDescent="0.25">
      <c r="A65" s="72">
        <v>2</v>
      </c>
      <c r="B65" s="72" t="s">
        <v>166</v>
      </c>
      <c r="C65" s="72" t="s">
        <v>4</v>
      </c>
      <c r="D65" s="72" t="s">
        <v>5</v>
      </c>
      <c r="E65" s="72" t="s">
        <v>5</v>
      </c>
      <c r="F65" s="130"/>
      <c r="G65" s="101">
        <v>71.599999999999994</v>
      </c>
      <c r="H65" s="72">
        <v>71.599999999999994</v>
      </c>
      <c r="I65" s="72">
        <v>71.7</v>
      </c>
      <c r="J65" s="72">
        <v>71.8</v>
      </c>
      <c r="K65" s="72">
        <v>71.900000000000006</v>
      </c>
      <c r="L65" s="72" t="s">
        <v>5</v>
      </c>
      <c r="M65" s="101" t="s">
        <v>354</v>
      </c>
      <c r="N65" s="72"/>
      <c r="O65" s="72" t="s">
        <v>5</v>
      </c>
      <c r="P65" s="103" t="s">
        <v>53</v>
      </c>
      <c r="Q65" s="72" t="s">
        <v>5</v>
      </c>
      <c r="R65" s="35"/>
    </row>
    <row r="66" spans="1:18" x14ac:dyDescent="0.25">
      <c r="A66" s="124" t="s">
        <v>336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42"/>
    </row>
    <row r="67" spans="1:18" ht="30.75" customHeight="1" x14ac:dyDescent="0.25">
      <c r="A67" s="72">
        <v>1</v>
      </c>
      <c r="B67" s="72" t="s">
        <v>167</v>
      </c>
      <c r="C67" s="72" t="s">
        <v>5</v>
      </c>
      <c r="D67" s="72" t="s">
        <v>102</v>
      </c>
      <c r="E67" s="72" t="s">
        <v>93</v>
      </c>
      <c r="F67" s="130" t="s">
        <v>342</v>
      </c>
      <c r="G67" s="130" t="s">
        <v>65</v>
      </c>
      <c r="H67" s="130"/>
      <c r="I67" s="130"/>
      <c r="J67" s="130"/>
      <c r="K67" s="130"/>
      <c r="L67" s="130"/>
      <c r="M67" s="130"/>
      <c r="N67" s="130"/>
      <c r="O67" s="72" t="s">
        <v>5</v>
      </c>
      <c r="P67" s="72"/>
      <c r="Q67" s="72" t="s">
        <v>5</v>
      </c>
      <c r="R67" s="35"/>
    </row>
    <row r="68" spans="1:18" ht="56.25" customHeight="1" x14ac:dyDescent="0.25">
      <c r="A68" s="72">
        <v>2</v>
      </c>
      <c r="B68" s="72" t="s">
        <v>168</v>
      </c>
      <c r="C68" s="72" t="s">
        <v>5</v>
      </c>
      <c r="D68" s="72" t="s">
        <v>102</v>
      </c>
      <c r="E68" s="72" t="s">
        <v>93</v>
      </c>
      <c r="F68" s="130"/>
      <c r="G68" s="130" t="s">
        <v>65</v>
      </c>
      <c r="H68" s="130"/>
      <c r="I68" s="130"/>
      <c r="J68" s="130"/>
      <c r="K68" s="130"/>
      <c r="L68" s="130"/>
      <c r="M68" s="130"/>
      <c r="N68" s="130"/>
      <c r="O68" s="72" t="s">
        <v>5</v>
      </c>
      <c r="P68" s="72"/>
      <c r="Q68" s="72" t="s">
        <v>5</v>
      </c>
      <c r="R68" s="35"/>
    </row>
    <row r="69" spans="1:18" ht="59.25" customHeight="1" x14ac:dyDescent="0.25">
      <c r="A69" s="72">
        <v>3</v>
      </c>
      <c r="B69" s="72" t="s">
        <v>169</v>
      </c>
      <c r="C69" s="72" t="s">
        <v>5</v>
      </c>
      <c r="D69" s="72" t="s">
        <v>104</v>
      </c>
      <c r="E69" s="72" t="s">
        <v>93</v>
      </c>
      <c r="F69" s="130"/>
      <c r="G69" s="130" t="s">
        <v>6</v>
      </c>
      <c r="H69" s="130"/>
      <c r="I69" s="130"/>
      <c r="J69" s="130"/>
      <c r="K69" s="130"/>
      <c r="L69" s="130"/>
      <c r="M69" s="130"/>
      <c r="N69" s="130"/>
      <c r="O69" s="72" t="s">
        <v>5</v>
      </c>
      <c r="P69" s="72"/>
      <c r="Q69" s="72" t="s">
        <v>5</v>
      </c>
      <c r="R69" s="35"/>
    </row>
    <row r="70" spans="1:18" ht="23.25" customHeight="1" x14ac:dyDescent="0.25">
      <c r="A70" s="6" t="s">
        <v>339</v>
      </c>
      <c r="B70" s="6"/>
      <c r="C70" s="6"/>
      <c r="D70" s="6"/>
      <c r="E70" s="6" t="s">
        <v>92</v>
      </c>
      <c r="F70" s="6"/>
      <c r="G70" s="6">
        <v>0</v>
      </c>
      <c r="H70" s="6" t="e">
        <f>#REF!+#REF!+#REF!</f>
        <v>#REF!</v>
      </c>
      <c r="I70" s="6" t="e">
        <f>#REF!+#REF!+#REF!</f>
        <v>#REF!</v>
      </c>
      <c r="J70" s="6" t="e">
        <f>#REF!+#REF!+#REF!</f>
        <v>#REF!</v>
      </c>
      <c r="K70" s="6" t="e">
        <f>#REF!+#REF!+#REF!</f>
        <v>#REF!</v>
      </c>
      <c r="L70" s="6" t="e">
        <f>#REF!+#REF!+#REF!</f>
        <v>#REF!</v>
      </c>
      <c r="M70" s="6"/>
      <c r="N70" s="6"/>
      <c r="O70" s="6"/>
      <c r="P70" s="6"/>
      <c r="Q70" s="6"/>
      <c r="R70" s="36"/>
    </row>
    <row r="71" spans="1:18" s="18" customFormat="1" ht="24" customHeight="1" x14ac:dyDescent="0.2">
      <c r="A71" s="134" t="s">
        <v>301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6"/>
      <c r="R71" s="40"/>
    </row>
    <row r="72" spans="1:18" s="18" customFormat="1" ht="21.75" customHeight="1" x14ac:dyDescent="0.2">
      <c r="A72" s="137" t="s">
        <v>302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9"/>
      <c r="R72" s="41"/>
    </row>
    <row r="73" spans="1:18" ht="25.5" customHeight="1" x14ac:dyDescent="0.25">
      <c r="A73" s="124" t="s">
        <v>55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42"/>
    </row>
    <row r="74" spans="1:18" ht="73.5" customHeight="1" x14ac:dyDescent="0.25">
      <c r="A74" s="72">
        <v>1</v>
      </c>
      <c r="B74" s="72" t="s">
        <v>170</v>
      </c>
      <c r="C74" s="72" t="s">
        <v>4</v>
      </c>
      <c r="D74" s="72" t="s">
        <v>5</v>
      </c>
      <c r="E74" s="72" t="s">
        <v>5</v>
      </c>
      <c r="F74" s="130" t="s">
        <v>71</v>
      </c>
      <c r="G74" s="101">
        <v>103.1</v>
      </c>
      <c r="H74" s="72">
        <v>103.1</v>
      </c>
      <c r="I74" s="72">
        <v>103.3</v>
      </c>
      <c r="J74" s="72">
        <v>103.8</v>
      </c>
      <c r="K74" s="72">
        <v>102.3</v>
      </c>
      <c r="L74" s="72" t="s">
        <v>5</v>
      </c>
      <c r="M74" s="101">
        <v>114.3</v>
      </c>
      <c r="N74" s="72"/>
      <c r="O74" s="72" t="s">
        <v>5</v>
      </c>
      <c r="P74" s="103" t="s">
        <v>53</v>
      </c>
      <c r="Q74" s="72" t="s">
        <v>5</v>
      </c>
      <c r="R74" s="35"/>
    </row>
    <row r="75" spans="1:18" ht="30" customHeight="1" x14ac:dyDescent="0.25">
      <c r="A75" s="72">
        <v>2</v>
      </c>
      <c r="B75" s="72" t="s">
        <v>171</v>
      </c>
      <c r="C75" s="72" t="s">
        <v>4</v>
      </c>
      <c r="D75" s="72" t="s">
        <v>5</v>
      </c>
      <c r="E75" s="72" t="s">
        <v>5</v>
      </c>
      <c r="F75" s="130"/>
      <c r="G75" s="101">
        <v>4.9000000000000004</v>
      </c>
      <c r="H75" s="72">
        <v>6.2</v>
      </c>
      <c r="I75" s="72">
        <v>6.3</v>
      </c>
      <c r="J75" s="72">
        <v>6.4</v>
      </c>
      <c r="K75" s="72">
        <v>6.5</v>
      </c>
      <c r="L75" s="72" t="s">
        <v>5</v>
      </c>
      <c r="M75" s="101">
        <v>4.9000000000000004</v>
      </c>
      <c r="N75" s="72"/>
      <c r="O75" s="72" t="s">
        <v>5</v>
      </c>
      <c r="P75" s="103" t="s">
        <v>53</v>
      </c>
      <c r="Q75" s="72" t="s">
        <v>5</v>
      </c>
      <c r="R75" s="35"/>
    </row>
    <row r="76" spans="1:18" x14ac:dyDescent="0.25">
      <c r="A76" s="124" t="s">
        <v>336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42"/>
    </row>
    <row r="77" spans="1:18" ht="63.75" customHeight="1" x14ac:dyDescent="0.25">
      <c r="A77" s="72">
        <v>1</v>
      </c>
      <c r="B77" s="72" t="s">
        <v>172</v>
      </c>
      <c r="C77" s="72" t="s">
        <v>92</v>
      </c>
      <c r="D77" s="71" t="s">
        <v>105</v>
      </c>
      <c r="E77" s="72" t="s">
        <v>93</v>
      </c>
      <c r="F77" s="130" t="s">
        <v>71</v>
      </c>
      <c r="G77" s="130" t="s">
        <v>65</v>
      </c>
      <c r="H77" s="130"/>
      <c r="I77" s="130"/>
      <c r="J77" s="130"/>
      <c r="K77" s="130"/>
      <c r="L77" s="130"/>
      <c r="M77" s="130"/>
      <c r="N77" s="130"/>
      <c r="O77" s="72" t="s">
        <v>5</v>
      </c>
      <c r="P77" s="72"/>
      <c r="Q77" s="72" t="s">
        <v>5</v>
      </c>
      <c r="R77" s="35"/>
    </row>
    <row r="78" spans="1:18" ht="157.5" customHeight="1" x14ac:dyDescent="0.25">
      <c r="A78" s="72">
        <v>2</v>
      </c>
      <c r="B78" s="72" t="s">
        <v>173</v>
      </c>
      <c r="C78" s="72" t="s">
        <v>5</v>
      </c>
      <c r="D78" s="72" t="s">
        <v>102</v>
      </c>
      <c r="E78" s="72" t="s">
        <v>93</v>
      </c>
      <c r="F78" s="130"/>
      <c r="G78" s="130" t="s">
        <v>65</v>
      </c>
      <c r="H78" s="130"/>
      <c r="I78" s="130"/>
      <c r="J78" s="130"/>
      <c r="K78" s="130"/>
      <c r="L78" s="130"/>
      <c r="M78" s="130"/>
      <c r="N78" s="130"/>
      <c r="O78" s="72" t="s">
        <v>5</v>
      </c>
      <c r="P78" s="72"/>
      <c r="Q78" s="72" t="s">
        <v>5</v>
      </c>
      <c r="R78" s="35"/>
    </row>
    <row r="79" spans="1:18" ht="84" customHeight="1" x14ac:dyDescent="0.25">
      <c r="A79" s="72">
        <v>3</v>
      </c>
      <c r="B79" s="72" t="s">
        <v>174</v>
      </c>
      <c r="C79" s="72" t="s">
        <v>5</v>
      </c>
      <c r="D79" s="72" t="s">
        <v>102</v>
      </c>
      <c r="E79" s="72" t="s">
        <v>93</v>
      </c>
      <c r="F79" s="130"/>
      <c r="G79" s="130" t="s">
        <v>65</v>
      </c>
      <c r="H79" s="130"/>
      <c r="I79" s="130"/>
      <c r="J79" s="130"/>
      <c r="K79" s="130"/>
      <c r="L79" s="130"/>
      <c r="M79" s="130"/>
      <c r="N79" s="130"/>
      <c r="O79" s="72"/>
      <c r="P79" s="72"/>
      <c r="Q79" s="72"/>
      <c r="R79" s="35"/>
    </row>
    <row r="80" spans="1:18" ht="29.25" customHeight="1" x14ac:dyDescent="0.25">
      <c r="A80" s="6" t="s">
        <v>337</v>
      </c>
      <c r="B80" s="6"/>
      <c r="C80" s="6"/>
      <c r="D80" s="6"/>
      <c r="E80" s="6" t="s">
        <v>92</v>
      </c>
      <c r="F80" s="6"/>
      <c r="G80" s="6">
        <f>G81+G82+G83</f>
        <v>0</v>
      </c>
      <c r="H80" s="6">
        <f t="shared" ref="H80:L80" si="4">H81+H82+H83</f>
        <v>0</v>
      </c>
      <c r="I80" s="6">
        <f t="shared" si="4"/>
        <v>0</v>
      </c>
      <c r="J80" s="6">
        <f t="shared" si="4"/>
        <v>0</v>
      </c>
      <c r="K80" s="6">
        <f t="shared" si="4"/>
        <v>0</v>
      </c>
      <c r="L80" s="6">
        <f t="shared" si="4"/>
        <v>0</v>
      </c>
      <c r="M80" s="6"/>
      <c r="N80" s="6"/>
      <c r="O80" s="6"/>
      <c r="P80" s="6"/>
      <c r="Q80" s="6"/>
      <c r="R80" s="36"/>
    </row>
    <row r="81" spans="1:18" ht="19.5" customHeight="1" x14ac:dyDescent="0.25">
      <c r="A81" s="7" t="s">
        <v>11</v>
      </c>
      <c r="B81" s="7"/>
      <c r="C81" s="7"/>
      <c r="D81" s="7"/>
      <c r="E81" s="6" t="s">
        <v>92</v>
      </c>
      <c r="F81" s="7"/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f>SUM(G81:K81)</f>
        <v>0</v>
      </c>
      <c r="M81" s="7"/>
      <c r="N81" s="7"/>
      <c r="O81" s="7"/>
      <c r="P81" s="7"/>
      <c r="Q81" s="7"/>
      <c r="R81" s="37"/>
    </row>
    <row r="82" spans="1:18" ht="24" customHeight="1" x14ac:dyDescent="0.25">
      <c r="A82" s="1" t="s">
        <v>60</v>
      </c>
      <c r="B82" s="1"/>
      <c r="C82" s="1"/>
      <c r="D82" s="1"/>
      <c r="E82" s="6" t="s">
        <v>92</v>
      </c>
      <c r="F82" s="1"/>
      <c r="G82" s="1">
        <v>0</v>
      </c>
      <c r="H82" s="1">
        <f>H68+H72</f>
        <v>0</v>
      </c>
      <c r="I82" s="1">
        <f>I68+I72</f>
        <v>0</v>
      </c>
      <c r="J82" s="1">
        <f>J68+J72</f>
        <v>0</v>
      </c>
      <c r="K82" s="1">
        <f>K68+K72</f>
        <v>0</v>
      </c>
      <c r="L82" s="1">
        <f t="shared" ref="L82:L83" si="5">SUM(G82:K82)</f>
        <v>0</v>
      </c>
      <c r="M82" s="1"/>
      <c r="N82" s="1"/>
      <c r="O82" s="1"/>
      <c r="P82" s="1"/>
      <c r="Q82" s="1"/>
      <c r="R82" s="38"/>
    </row>
    <row r="83" spans="1:18" ht="36" customHeight="1" x14ac:dyDescent="0.25">
      <c r="A83" s="8" t="s">
        <v>338</v>
      </c>
      <c r="B83" s="8"/>
      <c r="C83" s="8"/>
      <c r="D83" s="8"/>
      <c r="E83" s="6" t="s">
        <v>92</v>
      </c>
      <c r="F83" s="8"/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f t="shared" si="5"/>
        <v>0</v>
      </c>
      <c r="M83" s="8"/>
      <c r="N83" s="8"/>
      <c r="O83" s="8"/>
      <c r="P83" s="8"/>
      <c r="Q83" s="8"/>
      <c r="R83" s="39"/>
    </row>
    <row r="84" spans="1:18" s="18" customFormat="1" ht="21" customHeight="1" x14ac:dyDescent="0.2">
      <c r="A84" s="134" t="s">
        <v>303</v>
      </c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6"/>
      <c r="R84" s="40"/>
    </row>
    <row r="85" spans="1:18" s="18" customFormat="1" ht="20.25" customHeight="1" x14ac:dyDescent="0.2">
      <c r="A85" s="137" t="s">
        <v>304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9"/>
      <c r="R85" s="41"/>
    </row>
    <row r="86" spans="1:18" ht="20.25" customHeight="1" x14ac:dyDescent="0.25">
      <c r="A86" s="124" t="s">
        <v>55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42"/>
    </row>
    <row r="87" spans="1:18" ht="49.5" customHeight="1" x14ac:dyDescent="0.25">
      <c r="A87" s="72">
        <v>1</v>
      </c>
      <c r="B87" s="72" t="s">
        <v>175</v>
      </c>
      <c r="C87" s="72" t="s">
        <v>120</v>
      </c>
      <c r="D87" s="72" t="s">
        <v>5</v>
      </c>
      <c r="E87" s="72" t="s">
        <v>5</v>
      </c>
      <c r="F87" s="130" t="s">
        <v>72</v>
      </c>
      <c r="G87" s="101">
        <v>5.9</v>
      </c>
      <c r="H87" s="72">
        <v>5.9</v>
      </c>
      <c r="I87" s="72">
        <v>6</v>
      </c>
      <c r="J87" s="72">
        <v>6.2</v>
      </c>
      <c r="K87" s="72">
        <v>6.4</v>
      </c>
      <c r="L87" s="72" t="s">
        <v>5</v>
      </c>
      <c r="M87" s="101">
        <v>5.9</v>
      </c>
      <c r="N87" s="72"/>
      <c r="O87" s="72" t="s">
        <v>5</v>
      </c>
      <c r="P87" s="103" t="s">
        <v>53</v>
      </c>
      <c r="Q87" s="72" t="s">
        <v>5</v>
      </c>
      <c r="R87" s="35"/>
    </row>
    <row r="88" spans="1:18" ht="118.5" customHeight="1" x14ac:dyDescent="0.25">
      <c r="A88" s="72">
        <v>2</v>
      </c>
      <c r="B88" s="72" t="s">
        <v>176</v>
      </c>
      <c r="C88" s="72" t="s">
        <v>117</v>
      </c>
      <c r="D88" s="72" t="s">
        <v>5</v>
      </c>
      <c r="E88" s="72" t="s">
        <v>5</v>
      </c>
      <c r="F88" s="130"/>
      <c r="G88" s="101">
        <v>1</v>
      </c>
      <c r="H88" s="72">
        <v>2</v>
      </c>
      <c r="I88" s="72">
        <v>3</v>
      </c>
      <c r="J88" s="72">
        <v>2</v>
      </c>
      <c r="K88" s="72">
        <v>2</v>
      </c>
      <c r="L88" s="72" t="s">
        <v>5</v>
      </c>
      <c r="M88" s="101">
        <v>1</v>
      </c>
      <c r="N88" s="72"/>
      <c r="O88" s="72" t="s">
        <v>5</v>
      </c>
      <c r="P88" s="103" t="s">
        <v>53</v>
      </c>
      <c r="Q88" s="72" t="s">
        <v>5</v>
      </c>
      <c r="R88" s="35"/>
    </row>
    <row r="89" spans="1:18" ht="31.5" customHeight="1" x14ac:dyDescent="0.25">
      <c r="A89" s="72">
        <v>3</v>
      </c>
      <c r="B89" s="72" t="s">
        <v>177</v>
      </c>
      <c r="C89" s="72" t="s">
        <v>117</v>
      </c>
      <c r="D89" s="72" t="s">
        <v>5</v>
      </c>
      <c r="E89" s="72" t="s">
        <v>5</v>
      </c>
      <c r="F89" s="130"/>
      <c r="G89" s="101">
        <v>3</v>
      </c>
      <c r="H89" s="72">
        <v>3</v>
      </c>
      <c r="I89" s="72">
        <v>3</v>
      </c>
      <c r="J89" s="72">
        <v>3</v>
      </c>
      <c r="K89" s="72">
        <v>3</v>
      </c>
      <c r="L89" s="72" t="s">
        <v>5</v>
      </c>
      <c r="M89" s="101">
        <v>3</v>
      </c>
      <c r="N89" s="72"/>
      <c r="O89" s="72" t="s">
        <v>5</v>
      </c>
      <c r="P89" s="103" t="s">
        <v>53</v>
      </c>
      <c r="Q89" s="72" t="s">
        <v>5</v>
      </c>
      <c r="R89" s="35"/>
    </row>
    <row r="90" spans="1:18" x14ac:dyDescent="0.25">
      <c r="A90" s="124" t="s">
        <v>336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42"/>
    </row>
    <row r="91" spans="1:18" ht="20.25" customHeight="1" x14ac:dyDescent="0.25">
      <c r="A91" s="110">
        <v>1</v>
      </c>
      <c r="B91" s="130" t="s">
        <v>178</v>
      </c>
      <c r="C91" s="130" t="s">
        <v>92</v>
      </c>
      <c r="D91" s="130" t="s">
        <v>98</v>
      </c>
      <c r="E91" s="130" t="s">
        <v>95</v>
      </c>
      <c r="F91" s="130" t="s">
        <v>128</v>
      </c>
      <c r="G91" s="10"/>
      <c r="H91" s="10"/>
      <c r="I91" s="10"/>
      <c r="J91" s="10"/>
      <c r="K91" s="10"/>
      <c r="L91" s="10"/>
      <c r="M91" s="10"/>
      <c r="N91" s="10">
        <v>361886</v>
      </c>
      <c r="O91" s="72" t="s">
        <v>11</v>
      </c>
      <c r="P91" s="68" t="s">
        <v>53</v>
      </c>
      <c r="Q91" s="142">
        <v>466037</v>
      </c>
      <c r="R91" s="43"/>
    </row>
    <row r="92" spans="1:18" ht="29.25" customHeight="1" x14ac:dyDescent="0.25">
      <c r="A92" s="112"/>
      <c r="B92" s="130"/>
      <c r="C92" s="130"/>
      <c r="D92" s="130"/>
      <c r="E92" s="130"/>
      <c r="F92" s="130"/>
      <c r="G92" s="10"/>
      <c r="H92" s="10"/>
      <c r="I92" s="10"/>
      <c r="J92" s="10"/>
      <c r="K92" s="10"/>
      <c r="L92" s="10"/>
      <c r="M92" s="10"/>
      <c r="N92" s="10">
        <v>27007</v>
      </c>
      <c r="O92" s="54" t="s">
        <v>60</v>
      </c>
      <c r="P92" s="68" t="s">
        <v>53</v>
      </c>
      <c r="Q92" s="142"/>
      <c r="R92" s="43"/>
    </row>
    <row r="93" spans="1:18" ht="45.75" customHeight="1" x14ac:dyDescent="0.25">
      <c r="A93" s="72">
        <v>2</v>
      </c>
      <c r="B93" s="72" t="s">
        <v>179</v>
      </c>
      <c r="C93" s="72" t="s">
        <v>92</v>
      </c>
      <c r="D93" s="72" t="s">
        <v>95</v>
      </c>
      <c r="E93" s="72" t="s">
        <v>95</v>
      </c>
      <c r="F93" s="130"/>
      <c r="G93" s="20"/>
      <c r="H93" s="20"/>
      <c r="I93" s="20"/>
      <c r="J93" s="20"/>
      <c r="K93" s="20"/>
      <c r="L93" s="20"/>
      <c r="M93" s="20"/>
      <c r="N93" s="20">
        <v>192132</v>
      </c>
      <c r="O93" s="54" t="s">
        <v>60</v>
      </c>
      <c r="P93" s="68" t="s">
        <v>53</v>
      </c>
      <c r="Q93" s="79">
        <v>466003</v>
      </c>
      <c r="R93" s="43"/>
    </row>
    <row r="94" spans="1:18" ht="39.75" customHeight="1" x14ac:dyDescent="0.25">
      <c r="A94" s="72">
        <v>3</v>
      </c>
      <c r="B94" s="72" t="s">
        <v>180</v>
      </c>
      <c r="C94" s="72" t="s">
        <v>92</v>
      </c>
      <c r="D94" s="72" t="s">
        <v>96</v>
      </c>
      <c r="E94" s="72" t="s">
        <v>96</v>
      </c>
      <c r="F94" s="130"/>
      <c r="G94" s="10">
        <v>262111</v>
      </c>
      <c r="H94" s="10">
        <v>305060</v>
      </c>
      <c r="I94" s="10"/>
      <c r="J94" s="10"/>
      <c r="K94" s="10"/>
      <c r="L94" s="10">
        <f t="shared" ref="L94:L102" si="6">SUM(G94:K94)</f>
        <v>567171</v>
      </c>
      <c r="M94" s="10">
        <v>262111</v>
      </c>
      <c r="N94" s="10"/>
      <c r="O94" s="54" t="s">
        <v>60</v>
      </c>
      <c r="P94" s="72"/>
      <c r="Q94" s="79">
        <v>466003</v>
      </c>
      <c r="R94" s="43"/>
    </row>
    <row r="95" spans="1:18" ht="47.25" customHeight="1" x14ac:dyDescent="0.25">
      <c r="A95" s="72">
        <v>4</v>
      </c>
      <c r="B95" s="72" t="s">
        <v>181</v>
      </c>
      <c r="C95" s="72" t="s">
        <v>92</v>
      </c>
      <c r="D95" s="72" t="s">
        <v>96</v>
      </c>
      <c r="E95" s="72" t="s">
        <v>96</v>
      </c>
      <c r="F95" s="130"/>
      <c r="G95" s="10"/>
      <c r="H95" s="10">
        <v>673617</v>
      </c>
      <c r="I95" s="10"/>
      <c r="J95" s="10"/>
      <c r="K95" s="10"/>
      <c r="L95" s="10">
        <f t="shared" si="6"/>
        <v>673617</v>
      </c>
      <c r="M95" s="10"/>
      <c r="N95" s="10"/>
      <c r="O95" s="54" t="s">
        <v>60</v>
      </c>
      <c r="P95" s="72"/>
      <c r="Q95" s="72">
        <v>466</v>
      </c>
      <c r="R95" s="35"/>
    </row>
    <row r="96" spans="1:18" ht="39.75" customHeight="1" x14ac:dyDescent="0.25">
      <c r="A96" s="72">
        <v>5</v>
      </c>
      <c r="B96" s="72" t="s">
        <v>182</v>
      </c>
      <c r="C96" s="72" t="s">
        <v>92</v>
      </c>
      <c r="D96" s="72" t="s">
        <v>97</v>
      </c>
      <c r="E96" s="72" t="s">
        <v>97</v>
      </c>
      <c r="F96" s="130"/>
      <c r="G96" s="10"/>
      <c r="H96" s="10"/>
      <c r="I96" s="10">
        <v>305060</v>
      </c>
      <c r="J96" s="10"/>
      <c r="K96" s="10"/>
      <c r="L96" s="10">
        <f t="shared" si="6"/>
        <v>305060</v>
      </c>
      <c r="M96" s="10"/>
      <c r="N96" s="10"/>
      <c r="O96" s="54" t="s">
        <v>60</v>
      </c>
      <c r="P96" s="72"/>
      <c r="Q96" s="79">
        <v>466003</v>
      </c>
      <c r="R96" s="43"/>
    </row>
    <row r="97" spans="1:18" ht="40.5" customHeight="1" x14ac:dyDescent="0.25">
      <c r="A97" s="72">
        <v>6</v>
      </c>
      <c r="B97" s="72" t="s">
        <v>183</v>
      </c>
      <c r="C97" s="72" t="s">
        <v>92</v>
      </c>
      <c r="D97" s="72" t="s">
        <v>97</v>
      </c>
      <c r="E97" s="72" t="s">
        <v>97</v>
      </c>
      <c r="F97" s="130"/>
      <c r="G97" s="10"/>
      <c r="H97" s="10"/>
      <c r="I97" s="10">
        <v>204261</v>
      </c>
      <c r="J97" s="10"/>
      <c r="K97" s="10"/>
      <c r="L97" s="10">
        <f t="shared" si="6"/>
        <v>204261</v>
      </c>
      <c r="M97" s="10"/>
      <c r="N97" s="10"/>
      <c r="O97" s="54" t="s">
        <v>60</v>
      </c>
      <c r="P97" s="72"/>
      <c r="Q97" s="79">
        <v>466003</v>
      </c>
      <c r="R97" s="43"/>
    </row>
    <row r="98" spans="1:18" ht="39.75" customHeight="1" x14ac:dyDescent="0.25">
      <c r="A98" s="72">
        <v>7</v>
      </c>
      <c r="B98" s="72" t="s">
        <v>184</v>
      </c>
      <c r="C98" s="72" t="s">
        <v>92</v>
      </c>
      <c r="D98" s="72" t="s">
        <v>97</v>
      </c>
      <c r="E98" s="72" t="s">
        <v>97</v>
      </c>
      <c r="F98" s="130"/>
      <c r="G98" s="10"/>
      <c r="H98" s="10"/>
      <c r="I98" s="10">
        <v>100000</v>
      </c>
      <c r="J98" s="10"/>
      <c r="K98" s="10"/>
      <c r="L98" s="10">
        <f t="shared" si="6"/>
        <v>100000</v>
      </c>
      <c r="M98" s="10"/>
      <c r="N98" s="10"/>
      <c r="O98" s="72" t="s">
        <v>61</v>
      </c>
      <c r="P98" s="72"/>
      <c r="Q98" s="72">
        <v>466</v>
      </c>
      <c r="R98" s="35"/>
    </row>
    <row r="99" spans="1:18" ht="40.5" customHeight="1" x14ac:dyDescent="0.25">
      <c r="A99" s="72">
        <v>8</v>
      </c>
      <c r="B99" s="72" t="s">
        <v>185</v>
      </c>
      <c r="C99" s="72" t="s">
        <v>92</v>
      </c>
      <c r="D99" s="72" t="s">
        <v>99</v>
      </c>
      <c r="E99" s="72" t="s">
        <v>132</v>
      </c>
      <c r="F99" s="130"/>
      <c r="G99" s="10"/>
      <c r="H99" s="10"/>
      <c r="I99" s="10"/>
      <c r="J99" s="10">
        <v>305060</v>
      </c>
      <c r="K99" s="10"/>
      <c r="L99" s="10">
        <f t="shared" si="6"/>
        <v>305060</v>
      </c>
      <c r="M99" s="10"/>
      <c r="N99" s="10"/>
      <c r="O99" s="54" t="s">
        <v>60</v>
      </c>
      <c r="P99" s="72"/>
      <c r="Q99" s="79">
        <v>466003</v>
      </c>
      <c r="R99" s="43"/>
    </row>
    <row r="100" spans="1:18" ht="36" customHeight="1" x14ac:dyDescent="0.25">
      <c r="A100" s="72">
        <v>9</v>
      </c>
      <c r="B100" s="72" t="s">
        <v>186</v>
      </c>
      <c r="C100" s="72" t="s">
        <v>92</v>
      </c>
      <c r="D100" s="72" t="s">
        <v>99</v>
      </c>
      <c r="E100" s="72" t="s">
        <v>132</v>
      </c>
      <c r="F100" s="130"/>
      <c r="G100" s="10"/>
      <c r="H100" s="10"/>
      <c r="I100" s="10"/>
      <c r="J100" s="10">
        <v>305060</v>
      </c>
      <c r="K100" s="10"/>
      <c r="L100" s="10">
        <f t="shared" si="6"/>
        <v>305060</v>
      </c>
      <c r="M100" s="10"/>
      <c r="N100" s="10"/>
      <c r="O100" s="54" t="s">
        <v>60</v>
      </c>
      <c r="P100" s="72"/>
      <c r="Q100" s="79">
        <v>466003</v>
      </c>
      <c r="R100" s="43"/>
    </row>
    <row r="101" spans="1:18" ht="39.75" customHeight="1" x14ac:dyDescent="0.25">
      <c r="A101" s="72">
        <v>10</v>
      </c>
      <c r="B101" s="72" t="s">
        <v>187</v>
      </c>
      <c r="C101" s="72" t="s">
        <v>92</v>
      </c>
      <c r="D101" s="72" t="s">
        <v>137</v>
      </c>
      <c r="E101" s="72" t="s">
        <v>133</v>
      </c>
      <c r="F101" s="130"/>
      <c r="G101" s="10"/>
      <c r="H101" s="10"/>
      <c r="I101" s="10"/>
      <c r="J101" s="10"/>
      <c r="K101" s="10">
        <v>300000</v>
      </c>
      <c r="L101" s="10">
        <f t="shared" si="6"/>
        <v>300000</v>
      </c>
      <c r="M101" s="10"/>
      <c r="N101" s="10"/>
      <c r="O101" s="54" t="s">
        <v>60</v>
      </c>
      <c r="P101" s="72"/>
      <c r="Q101" s="72">
        <v>466</v>
      </c>
      <c r="R101" s="35"/>
    </row>
    <row r="102" spans="1:18" ht="45" customHeight="1" x14ac:dyDescent="0.25">
      <c r="A102" s="72">
        <v>11</v>
      </c>
      <c r="B102" s="72" t="s">
        <v>186</v>
      </c>
      <c r="C102" s="72" t="s">
        <v>92</v>
      </c>
      <c r="D102" s="72" t="s">
        <v>137</v>
      </c>
      <c r="E102" s="72" t="s">
        <v>133</v>
      </c>
      <c r="F102" s="130"/>
      <c r="G102" s="10"/>
      <c r="H102" s="10"/>
      <c r="I102" s="10"/>
      <c r="J102" s="10"/>
      <c r="K102" s="10">
        <v>305060</v>
      </c>
      <c r="L102" s="10">
        <f t="shared" si="6"/>
        <v>305060</v>
      </c>
      <c r="M102" s="10"/>
      <c r="N102" s="10"/>
      <c r="O102" s="54" t="s">
        <v>60</v>
      </c>
      <c r="P102" s="72"/>
      <c r="Q102" s="79">
        <v>466003</v>
      </c>
      <c r="R102" s="43"/>
    </row>
    <row r="103" spans="1:18" s="18" customFormat="1" ht="23.25" customHeight="1" x14ac:dyDescent="0.2">
      <c r="A103" s="143" t="s">
        <v>305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5"/>
      <c r="R103" s="44"/>
    </row>
    <row r="104" spans="1:18" ht="24.75" customHeight="1" x14ac:dyDescent="0.25">
      <c r="A104" s="124" t="s">
        <v>55</v>
      </c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42"/>
    </row>
    <row r="105" spans="1:18" ht="76.5" customHeight="1" x14ac:dyDescent="0.25">
      <c r="A105" s="72">
        <v>1</v>
      </c>
      <c r="B105" s="72" t="s">
        <v>188</v>
      </c>
      <c r="C105" s="72" t="s">
        <v>4</v>
      </c>
      <c r="D105" s="72" t="s">
        <v>5</v>
      </c>
      <c r="E105" s="72" t="s">
        <v>5</v>
      </c>
      <c r="F105" s="130" t="s">
        <v>73</v>
      </c>
      <c r="G105" s="101">
        <v>103.1</v>
      </c>
      <c r="H105" s="72">
        <v>103.1</v>
      </c>
      <c r="I105" s="72">
        <v>103.3</v>
      </c>
      <c r="J105" s="72">
        <v>103.8</v>
      </c>
      <c r="K105" s="72">
        <v>102.3</v>
      </c>
      <c r="L105" s="72" t="s">
        <v>5</v>
      </c>
      <c r="M105" s="101">
        <v>103.2</v>
      </c>
      <c r="N105" s="72"/>
      <c r="O105" s="72" t="s">
        <v>5</v>
      </c>
      <c r="P105" s="103" t="s">
        <v>53</v>
      </c>
      <c r="Q105" s="72" t="s">
        <v>5</v>
      </c>
      <c r="R105" s="35"/>
    </row>
    <row r="106" spans="1:18" x14ac:dyDescent="0.25">
      <c r="A106" s="110">
        <v>2</v>
      </c>
      <c r="B106" s="72" t="s">
        <v>189</v>
      </c>
      <c r="C106" s="130" t="s">
        <v>4</v>
      </c>
      <c r="D106" s="72" t="s">
        <v>5</v>
      </c>
      <c r="E106" s="72" t="s">
        <v>5</v>
      </c>
      <c r="F106" s="130"/>
      <c r="G106" s="101"/>
      <c r="H106" s="72"/>
      <c r="I106" s="72"/>
      <c r="J106" s="72"/>
      <c r="K106" s="72"/>
      <c r="L106" s="72" t="s">
        <v>5</v>
      </c>
      <c r="M106" s="101"/>
      <c r="N106" s="72"/>
      <c r="O106" s="72" t="s">
        <v>5</v>
      </c>
      <c r="P106" s="72"/>
      <c r="Q106" s="72" t="s">
        <v>5</v>
      </c>
      <c r="R106" s="35"/>
    </row>
    <row r="107" spans="1:18" x14ac:dyDescent="0.25">
      <c r="A107" s="111"/>
      <c r="B107" s="76" t="s">
        <v>189</v>
      </c>
      <c r="C107" s="130"/>
      <c r="D107" s="72" t="s">
        <v>5</v>
      </c>
      <c r="E107" s="72" t="s">
        <v>5</v>
      </c>
      <c r="F107" s="130"/>
      <c r="G107" s="101" t="s">
        <v>15</v>
      </c>
      <c r="H107" s="72" t="s">
        <v>15</v>
      </c>
      <c r="I107" s="72" t="s">
        <v>15</v>
      </c>
      <c r="J107" s="72" t="s">
        <v>15</v>
      </c>
      <c r="K107" s="72" t="s">
        <v>15</v>
      </c>
      <c r="L107" s="72" t="s">
        <v>5</v>
      </c>
      <c r="M107" s="101" t="s">
        <v>15</v>
      </c>
      <c r="N107" s="72"/>
      <c r="O107" s="72" t="s">
        <v>5</v>
      </c>
      <c r="P107" s="72"/>
      <c r="Q107" s="72" t="s">
        <v>5</v>
      </c>
      <c r="R107" s="35"/>
    </row>
    <row r="108" spans="1:18" ht="69.75" customHeight="1" x14ac:dyDescent="0.25">
      <c r="A108" s="112"/>
      <c r="B108" s="76" t="s">
        <v>190</v>
      </c>
      <c r="C108" s="130"/>
      <c r="D108" s="72" t="s">
        <v>5</v>
      </c>
      <c r="E108" s="72" t="s">
        <v>5</v>
      </c>
      <c r="F108" s="130"/>
      <c r="G108" s="101">
        <v>40</v>
      </c>
      <c r="H108" s="72">
        <v>40</v>
      </c>
      <c r="I108" s="72">
        <v>45</v>
      </c>
      <c r="J108" s="72">
        <v>50</v>
      </c>
      <c r="K108" s="72">
        <v>60</v>
      </c>
      <c r="L108" s="72" t="s">
        <v>5</v>
      </c>
      <c r="M108" s="101">
        <v>50</v>
      </c>
      <c r="N108" s="72"/>
      <c r="O108" s="72" t="s">
        <v>5</v>
      </c>
      <c r="P108" s="103" t="s">
        <v>53</v>
      </c>
      <c r="Q108" s="72" t="s">
        <v>5</v>
      </c>
      <c r="R108" s="35"/>
    </row>
    <row r="109" spans="1:18" ht="96.75" customHeight="1" x14ac:dyDescent="0.25">
      <c r="A109" s="72">
        <v>3</v>
      </c>
      <c r="B109" s="72" t="s">
        <v>191</v>
      </c>
      <c r="C109" s="72" t="s">
        <v>4</v>
      </c>
      <c r="D109" s="72" t="s">
        <v>5</v>
      </c>
      <c r="E109" s="72" t="s">
        <v>5</v>
      </c>
      <c r="F109" s="130"/>
      <c r="G109" s="101">
        <v>78</v>
      </c>
      <c r="H109" s="72">
        <v>78</v>
      </c>
      <c r="I109" s="72">
        <v>84</v>
      </c>
      <c r="J109" s="72">
        <v>91</v>
      </c>
      <c r="K109" s="72">
        <v>100</v>
      </c>
      <c r="L109" s="72" t="s">
        <v>5</v>
      </c>
      <c r="M109" s="101">
        <v>90</v>
      </c>
      <c r="N109" s="72"/>
      <c r="O109" s="72" t="s">
        <v>5</v>
      </c>
      <c r="P109" s="103" t="s">
        <v>53</v>
      </c>
      <c r="Q109" s="72" t="s">
        <v>5</v>
      </c>
      <c r="R109" s="35"/>
    </row>
    <row r="110" spans="1:18" ht="51" customHeight="1" x14ac:dyDescent="0.25">
      <c r="A110" s="72">
        <v>4</v>
      </c>
      <c r="B110" s="72" t="s">
        <v>192</v>
      </c>
      <c r="C110" s="72" t="s">
        <v>4</v>
      </c>
      <c r="D110" s="72" t="s">
        <v>5</v>
      </c>
      <c r="E110" s="72" t="s">
        <v>5</v>
      </c>
      <c r="F110" s="130"/>
      <c r="G110" s="101">
        <v>10</v>
      </c>
      <c r="H110" s="72">
        <v>10</v>
      </c>
      <c r="I110" s="72">
        <v>10</v>
      </c>
      <c r="J110" s="72">
        <v>8</v>
      </c>
      <c r="K110" s="72">
        <v>5</v>
      </c>
      <c r="L110" s="72" t="s">
        <v>5</v>
      </c>
      <c r="M110" s="101">
        <v>10</v>
      </c>
      <c r="N110" s="72"/>
      <c r="O110" s="72" t="s">
        <v>5</v>
      </c>
      <c r="P110" s="103" t="s">
        <v>53</v>
      </c>
      <c r="Q110" s="72" t="s">
        <v>5</v>
      </c>
      <c r="R110" s="35"/>
    </row>
    <row r="111" spans="1:18" ht="90" customHeight="1" x14ac:dyDescent="0.25">
      <c r="A111" s="72">
        <v>5</v>
      </c>
      <c r="B111" s="72" t="s">
        <v>193</v>
      </c>
      <c r="C111" s="72" t="s">
        <v>4</v>
      </c>
      <c r="D111" s="72" t="s">
        <v>5</v>
      </c>
      <c r="E111" s="72" t="s">
        <v>5</v>
      </c>
      <c r="F111" s="130"/>
      <c r="G111" s="101">
        <v>50</v>
      </c>
      <c r="H111" s="72">
        <v>50</v>
      </c>
      <c r="I111" s="72">
        <v>45</v>
      </c>
      <c r="J111" s="72">
        <v>40</v>
      </c>
      <c r="K111" s="72">
        <v>35</v>
      </c>
      <c r="L111" s="72" t="s">
        <v>5</v>
      </c>
      <c r="M111" s="101">
        <v>50</v>
      </c>
      <c r="N111" s="72"/>
      <c r="O111" s="72" t="s">
        <v>5</v>
      </c>
      <c r="P111" s="103" t="s">
        <v>53</v>
      </c>
      <c r="Q111" s="72" t="s">
        <v>5</v>
      </c>
      <c r="R111" s="35"/>
    </row>
    <row r="112" spans="1:18" ht="97.5" customHeight="1" x14ac:dyDescent="0.25">
      <c r="A112" s="72">
        <v>6</v>
      </c>
      <c r="B112" s="72" t="s">
        <v>194</v>
      </c>
      <c r="C112" s="72" t="s">
        <v>4</v>
      </c>
      <c r="D112" s="72" t="s">
        <v>5</v>
      </c>
      <c r="E112" s="72" t="s">
        <v>5</v>
      </c>
      <c r="F112" s="130"/>
      <c r="G112" s="101">
        <v>4.8</v>
      </c>
      <c r="H112" s="72">
        <v>4.8</v>
      </c>
      <c r="I112" s="72">
        <v>4.7</v>
      </c>
      <c r="J112" s="72">
        <v>4.5999999999999996</v>
      </c>
      <c r="K112" s="72">
        <v>4.5</v>
      </c>
      <c r="L112" s="72" t="s">
        <v>5</v>
      </c>
      <c r="M112" s="101">
        <v>4.5999999999999996</v>
      </c>
      <c r="N112" s="72"/>
      <c r="O112" s="72" t="s">
        <v>5</v>
      </c>
      <c r="P112" s="103" t="s">
        <v>53</v>
      </c>
      <c r="Q112" s="72" t="s">
        <v>5</v>
      </c>
      <c r="R112" s="35"/>
    </row>
    <row r="113" spans="1:18" ht="242.25" customHeight="1" x14ac:dyDescent="0.25">
      <c r="A113" s="72">
        <v>7</v>
      </c>
      <c r="B113" s="72" t="s">
        <v>195</v>
      </c>
      <c r="C113" s="72" t="s">
        <v>4</v>
      </c>
      <c r="D113" s="72" t="s">
        <v>5</v>
      </c>
      <c r="E113" s="72" t="s">
        <v>5</v>
      </c>
      <c r="F113" s="130"/>
      <c r="G113" s="101">
        <v>23.9</v>
      </c>
      <c r="H113" s="72">
        <v>23.9</v>
      </c>
      <c r="I113" s="72">
        <v>23.7</v>
      </c>
      <c r="J113" s="72">
        <v>23.5</v>
      </c>
      <c r="K113" s="72">
        <v>23.3</v>
      </c>
      <c r="L113" s="72" t="s">
        <v>5</v>
      </c>
      <c r="M113" s="101">
        <v>23.2</v>
      </c>
      <c r="N113" s="72"/>
      <c r="O113" s="72" t="s">
        <v>5</v>
      </c>
      <c r="P113" s="103" t="s">
        <v>53</v>
      </c>
      <c r="Q113" s="72" t="s">
        <v>5</v>
      </c>
      <c r="R113" s="35"/>
    </row>
    <row r="114" spans="1:18" ht="29.25" customHeight="1" x14ac:dyDescent="0.25">
      <c r="A114" s="6" t="s">
        <v>337</v>
      </c>
      <c r="B114" s="6"/>
      <c r="C114" s="6"/>
      <c r="D114" s="6"/>
      <c r="E114" s="6" t="s">
        <v>92</v>
      </c>
      <c r="F114" s="6"/>
      <c r="G114" s="11">
        <f>G115+G116+G117</f>
        <v>262111</v>
      </c>
      <c r="H114" s="11">
        <f t="shared" ref="H114:M114" si="7">H115+H116+H117</f>
        <v>978677</v>
      </c>
      <c r="I114" s="11">
        <f t="shared" si="7"/>
        <v>609321</v>
      </c>
      <c r="J114" s="11">
        <f t="shared" si="7"/>
        <v>610120</v>
      </c>
      <c r="K114" s="11">
        <f t="shared" si="7"/>
        <v>605060</v>
      </c>
      <c r="L114" s="11">
        <f t="shared" si="7"/>
        <v>3065289</v>
      </c>
      <c r="M114" s="11">
        <f t="shared" si="7"/>
        <v>262111</v>
      </c>
      <c r="N114" s="11"/>
      <c r="O114" s="6"/>
      <c r="P114" s="6"/>
      <c r="Q114" s="6"/>
      <c r="R114" s="36"/>
    </row>
    <row r="115" spans="1:18" ht="25.5" customHeight="1" x14ac:dyDescent="0.25">
      <c r="A115" s="7" t="s">
        <v>11</v>
      </c>
      <c r="B115" s="7"/>
      <c r="C115" s="7"/>
      <c r="D115" s="7"/>
      <c r="E115" s="7" t="s">
        <v>92</v>
      </c>
      <c r="F115" s="7"/>
      <c r="G115" s="12">
        <f>G91</f>
        <v>0</v>
      </c>
      <c r="H115" s="12">
        <f t="shared" ref="H115:M115" si="8">H91</f>
        <v>0</v>
      </c>
      <c r="I115" s="12">
        <f t="shared" si="8"/>
        <v>0</v>
      </c>
      <c r="J115" s="12">
        <f t="shared" si="8"/>
        <v>0</v>
      </c>
      <c r="K115" s="12">
        <f t="shared" si="8"/>
        <v>0</v>
      </c>
      <c r="L115" s="12">
        <f t="shared" si="8"/>
        <v>0</v>
      </c>
      <c r="M115" s="12">
        <f t="shared" si="8"/>
        <v>0</v>
      </c>
      <c r="N115" s="12"/>
      <c r="O115" s="7"/>
      <c r="P115" s="7"/>
      <c r="Q115" s="7"/>
      <c r="R115" s="37"/>
    </row>
    <row r="116" spans="1:18" ht="24" customHeight="1" x14ac:dyDescent="0.25">
      <c r="A116" s="1" t="s">
        <v>60</v>
      </c>
      <c r="B116" s="1"/>
      <c r="C116" s="1"/>
      <c r="D116" s="1"/>
      <c r="E116" s="1" t="s">
        <v>92</v>
      </c>
      <c r="F116" s="1"/>
      <c r="G116" s="3">
        <f>G92+G93+G94+G95+G96+G97+G98+G99+G100+G101+G102</f>
        <v>262111</v>
      </c>
      <c r="H116" s="3">
        <f t="shared" ref="H116:M116" si="9">H92+H93+H94+H95+H96+H97+H98+H99+H100+H101+H102</f>
        <v>978677</v>
      </c>
      <c r="I116" s="3">
        <f t="shared" si="9"/>
        <v>609321</v>
      </c>
      <c r="J116" s="3">
        <f t="shared" si="9"/>
        <v>610120</v>
      </c>
      <c r="K116" s="3">
        <f t="shared" si="9"/>
        <v>605060</v>
      </c>
      <c r="L116" s="3">
        <f t="shared" si="9"/>
        <v>3065289</v>
      </c>
      <c r="M116" s="3">
        <f t="shared" si="9"/>
        <v>262111</v>
      </c>
      <c r="N116" s="3"/>
      <c r="O116" s="1"/>
      <c r="P116" s="1"/>
      <c r="Q116" s="1"/>
      <c r="R116" s="38"/>
    </row>
    <row r="117" spans="1:18" ht="36" customHeight="1" x14ac:dyDescent="0.25">
      <c r="A117" s="8" t="s">
        <v>338</v>
      </c>
      <c r="B117" s="8"/>
      <c r="C117" s="8"/>
      <c r="D117" s="8"/>
      <c r="E117" s="8" t="s">
        <v>92</v>
      </c>
      <c r="F117" s="8"/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f t="shared" ref="L117" si="10">SUM(G117:K117)</f>
        <v>0</v>
      </c>
      <c r="M117" s="13"/>
      <c r="N117" s="13"/>
      <c r="O117" s="8"/>
      <c r="P117" s="8"/>
      <c r="Q117" s="8"/>
      <c r="R117" s="39"/>
    </row>
    <row r="118" spans="1:18" s="18" customFormat="1" ht="21.75" customHeight="1" x14ac:dyDescent="0.2">
      <c r="A118" s="115" t="s">
        <v>306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7"/>
      <c r="R118" s="31"/>
    </row>
    <row r="119" spans="1:18" s="18" customFormat="1" ht="24.75" customHeight="1" x14ac:dyDescent="0.2">
      <c r="A119" s="134" t="s">
        <v>307</v>
      </c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6"/>
      <c r="R119" s="40"/>
    </row>
    <row r="120" spans="1:18" s="18" customFormat="1" ht="19.5" customHeight="1" x14ac:dyDescent="0.2">
      <c r="A120" s="137" t="s">
        <v>308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9"/>
      <c r="R120" s="41"/>
    </row>
    <row r="121" spans="1:18" ht="24.75" customHeight="1" x14ac:dyDescent="0.25">
      <c r="A121" s="124" t="s">
        <v>55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42"/>
    </row>
    <row r="122" spans="1:18" ht="63.75" x14ac:dyDescent="0.25">
      <c r="A122" s="72">
        <v>1</v>
      </c>
      <c r="B122" s="72" t="s">
        <v>196</v>
      </c>
      <c r="C122" s="72" t="s">
        <v>117</v>
      </c>
      <c r="D122" s="72" t="s">
        <v>5</v>
      </c>
      <c r="E122" s="72" t="s">
        <v>5</v>
      </c>
      <c r="F122" s="68" t="s">
        <v>128</v>
      </c>
      <c r="G122" s="72">
        <v>1</v>
      </c>
      <c r="H122" s="72"/>
      <c r="I122" s="72"/>
      <c r="J122" s="72"/>
      <c r="K122" s="72"/>
      <c r="L122" s="72"/>
      <c r="M122" s="72">
        <v>1</v>
      </c>
      <c r="N122" s="72"/>
      <c r="O122" s="72" t="s">
        <v>5</v>
      </c>
      <c r="P122" s="72"/>
      <c r="Q122" s="72" t="s">
        <v>5</v>
      </c>
      <c r="R122" s="35"/>
    </row>
    <row r="123" spans="1:18" x14ac:dyDescent="0.25">
      <c r="A123" s="124" t="s">
        <v>336</v>
      </c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34"/>
    </row>
    <row r="124" spans="1:18" ht="114.75" customHeight="1" x14ac:dyDescent="0.25">
      <c r="A124" s="72">
        <v>1</v>
      </c>
      <c r="B124" s="72" t="s">
        <v>197</v>
      </c>
      <c r="C124" s="72" t="s">
        <v>92</v>
      </c>
      <c r="D124" s="72" t="s">
        <v>108</v>
      </c>
      <c r="E124" s="72" t="s">
        <v>20</v>
      </c>
      <c r="F124" s="72" t="s">
        <v>128</v>
      </c>
      <c r="G124" s="10">
        <v>128901</v>
      </c>
      <c r="H124" s="20">
        <v>198901</v>
      </c>
      <c r="I124" s="20"/>
      <c r="J124" s="20"/>
      <c r="K124" s="20"/>
      <c r="L124" s="20">
        <f>SUM(G124:K124)</f>
        <v>327802</v>
      </c>
      <c r="M124" s="10">
        <v>128901</v>
      </c>
      <c r="N124" s="20">
        <v>170000</v>
      </c>
      <c r="O124" s="54" t="s">
        <v>60</v>
      </c>
      <c r="P124" s="103" t="s">
        <v>53</v>
      </c>
      <c r="Q124" s="79">
        <v>466021</v>
      </c>
      <c r="R124" s="43"/>
    </row>
    <row r="125" spans="1:18" ht="63.75" x14ac:dyDescent="0.25">
      <c r="A125" s="72">
        <v>2</v>
      </c>
      <c r="B125" s="72" t="s">
        <v>198</v>
      </c>
      <c r="C125" s="72" t="s">
        <v>4</v>
      </c>
      <c r="D125" s="72" t="s">
        <v>5</v>
      </c>
      <c r="E125" s="72" t="s">
        <v>5</v>
      </c>
      <c r="F125" s="68" t="s">
        <v>129</v>
      </c>
      <c r="G125" s="101">
        <v>52.8</v>
      </c>
      <c r="H125" s="72">
        <v>52.8</v>
      </c>
      <c r="I125" s="72">
        <v>54.9</v>
      </c>
      <c r="J125" s="72">
        <v>57</v>
      </c>
      <c r="K125" s="72">
        <v>59.9</v>
      </c>
      <c r="L125" s="73" t="s">
        <v>5</v>
      </c>
      <c r="M125" s="101">
        <v>65.900000000000006</v>
      </c>
      <c r="N125" s="73"/>
      <c r="O125" s="73" t="s">
        <v>5</v>
      </c>
      <c r="P125" s="103" t="s">
        <v>53</v>
      </c>
      <c r="Q125" s="73" t="s">
        <v>5</v>
      </c>
      <c r="R125" s="30"/>
    </row>
    <row r="126" spans="1:18" x14ac:dyDescent="0.25">
      <c r="A126" s="124" t="s">
        <v>336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34"/>
    </row>
    <row r="127" spans="1:18" ht="51" customHeight="1" x14ac:dyDescent="0.25">
      <c r="A127" s="72">
        <v>1</v>
      </c>
      <c r="B127" s="72" t="s">
        <v>198</v>
      </c>
      <c r="C127" s="72" t="s">
        <v>92</v>
      </c>
      <c r="D127" s="68" t="s">
        <v>107</v>
      </c>
      <c r="E127" s="72" t="s">
        <v>93</v>
      </c>
      <c r="F127" s="68" t="s">
        <v>129</v>
      </c>
      <c r="G127" s="130" t="s">
        <v>65</v>
      </c>
      <c r="H127" s="130"/>
      <c r="I127" s="130"/>
      <c r="J127" s="130"/>
      <c r="K127" s="130"/>
      <c r="L127" s="130"/>
      <c r="M127" s="130"/>
      <c r="N127" s="130"/>
      <c r="O127" s="73" t="s">
        <v>5</v>
      </c>
      <c r="P127" s="73"/>
      <c r="Q127" s="73" t="s">
        <v>5</v>
      </c>
      <c r="R127" s="30"/>
    </row>
    <row r="128" spans="1:18" ht="12.75" customHeight="1" x14ac:dyDescent="0.25">
      <c r="A128" s="124" t="s">
        <v>55</v>
      </c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34"/>
    </row>
    <row r="129" spans="1:18" ht="54" customHeight="1" x14ac:dyDescent="0.25">
      <c r="A129" s="72">
        <v>3</v>
      </c>
      <c r="B129" s="72" t="s">
        <v>199</v>
      </c>
      <c r="C129" s="72" t="s">
        <v>4</v>
      </c>
      <c r="D129" s="72" t="s">
        <v>5</v>
      </c>
      <c r="E129" s="72" t="s">
        <v>5</v>
      </c>
      <c r="F129" s="68" t="s">
        <v>129</v>
      </c>
      <c r="G129" s="101">
        <v>35</v>
      </c>
      <c r="H129" s="72">
        <v>35</v>
      </c>
      <c r="I129" s="72">
        <v>40</v>
      </c>
      <c r="J129" s="72">
        <v>45</v>
      </c>
      <c r="K129" s="72">
        <v>50</v>
      </c>
      <c r="L129" s="73" t="s">
        <v>5</v>
      </c>
      <c r="M129" s="101">
        <v>49.2</v>
      </c>
      <c r="N129" s="73"/>
      <c r="O129" s="73" t="s">
        <v>5</v>
      </c>
      <c r="P129" s="103" t="s">
        <v>53</v>
      </c>
      <c r="Q129" s="73" t="s">
        <v>5</v>
      </c>
      <c r="R129" s="30"/>
    </row>
    <row r="130" spans="1:18" x14ac:dyDescent="0.25">
      <c r="A130" s="124" t="s">
        <v>336</v>
      </c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34"/>
    </row>
    <row r="131" spans="1:18" ht="38.25" x14ac:dyDescent="0.25">
      <c r="A131" s="72">
        <v>1</v>
      </c>
      <c r="B131" s="72" t="s">
        <v>200</v>
      </c>
      <c r="C131" s="72" t="s">
        <v>92</v>
      </c>
      <c r="D131" s="72" t="s">
        <v>107</v>
      </c>
      <c r="E131" s="72" t="s">
        <v>93</v>
      </c>
      <c r="F131" s="68" t="s">
        <v>129</v>
      </c>
      <c r="G131" s="10">
        <v>1733</v>
      </c>
      <c r="H131" s="10">
        <v>4100</v>
      </c>
      <c r="I131" s="10">
        <v>4500</v>
      </c>
      <c r="J131" s="10">
        <v>5200</v>
      </c>
      <c r="K131" s="10">
        <v>5500</v>
      </c>
      <c r="L131" s="10">
        <f>SUM(G131:K131)</f>
        <v>21033</v>
      </c>
      <c r="M131" s="10">
        <v>1733</v>
      </c>
      <c r="N131" s="10">
        <v>1620</v>
      </c>
      <c r="O131" s="54" t="s">
        <v>60</v>
      </c>
      <c r="P131" s="103" t="s">
        <v>53</v>
      </c>
      <c r="Q131" s="79">
        <v>464069</v>
      </c>
      <c r="R131" s="43"/>
    </row>
    <row r="132" spans="1:18" ht="12.75" customHeight="1" x14ac:dyDescent="0.25">
      <c r="A132" s="124" t="s">
        <v>55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34"/>
    </row>
    <row r="133" spans="1:18" ht="49.5" customHeight="1" x14ac:dyDescent="0.25">
      <c r="A133" s="110">
        <v>4</v>
      </c>
      <c r="B133" s="72" t="s">
        <v>201</v>
      </c>
      <c r="C133" s="72" t="s">
        <v>4</v>
      </c>
      <c r="D133" s="72" t="s">
        <v>5</v>
      </c>
      <c r="E133" s="72" t="s">
        <v>5</v>
      </c>
      <c r="F133" s="130" t="s">
        <v>129</v>
      </c>
      <c r="G133" s="101">
        <v>91.8</v>
      </c>
      <c r="H133" s="72">
        <v>91.8</v>
      </c>
      <c r="I133" s="72">
        <v>92.2</v>
      </c>
      <c r="J133" s="72">
        <v>95.8</v>
      </c>
      <c r="K133" s="72">
        <v>99</v>
      </c>
      <c r="L133" s="72" t="s">
        <v>5</v>
      </c>
      <c r="M133" s="101">
        <v>92.9</v>
      </c>
      <c r="N133" s="72"/>
      <c r="O133" s="72" t="s">
        <v>5</v>
      </c>
      <c r="P133" s="103" t="s">
        <v>53</v>
      </c>
      <c r="Q133" s="72" t="s">
        <v>5</v>
      </c>
      <c r="R133" s="35"/>
    </row>
    <row r="134" spans="1:18" ht="25.5" x14ac:dyDescent="0.25">
      <c r="A134" s="112"/>
      <c r="B134" s="72" t="s">
        <v>202</v>
      </c>
      <c r="C134" s="72" t="s">
        <v>4</v>
      </c>
      <c r="D134" s="72" t="s">
        <v>5</v>
      </c>
      <c r="E134" s="72" t="s">
        <v>5</v>
      </c>
      <c r="F134" s="130"/>
      <c r="G134" s="101">
        <v>1.2</v>
      </c>
      <c r="H134" s="72">
        <v>1.2</v>
      </c>
      <c r="I134" s="72">
        <v>1.2</v>
      </c>
      <c r="J134" s="72">
        <v>1.3</v>
      </c>
      <c r="K134" s="72">
        <v>2</v>
      </c>
      <c r="L134" s="72" t="s">
        <v>5</v>
      </c>
      <c r="M134" s="101">
        <v>4.8</v>
      </c>
      <c r="N134" s="72"/>
      <c r="O134" s="72" t="s">
        <v>5</v>
      </c>
      <c r="P134" s="72"/>
      <c r="Q134" s="72" t="s">
        <v>5</v>
      </c>
      <c r="R134" s="35"/>
    </row>
    <row r="135" spans="1:18" x14ac:dyDescent="0.25">
      <c r="A135" s="124" t="s">
        <v>336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34"/>
    </row>
    <row r="136" spans="1:18" ht="29.25" customHeight="1" x14ac:dyDescent="0.25">
      <c r="A136" s="72">
        <v>1</v>
      </c>
      <c r="B136" s="72" t="s">
        <v>203</v>
      </c>
      <c r="C136" s="72" t="s">
        <v>92</v>
      </c>
      <c r="D136" s="72" t="s">
        <v>107</v>
      </c>
      <c r="E136" s="72" t="s">
        <v>93</v>
      </c>
      <c r="F136" s="130" t="s">
        <v>129</v>
      </c>
      <c r="G136" s="10">
        <v>274500</v>
      </c>
      <c r="H136" s="20">
        <v>274500</v>
      </c>
      <c r="I136" s="20">
        <v>276300</v>
      </c>
      <c r="J136" s="20">
        <v>278600</v>
      </c>
      <c r="K136" s="20">
        <v>280200</v>
      </c>
      <c r="L136" s="20">
        <f>SUM(G136:K136)</f>
        <v>1384100</v>
      </c>
      <c r="M136" s="10">
        <v>326810</v>
      </c>
      <c r="N136" s="20">
        <v>289276</v>
      </c>
      <c r="O136" s="72" t="s">
        <v>11</v>
      </c>
      <c r="P136" s="68" t="s">
        <v>53</v>
      </c>
      <c r="Q136" s="79">
        <v>466040</v>
      </c>
      <c r="R136" s="43"/>
    </row>
    <row r="137" spans="1:18" ht="12.75" customHeight="1" x14ac:dyDescent="0.25">
      <c r="A137" s="110">
        <v>3</v>
      </c>
      <c r="B137" s="130" t="s">
        <v>204</v>
      </c>
      <c r="C137" s="130" t="s">
        <v>92</v>
      </c>
      <c r="D137" s="130" t="s">
        <v>107</v>
      </c>
      <c r="E137" s="130" t="s">
        <v>93</v>
      </c>
      <c r="F137" s="130"/>
      <c r="G137" s="101">
        <v>29100</v>
      </c>
      <c r="H137" s="72">
        <v>26500</v>
      </c>
      <c r="I137" s="72">
        <v>26500</v>
      </c>
      <c r="J137" s="72">
        <v>26500</v>
      </c>
      <c r="K137" s="72">
        <v>26500</v>
      </c>
      <c r="L137" s="72">
        <v>26500</v>
      </c>
      <c r="M137" s="101">
        <v>69537</v>
      </c>
      <c r="N137" s="72">
        <v>26500</v>
      </c>
      <c r="O137" s="72" t="s">
        <v>11</v>
      </c>
      <c r="P137" s="68" t="s">
        <v>53</v>
      </c>
      <c r="Q137" s="79">
        <v>466040</v>
      </c>
      <c r="R137" s="43"/>
    </row>
    <row r="138" spans="1:18" x14ac:dyDescent="0.25">
      <c r="A138" s="112"/>
      <c r="B138" s="130"/>
      <c r="C138" s="130"/>
      <c r="D138" s="130"/>
      <c r="E138" s="130"/>
      <c r="F138" s="130"/>
      <c r="G138" s="101">
        <v>10600</v>
      </c>
      <c r="H138" s="72">
        <v>10600</v>
      </c>
      <c r="I138" s="72">
        <v>10600</v>
      </c>
      <c r="J138" s="72">
        <v>10600</v>
      </c>
      <c r="K138" s="72">
        <v>10600</v>
      </c>
      <c r="L138" s="72">
        <v>10600</v>
      </c>
      <c r="M138" s="101">
        <v>10600</v>
      </c>
      <c r="N138" s="72">
        <v>10600</v>
      </c>
      <c r="O138" s="54" t="s">
        <v>60</v>
      </c>
      <c r="P138" s="68" t="s">
        <v>53</v>
      </c>
      <c r="Q138" s="79">
        <v>466009</v>
      </c>
      <c r="R138" s="43"/>
    </row>
    <row r="139" spans="1:18" ht="12.75" customHeight="1" x14ac:dyDescent="0.25">
      <c r="A139" s="124" t="s">
        <v>55</v>
      </c>
      <c r="B139" s="124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34"/>
    </row>
    <row r="140" spans="1:18" ht="76.5" x14ac:dyDescent="0.25">
      <c r="A140" s="72">
        <v>5</v>
      </c>
      <c r="B140" s="72" t="s">
        <v>205</v>
      </c>
      <c r="C140" s="72" t="s">
        <v>4</v>
      </c>
      <c r="D140" s="72" t="s">
        <v>107</v>
      </c>
      <c r="E140" s="72" t="s">
        <v>93</v>
      </c>
      <c r="F140" s="130" t="s">
        <v>341</v>
      </c>
      <c r="G140" s="101">
        <v>57.5</v>
      </c>
      <c r="H140" s="72">
        <v>57.5</v>
      </c>
      <c r="I140" s="72">
        <v>60.4</v>
      </c>
      <c r="J140" s="72">
        <v>62.2</v>
      </c>
      <c r="K140" s="72">
        <v>63.9</v>
      </c>
      <c r="L140" s="72" t="s">
        <v>5</v>
      </c>
      <c r="M140" s="101">
        <v>57.5</v>
      </c>
      <c r="N140" s="72"/>
      <c r="O140" s="72" t="s">
        <v>5</v>
      </c>
      <c r="P140" s="103" t="s">
        <v>53</v>
      </c>
      <c r="Q140" s="72" t="s">
        <v>5</v>
      </c>
      <c r="R140" s="35"/>
    </row>
    <row r="141" spans="1:18" ht="82.5" customHeight="1" x14ac:dyDescent="0.25">
      <c r="A141" s="72">
        <v>6</v>
      </c>
      <c r="B141" s="72" t="s">
        <v>206</v>
      </c>
      <c r="C141" s="72" t="s">
        <v>4</v>
      </c>
      <c r="D141" s="72" t="s">
        <v>107</v>
      </c>
      <c r="E141" s="72" t="s">
        <v>93</v>
      </c>
      <c r="F141" s="130"/>
      <c r="G141" s="101">
        <v>14.3</v>
      </c>
      <c r="H141" s="72">
        <v>14.3</v>
      </c>
      <c r="I141" s="72">
        <v>14.4</v>
      </c>
      <c r="J141" s="72">
        <v>14.5</v>
      </c>
      <c r="K141" s="72">
        <v>14.6</v>
      </c>
      <c r="L141" s="72" t="s">
        <v>5</v>
      </c>
      <c r="M141" s="101">
        <v>14.3</v>
      </c>
      <c r="N141" s="72"/>
      <c r="O141" s="72" t="s">
        <v>5</v>
      </c>
      <c r="P141" s="103" t="s">
        <v>53</v>
      </c>
      <c r="Q141" s="72" t="s">
        <v>5</v>
      </c>
      <c r="R141" s="35"/>
    </row>
    <row r="142" spans="1:18" x14ac:dyDescent="0.25">
      <c r="A142" s="124" t="s">
        <v>336</v>
      </c>
      <c r="B142" s="124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34"/>
    </row>
    <row r="143" spans="1:18" ht="38.25" customHeight="1" x14ac:dyDescent="0.25">
      <c r="A143" s="72">
        <v>1</v>
      </c>
      <c r="B143" s="72" t="s">
        <v>207</v>
      </c>
      <c r="C143" s="72" t="s">
        <v>121</v>
      </c>
      <c r="D143" s="72" t="s">
        <v>107</v>
      </c>
      <c r="E143" s="72" t="s">
        <v>93</v>
      </c>
      <c r="F143" s="68" t="s">
        <v>340</v>
      </c>
      <c r="G143" s="101">
        <v>145</v>
      </c>
      <c r="H143" s="72">
        <v>145</v>
      </c>
      <c r="I143" s="72">
        <v>142</v>
      </c>
      <c r="J143" s="72">
        <v>140</v>
      </c>
      <c r="K143" s="72">
        <v>147</v>
      </c>
      <c r="L143" s="72">
        <f>SUM(G143:K143)</f>
        <v>719</v>
      </c>
      <c r="M143" s="101">
        <v>145</v>
      </c>
      <c r="N143" s="72">
        <v>128</v>
      </c>
      <c r="O143" s="72" t="s">
        <v>5</v>
      </c>
      <c r="P143" s="68" t="s">
        <v>53</v>
      </c>
      <c r="Q143" s="72" t="s">
        <v>5</v>
      </c>
      <c r="R143" s="35"/>
    </row>
    <row r="144" spans="1:18" ht="12.75" customHeight="1" x14ac:dyDescent="0.25">
      <c r="A144" s="124" t="s">
        <v>55</v>
      </c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34"/>
    </row>
    <row r="145" spans="1:18" ht="63.75" customHeight="1" x14ac:dyDescent="0.25">
      <c r="A145" s="72">
        <v>7</v>
      </c>
      <c r="B145" s="72" t="s">
        <v>208</v>
      </c>
      <c r="C145" s="72" t="s">
        <v>4</v>
      </c>
      <c r="D145" s="72" t="s">
        <v>107</v>
      </c>
      <c r="E145" s="72" t="s">
        <v>93</v>
      </c>
      <c r="F145" s="72" t="s">
        <v>74</v>
      </c>
      <c r="G145" s="101">
        <v>71</v>
      </c>
      <c r="H145" s="72">
        <v>71</v>
      </c>
      <c r="I145" s="72">
        <v>72</v>
      </c>
      <c r="J145" s="72">
        <v>73</v>
      </c>
      <c r="K145" s="72">
        <v>74</v>
      </c>
      <c r="L145" s="72" t="s">
        <v>5</v>
      </c>
      <c r="M145" s="101">
        <v>100</v>
      </c>
      <c r="N145" s="72"/>
      <c r="O145" s="72" t="s">
        <v>5</v>
      </c>
      <c r="P145" s="103" t="s">
        <v>53</v>
      </c>
      <c r="Q145" s="72" t="s">
        <v>5</v>
      </c>
      <c r="R145" s="35"/>
    </row>
    <row r="146" spans="1:18" x14ac:dyDescent="0.25">
      <c r="A146" s="124" t="s">
        <v>336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34"/>
    </row>
    <row r="147" spans="1:18" ht="37.5" customHeight="1" x14ac:dyDescent="0.25">
      <c r="A147" s="72">
        <v>1</v>
      </c>
      <c r="B147" s="72" t="s">
        <v>209</v>
      </c>
      <c r="C147" s="72" t="s">
        <v>92</v>
      </c>
      <c r="D147" s="68" t="s">
        <v>109</v>
      </c>
      <c r="E147" s="72" t="s">
        <v>93</v>
      </c>
      <c r="F147" s="130" t="s">
        <v>74</v>
      </c>
      <c r="G147" s="10">
        <v>13944</v>
      </c>
      <c r="H147" s="10">
        <v>13944</v>
      </c>
      <c r="I147" s="10">
        <v>13962</v>
      </c>
      <c r="J147" s="10">
        <v>14939</v>
      </c>
      <c r="K147" s="10">
        <v>15985</v>
      </c>
      <c r="L147" s="10">
        <f>SUM(G147:K147)</f>
        <v>72774</v>
      </c>
      <c r="M147" s="10">
        <v>25409</v>
      </c>
      <c r="N147" s="10">
        <v>21718</v>
      </c>
      <c r="O147" s="54" t="s">
        <v>60</v>
      </c>
      <c r="P147" s="68" t="s">
        <v>53</v>
      </c>
      <c r="Q147" s="79">
        <v>456003</v>
      </c>
      <c r="R147" s="43"/>
    </row>
    <row r="148" spans="1:18" ht="91.5" customHeight="1" x14ac:dyDescent="0.25">
      <c r="A148" s="72">
        <v>2</v>
      </c>
      <c r="B148" s="72" t="s">
        <v>210</v>
      </c>
      <c r="C148" s="72" t="s">
        <v>92</v>
      </c>
      <c r="D148" s="68" t="s">
        <v>109</v>
      </c>
      <c r="E148" s="72" t="s">
        <v>93</v>
      </c>
      <c r="F148" s="130"/>
      <c r="G148" s="10">
        <v>2000</v>
      </c>
      <c r="H148" s="10">
        <v>2000</v>
      </c>
      <c r="I148" s="10">
        <v>2000</v>
      </c>
      <c r="J148" s="10">
        <v>2000</v>
      </c>
      <c r="K148" s="10">
        <v>2000</v>
      </c>
      <c r="L148" s="10">
        <f>SUM(G148:K148)</f>
        <v>10000</v>
      </c>
      <c r="M148" s="10">
        <v>2000</v>
      </c>
      <c r="N148" s="10">
        <v>2000</v>
      </c>
      <c r="O148" s="54" t="s">
        <v>60</v>
      </c>
      <c r="P148" s="68" t="s">
        <v>53</v>
      </c>
      <c r="Q148" s="79">
        <v>456003</v>
      </c>
      <c r="R148" s="43"/>
    </row>
    <row r="149" spans="1:18" ht="29.25" customHeight="1" x14ac:dyDescent="0.25">
      <c r="A149" s="6" t="s">
        <v>337</v>
      </c>
      <c r="B149" s="6"/>
      <c r="C149" s="6"/>
      <c r="D149" s="6"/>
      <c r="E149" s="6" t="s">
        <v>92</v>
      </c>
      <c r="F149" s="6"/>
      <c r="G149" s="11">
        <f>G150+G151+G152</f>
        <v>460778</v>
      </c>
      <c r="H149" s="11">
        <f t="shared" ref="H149:M149" si="11">H150+H151+H152</f>
        <v>530545</v>
      </c>
      <c r="I149" s="11">
        <f t="shared" si="11"/>
        <v>333862</v>
      </c>
      <c r="J149" s="11">
        <f t="shared" si="11"/>
        <v>337839</v>
      </c>
      <c r="K149" s="11">
        <f t="shared" si="11"/>
        <v>340785</v>
      </c>
      <c r="L149" s="11">
        <f t="shared" si="11"/>
        <v>1852809</v>
      </c>
      <c r="M149" s="11">
        <f t="shared" si="11"/>
        <v>564990</v>
      </c>
      <c r="N149" s="11"/>
      <c r="O149" s="6"/>
      <c r="P149" s="6"/>
      <c r="Q149" s="6"/>
      <c r="R149" s="36"/>
    </row>
    <row r="150" spans="1:18" ht="25.5" customHeight="1" x14ac:dyDescent="0.25">
      <c r="A150" s="7" t="s">
        <v>11</v>
      </c>
      <c r="B150" s="7"/>
      <c r="C150" s="7"/>
      <c r="D150" s="7"/>
      <c r="E150" s="7" t="s">
        <v>92</v>
      </c>
      <c r="F150" s="7"/>
      <c r="G150" s="12">
        <f t="shared" ref="G150:M150" si="12">G136+G137</f>
        <v>303600</v>
      </c>
      <c r="H150" s="12">
        <f t="shared" si="12"/>
        <v>301000</v>
      </c>
      <c r="I150" s="12">
        <f t="shared" si="12"/>
        <v>302800</v>
      </c>
      <c r="J150" s="12">
        <f t="shared" si="12"/>
        <v>305100</v>
      </c>
      <c r="K150" s="12">
        <f t="shared" si="12"/>
        <v>306700</v>
      </c>
      <c r="L150" s="12">
        <f t="shared" si="12"/>
        <v>1410600</v>
      </c>
      <c r="M150" s="12">
        <f t="shared" si="12"/>
        <v>396347</v>
      </c>
      <c r="N150" s="12"/>
      <c r="O150" s="7"/>
      <c r="P150" s="7"/>
      <c r="Q150" s="7"/>
      <c r="R150" s="37"/>
    </row>
    <row r="151" spans="1:18" ht="24" customHeight="1" x14ac:dyDescent="0.25">
      <c r="A151" s="1" t="s">
        <v>60</v>
      </c>
      <c r="B151" s="1"/>
      <c r="C151" s="1"/>
      <c r="D151" s="1"/>
      <c r="E151" s="1" t="s">
        <v>92</v>
      </c>
      <c r="F151" s="1"/>
      <c r="G151" s="3">
        <f t="shared" ref="G151:M151" si="13">G124+G131+G138+G147+G148</f>
        <v>157178</v>
      </c>
      <c r="H151" s="3">
        <f t="shared" si="13"/>
        <v>229545</v>
      </c>
      <c r="I151" s="3">
        <f t="shared" si="13"/>
        <v>31062</v>
      </c>
      <c r="J151" s="3">
        <f t="shared" si="13"/>
        <v>32739</v>
      </c>
      <c r="K151" s="3">
        <f t="shared" si="13"/>
        <v>34085</v>
      </c>
      <c r="L151" s="3">
        <f t="shared" si="13"/>
        <v>442209</v>
      </c>
      <c r="M151" s="3">
        <f t="shared" si="13"/>
        <v>168643</v>
      </c>
      <c r="N151" s="3"/>
      <c r="O151" s="1"/>
      <c r="P151" s="1"/>
      <c r="Q151" s="1"/>
      <c r="R151" s="38"/>
    </row>
    <row r="152" spans="1:18" ht="36" customHeight="1" x14ac:dyDescent="0.25">
      <c r="A152" s="8" t="s">
        <v>338</v>
      </c>
      <c r="B152" s="8"/>
      <c r="C152" s="8"/>
      <c r="D152" s="8"/>
      <c r="E152" s="8" t="s">
        <v>92</v>
      </c>
      <c r="F152" s="8"/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f t="shared" ref="L152" si="14">SUM(G152:K152)</f>
        <v>0</v>
      </c>
      <c r="M152" s="13"/>
      <c r="N152" s="13"/>
      <c r="O152" s="8"/>
      <c r="P152" s="8"/>
      <c r="Q152" s="8"/>
      <c r="R152" s="39"/>
    </row>
    <row r="153" spans="1:18" s="18" customFormat="1" ht="21.75" customHeight="1" x14ac:dyDescent="0.2">
      <c r="A153" s="134" t="s">
        <v>309</v>
      </c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6"/>
      <c r="R153" s="40"/>
    </row>
    <row r="154" spans="1:18" s="18" customFormat="1" ht="35.25" customHeight="1" x14ac:dyDescent="0.2">
      <c r="A154" s="137" t="s">
        <v>310</v>
      </c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9"/>
      <c r="R154" s="41"/>
    </row>
    <row r="155" spans="1:18" ht="27" customHeight="1" x14ac:dyDescent="0.25">
      <c r="A155" s="124" t="s">
        <v>55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42"/>
    </row>
    <row r="156" spans="1:18" ht="70.5" customHeight="1" x14ac:dyDescent="0.25">
      <c r="A156" s="110">
        <v>1</v>
      </c>
      <c r="B156" s="130" t="s">
        <v>211</v>
      </c>
      <c r="C156" s="130" t="s">
        <v>4</v>
      </c>
      <c r="D156" s="130" t="s">
        <v>5</v>
      </c>
      <c r="E156" s="130" t="s">
        <v>5</v>
      </c>
      <c r="F156" s="130" t="s">
        <v>75</v>
      </c>
      <c r="G156" s="130">
        <v>79.099999999999994</v>
      </c>
      <c r="H156" s="130">
        <v>79.099999999999994</v>
      </c>
      <c r="I156" s="130">
        <v>79.400000000000006</v>
      </c>
      <c r="J156" s="130">
        <v>79.900000000000006</v>
      </c>
      <c r="K156" s="130">
        <v>80.099999999999994</v>
      </c>
      <c r="L156" s="130" t="s">
        <v>5</v>
      </c>
      <c r="M156" s="130">
        <v>80.2</v>
      </c>
      <c r="N156" s="72"/>
      <c r="O156" s="130" t="s">
        <v>5</v>
      </c>
      <c r="P156" s="130" t="s">
        <v>53</v>
      </c>
      <c r="Q156" s="130" t="s">
        <v>5</v>
      </c>
      <c r="R156" s="35"/>
    </row>
    <row r="157" spans="1:18" ht="30.75" customHeight="1" x14ac:dyDescent="0.25">
      <c r="A157" s="112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72"/>
      <c r="O157" s="130"/>
      <c r="P157" s="133"/>
      <c r="Q157" s="130"/>
      <c r="R157" s="35"/>
    </row>
    <row r="158" spans="1:18" ht="26.25" customHeight="1" x14ac:dyDescent="0.25">
      <c r="A158" s="72">
        <v>2</v>
      </c>
      <c r="B158" s="72" t="s">
        <v>212</v>
      </c>
      <c r="C158" s="72" t="s">
        <v>4</v>
      </c>
      <c r="D158" s="72" t="s">
        <v>5</v>
      </c>
      <c r="E158" s="72" t="s">
        <v>5</v>
      </c>
      <c r="F158" s="130"/>
      <c r="G158" s="101">
        <v>65.900000000000006</v>
      </c>
      <c r="H158" s="72">
        <v>65.900000000000006</v>
      </c>
      <c r="I158" s="72">
        <v>66.400000000000006</v>
      </c>
      <c r="J158" s="72">
        <v>66.900000000000006</v>
      </c>
      <c r="K158" s="72">
        <v>67.400000000000006</v>
      </c>
      <c r="L158" s="72"/>
      <c r="M158" s="101">
        <v>67.3</v>
      </c>
      <c r="N158" s="72"/>
      <c r="O158" s="72"/>
      <c r="P158" s="103" t="s">
        <v>53</v>
      </c>
      <c r="Q158" s="72"/>
      <c r="R158" s="35"/>
    </row>
    <row r="159" spans="1:18" ht="51.75" customHeight="1" x14ac:dyDescent="0.25">
      <c r="A159" s="72">
        <v>3</v>
      </c>
      <c r="B159" s="72" t="s">
        <v>213</v>
      </c>
      <c r="C159" s="72" t="s">
        <v>122</v>
      </c>
      <c r="D159" s="72" t="s">
        <v>5</v>
      </c>
      <c r="E159" s="72" t="s">
        <v>5</v>
      </c>
      <c r="F159" s="130"/>
      <c r="G159" s="101">
        <v>34</v>
      </c>
      <c r="H159" s="72">
        <v>34</v>
      </c>
      <c r="I159" s="72">
        <v>37</v>
      </c>
      <c r="J159" s="72">
        <v>38</v>
      </c>
      <c r="K159" s="72">
        <v>40</v>
      </c>
      <c r="L159" s="72" t="s">
        <v>5</v>
      </c>
      <c r="M159" s="101">
        <v>73</v>
      </c>
      <c r="N159" s="72"/>
      <c r="O159" s="72" t="s">
        <v>5</v>
      </c>
      <c r="P159" s="103" t="s">
        <v>53</v>
      </c>
      <c r="Q159" s="72" t="s">
        <v>5</v>
      </c>
      <c r="R159" s="35"/>
    </row>
    <row r="160" spans="1:18" x14ac:dyDescent="0.25">
      <c r="A160" s="124" t="s">
        <v>336</v>
      </c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34"/>
    </row>
    <row r="161" spans="1:18" ht="30.75" customHeight="1" x14ac:dyDescent="0.25">
      <c r="A161" s="68">
        <v>1</v>
      </c>
      <c r="B161" s="68" t="s">
        <v>214</v>
      </c>
      <c r="C161" s="68" t="s">
        <v>92</v>
      </c>
      <c r="D161" s="68" t="s">
        <v>109</v>
      </c>
      <c r="E161" s="68" t="s">
        <v>134</v>
      </c>
      <c r="F161" s="125" t="s">
        <v>76</v>
      </c>
      <c r="G161" s="101">
        <v>82172</v>
      </c>
      <c r="H161" s="68">
        <v>72060</v>
      </c>
      <c r="I161" s="68">
        <v>72060</v>
      </c>
      <c r="J161" s="68">
        <v>72060</v>
      </c>
      <c r="K161" s="68">
        <v>72060</v>
      </c>
      <c r="L161" s="68">
        <v>72060</v>
      </c>
      <c r="M161" s="101">
        <v>82172</v>
      </c>
      <c r="N161" s="68">
        <v>72060</v>
      </c>
      <c r="O161" s="54" t="s">
        <v>60</v>
      </c>
      <c r="P161" s="68" t="s">
        <v>53</v>
      </c>
      <c r="Q161" s="68" t="s">
        <v>25</v>
      </c>
      <c r="R161" s="35"/>
    </row>
    <row r="162" spans="1:18" ht="16.5" customHeight="1" x14ac:dyDescent="0.25">
      <c r="A162" s="106">
        <v>2</v>
      </c>
      <c r="B162" s="125" t="s">
        <v>215</v>
      </c>
      <c r="C162" s="125" t="s">
        <v>92</v>
      </c>
      <c r="D162" s="125" t="s">
        <v>109</v>
      </c>
      <c r="E162" s="125" t="s">
        <v>134</v>
      </c>
      <c r="F162" s="125"/>
      <c r="G162" s="110">
        <v>82172</v>
      </c>
      <c r="H162" s="68">
        <v>5266</v>
      </c>
      <c r="I162" s="68">
        <v>5266</v>
      </c>
      <c r="J162" s="68">
        <v>5266</v>
      </c>
      <c r="K162" s="68">
        <v>5266</v>
      </c>
      <c r="L162" s="68">
        <v>5266</v>
      </c>
      <c r="M162" s="110">
        <v>82172</v>
      </c>
      <c r="N162" s="68">
        <v>5266</v>
      </c>
      <c r="O162" s="54" t="s">
        <v>60</v>
      </c>
      <c r="P162" s="125" t="s">
        <v>53</v>
      </c>
      <c r="Q162" s="125" t="s">
        <v>26</v>
      </c>
      <c r="R162" s="35"/>
    </row>
    <row r="163" spans="1:18" x14ac:dyDescent="0.25">
      <c r="A163" s="155"/>
      <c r="B163" s="125"/>
      <c r="C163" s="125"/>
      <c r="D163" s="125"/>
      <c r="E163" s="125"/>
      <c r="F163" s="125"/>
      <c r="G163" s="111"/>
      <c r="H163" s="68">
        <v>9479</v>
      </c>
      <c r="I163" s="68">
        <v>9479</v>
      </c>
      <c r="J163" s="68">
        <v>9479</v>
      </c>
      <c r="K163" s="68">
        <v>9479</v>
      </c>
      <c r="L163" s="68">
        <v>9479</v>
      </c>
      <c r="M163" s="111"/>
      <c r="N163" s="68">
        <v>9479</v>
      </c>
      <c r="O163" s="54" t="s">
        <v>60</v>
      </c>
      <c r="P163" s="125"/>
      <c r="Q163" s="125"/>
      <c r="R163" s="35"/>
    </row>
    <row r="164" spans="1:18" x14ac:dyDescent="0.25">
      <c r="A164" s="107"/>
      <c r="B164" s="125"/>
      <c r="C164" s="125"/>
      <c r="D164" s="125"/>
      <c r="E164" s="125"/>
      <c r="F164" s="125"/>
      <c r="G164" s="112"/>
      <c r="H164" s="68">
        <v>4115</v>
      </c>
      <c r="I164" s="68">
        <v>4115</v>
      </c>
      <c r="J164" s="68">
        <v>4115</v>
      </c>
      <c r="K164" s="68">
        <v>4115</v>
      </c>
      <c r="L164" s="68">
        <v>4115</v>
      </c>
      <c r="M164" s="112"/>
      <c r="N164" s="68">
        <v>4115</v>
      </c>
      <c r="O164" s="54" t="s">
        <v>60</v>
      </c>
      <c r="P164" s="125"/>
      <c r="Q164" s="125"/>
      <c r="R164" s="35"/>
    </row>
    <row r="165" spans="1:18" ht="12.75" customHeight="1" x14ac:dyDescent="0.25">
      <c r="A165" s="106">
        <v>3</v>
      </c>
      <c r="B165" s="125" t="s">
        <v>216</v>
      </c>
      <c r="C165" s="125" t="s">
        <v>92</v>
      </c>
      <c r="D165" s="125" t="s">
        <v>109</v>
      </c>
      <c r="E165" s="125" t="s">
        <v>134</v>
      </c>
      <c r="F165" s="125"/>
      <c r="G165" s="110">
        <v>25526</v>
      </c>
      <c r="H165" s="68">
        <v>10308</v>
      </c>
      <c r="I165" s="68">
        <v>10308</v>
      </c>
      <c r="J165" s="68">
        <v>10308</v>
      </c>
      <c r="K165" s="68">
        <v>10308</v>
      </c>
      <c r="L165" s="68">
        <v>10308</v>
      </c>
      <c r="M165" s="110">
        <v>25526</v>
      </c>
      <c r="N165" s="68">
        <v>10308</v>
      </c>
      <c r="O165" s="54" t="s">
        <v>60</v>
      </c>
      <c r="P165" s="125" t="s">
        <v>53</v>
      </c>
      <c r="Q165" s="125" t="s">
        <v>27</v>
      </c>
      <c r="R165" s="35"/>
    </row>
    <row r="166" spans="1:18" x14ac:dyDescent="0.25">
      <c r="A166" s="155"/>
      <c r="B166" s="125"/>
      <c r="C166" s="125"/>
      <c r="D166" s="125"/>
      <c r="E166" s="125"/>
      <c r="F166" s="125"/>
      <c r="G166" s="111"/>
      <c r="H166" s="68">
        <v>13744</v>
      </c>
      <c r="I166" s="68">
        <v>13744</v>
      </c>
      <c r="J166" s="68">
        <v>13744</v>
      </c>
      <c r="K166" s="68">
        <v>13744</v>
      </c>
      <c r="L166" s="68">
        <v>13744</v>
      </c>
      <c r="M166" s="111"/>
      <c r="N166" s="68">
        <v>13744</v>
      </c>
      <c r="O166" s="54" t="s">
        <v>60</v>
      </c>
      <c r="P166" s="125"/>
      <c r="Q166" s="125"/>
      <c r="R166" s="35"/>
    </row>
    <row r="167" spans="1:18" x14ac:dyDescent="0.25">
      <c r="A167" s="107"/>
      <c r="B167" s="125"/>
      <c r="C167" s="125"/>
      <c r="D167" s="125"/>
      <c r="E167" s="125"/>
      <c r="F167" s="125"/>
      <c r="G167" s="112"/>
      <c r="H167" s="68">
        <v>8229</v>
      </c>
      <c r="I167" s="68">
        <v>8229</v>
      </c>
      <c r="J167" s="68">
        <v>8229</v>
      </c>
      <c r="K167" s="68">
        <v>8229</v>
      </c>
      <c r="L167" s="68">
        <v>8229</v>
      </c>
      <c r="M167" s="112"/>
      <c r="N167" s="68">
        <v>8229</v>
      </c>
      <c r="O167" s="54" t="s">
        <v>60</v>
      </c>
      <c r="P167" s="125"/>
      <c r="Q167" s="125"/>
      <c r="R167" s="35"/>
    </row>
    <row r="168" spans="1:18" ht="12.75" customHeight="1" x14ac:dyDescent="0.25">
      <c r="A168" s="106">
        <v>4</v>
      </c>
      <c r="B168" s="125" t="s">
        <v>24</v>
      </c>
      <c r="C168" s="125" t="s">
        <v>92</v>
      </c>
      <c r="D168" s="125" t="s">
        <v>109</v>
      </c>
      <c r="E168" s="125" t="s">
        <v>134</v>
      </c>
      <c r="F168" s="125"/>
      <c r="G168" s="110">
        <v>73375</v>
      </c>
      <c r="H168" s="68">
        <v>1179</v>
      </c>
      <c r="I168" s="68">
        <v>1179</v>
      </c>
      <c r="J168" s="68">
        <v>1179</v>
      </c>
      <c r="K168" s="68">
        <v>1179</v>
      </c>
      <c r="L168" s="68">
        <v>1179</v>
      </c>
      <c r="M168" s="110">
        <v>73375</v>
      </c>
      <c r="N168" s="68">
        <v>1179</v>
      </c>
      <c r="O168" s="54" t="s">
        <v>60</v>
      </c>
      <c r="P168" s="125" t="s">
        <v>53</v>
      </c>
      <c r="Q168" s="125" t="s">
        <v>25</v>
      </c>
      <c r="R168" s="35"/>
    </row>
    <row r="169" spans="1:18" x14ac:dyDescent="0.25">
      <c r="A169" s="107"/>
      <c r="B169" s="125"/>
      <c r="C169" s="125"/>
      <c r="D169" s="125"/>
      <c r="E169" s="125"/>
      <c r="F169" s="125"/>
      <c r="G169" s="112"/>
      <c r="H169" s="57">
        <v>2568</v>
      </c>
      <c r="I169" s="57">
        <v>2748</v>
      </c>
      <c r="J169" s="57">
        <v>2940</v>
      </c>
      <c r="K169" s="57">
        <v>3146</v>
      </c>
      <c r="L169" s="56">
        <f t="shared" ref="L169" si="15">SUM(G169:K169)</f>
        <v>11402</v>
      </c>
      <c r="M169" s="112"/>
      <c r="N169" s="56">
        <v>1000</v>
      </c>
      <c r="O169" s="54" t="s">
        <v>60</v>
      </c>
      <c r="P169" s="125"/>
      <c r="Q169" s="125"/>
      <c r="R169" s="35"/>
    </row>
    <row r="170" spans="1:18" ht="12.75" customHeight="1" x14ac:dyDescent="0.25">
      <c r="A170" s="106">
        <v>5</v>
      </c>
      <c r="B170" s="125" t="s">
        <v>217</v>
      </c>
      <c r="C170" s="125" t="s">
        <v>92</v>
      </c>
      <c r="D170" s="125" t="s">
        <v>109</v>
      </c>
      <c r="E170" s="125" t="s">
        <v>134</v>
      </c>
      <c r="F170" s="125"/>
      <c r="G170" s="110">
        <v>39481</v>
      </c>
      <c r="H170" s="68">
        <v>16999</v>
      </c>
      <c r="I170" s="68">
        <v>16999</v>
      </c>
      <c r="J170" s="68">
        <v>16999</v>
      </c>
      <c r="K170" s="68">
        <v>16999</v>
      </c>
      <c r="L170" s="68">
        <v>16999</v>
      </c>
      <c r="M170" s="110">
        <v>39481</v>
      </c>
      <c r="N170" s="68">
        <v>16999</v>
      </c>
      <c r="O170" s="54" t="s">
        <v>60</v>
      </c>
      <c r="P170" s="125" t="s">
        <v>53</v>
      </c>
      <c r="Q170" s="125" t="s">
        <v>28</v>
      </c>
      <c r="R170" s="35"/>
    </row>
    <row r="171" spans="1:18" x14ac:dyDescent="0.25">
      <c r="A171" s="107"/>
      <c r="B171" s="125"/>
      <c r="C171" s="125"/>
      <c r="D171" s="125"/>
      <c r="E171" s="125"/>
      <c r="F171" s="125"/>
      <c r="G171" s="112"/>
      <c r="H171" s="68">
        <v>1724</v>
      </c>
      <c r="I171" s="68">
        <v>1724</v>
      </c>
      <c r="J171" s="68">
        <v>1724</v>
      </c>
      <c r="K171" s="68">
        <v>1724</v>
      </c>
      <c r="L171" s="68">
        <v>1724</v>
      </c>
      <c r="M171" s="112"/>
      <c r="N171" s="68">
        <v>1724</v>
      </c>
      <c r="O171" s="54" t="s">
        <v>60</v>
      </c>
      <c r="P171" s="125"/>
      <c r="Q171" s="125"/>
      <c r="R171" s="35"/>
    </row>
    <row r="172" spans="1:18" ht="19.5" customHeight="1" x14ac:dyDescent="0.25">
      <c r="A172" s="124" t="s">
        <v>55</v>
      </c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42"/>
    </row>
    <row r="173" spans="1:18" ht="90.75" customHeight="1" x14ac:dyDescent="0.25">
      <c r="A173" s="106">
        <v>4</v>
      </c>
      <c r="B173" s="125" t="s">
        <v>218</v>
      </c>
      <c r="C173" s="125" t="s">
        <v>4</v>
      </c>
      <c r="D173" s="125" t="s">
        <v>5</v>
      </c>
      <c r="E173" s="125" t="s">
        <v>5</v>
      </c>
      <c r="F173" s="125" t="s">
        <v>76</v>
      </c>
      <c r="G173" s="130">
        <v>25.36</v>
      </c>
      <c r="H173" s="125">
        <v>25.36</v>
      </c>
      <c r="I173" s="125">
        <v>25.21</v>
      </c>
      <c r="J173" s="125">
        <v>24.53</v>
      </c>
      <c r="K173" s="125">
        <v>23.94</v>
      </c>
      <c r="L173" s="125" t="s">
        <v>5</v>
      </c>
      <c r="M173" s="130">
        <v>23.2</v>
      </c>
      <c r="N173" s="68"/>
      <c r="O173" s="125" t="s">
        <v>5</v>
      </c>
      <c r="P173" s="103" t="s">
        <v>53</v>
      </c>
      <c r="Q173" s="125" t="s">
        <v>5</v>
      </c>
      <c r="R173" s="35"/>
    </row>
    <row r="174" spans="1:18" ht="12.75" customHeight="1" x14ac:dyDescent="0.25">
      <c r="A174" s="107"/>
      <c r="B174" s="125"/>
      <c r="C174" s="125"/>
      <c r="D174" s="125"/>
      <c r="E174" s="125"/>
      <c r="F174" s="125"/>
      <c r="G174" s="130"/>
      <c r="H174" s="125"/>
      <c r="I174" s="125"/>
      <c r="J174" s="125"/>
      <c r="K174" s="125"/>
      <c r="L174" s="125"/>
      <c r="M174" s="130"/>
      <c r="N174" s="68"/>
      <c r="O174" s="125"/>
      <c r="P174" s="68"/>
      <c r="Q174" s="125"/>
      <c r="R174" s="35"/>
    </row>
    <row r="175" spans="1:18" x14ac:dyDescent="0.25">
      <c r="A175" s="124" t="s">
        <v>336</v>
      </c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34"/>
    </row>
    <row r="176" spans="1:18" ht="114.75" customHeight="1" x14ac:dyDescent="0.25">
      <c r="A176" s="68">
        <v>1</v>
      </c>
      <c r="B176" s="68" t="s">
        <v>219</v>
      </c>
      <c r="C176" s="68" t="s">
        <v>92</v>
      </c>
      <c r="D176" s="68" t="s">
        <v>110</v>
      </c>
      <c r="E176" s="68" t="s">
        <v>134</v>
      </c>
      <c r="F176" s="125" t="s">
        <v>76</v>
      </c>
      <c r="G176" s="10">
        <v>2233</v>
      </c>
      <c r="H176" s="20">
        <v>2433</v>
      </c>
      <c r="I176" s="20">
        <v>2433</v>
      </c>
      <c r="J176" s="20">
        <v>2433</v>
      </c>
      <c r="K176" s="20">
        <v>2433</v>
      </c>
      <c r="L176" s="20">
        <v>2433</v>
      </c>
      <c r="M176" s="10">
        <v>3183</v>
      </c>
      <c r="N176" s="20">
        <v>2433</v>
      </c>
      <c r="O176" s="54" t="s">
        <v>60</v>
      </c>
      <c r="P176" s="68" t="s">
        <v>53</v>
      </c>
      <c r="Q176" s="68" t="s">
        <v>29</v>
      </c>
      <c r="R176" s="35"/>
    </row>
    <row r="177" spans="1:18" ht="27" customHeight="1" x14ac:dyDescent="0.25">
      <c r="A177" s="106">
        <v>2</v>
      </c>
      <c r="B177" s="125" t="s">
        <v>220</v>
      </c>
      <c r="C177" s="125" t="s">
        <v>92</v>
      </c>
      <c r="D177" s="125" t="s">
        <v>109</v>
      </c>
      <c r="E177" s="125" t="s">
        <v>134</v>
      </c>
      <c r="F177" s="125"/>
      <c r="G177" s="113">
        <v>47907</v>
      </c>
      <c r="H177" s="56">
        <v>26413</v>
      </c>
      <c r="I177" s="56">
        <v>26413</v>
      </c>
      <c r="J177" s="56">
        <v>26413</v>
      </c>
      <c r="K177" s="56">
        <v>26413</v>
      </c>
      <c r="L177" s="56">
        <v>26413</v>
      </c>
      <c r="M177" s="113">
        <v>47907</v>
      </c>
      <c r="N177" s="56">
        <v>26413</v>
      </c>
      <c r="O177" s="140" t="s">
        <v>60</v>
      </c>
      <c r="P177" s="106" t="s">
        <v>53</v>
      </c>
      <c r="Q177" s="125">
        <v>451.02499999999998</v>
      </c>
      <c r="R177" s="35"/>
    </row>
    <row r="178" spans="1:18" ht="29.25" customHeight="1" x14ac:dyDescent="0.25">
      <c r="A178" s="107"/>
      <c r="B178" s="125"/>
      <c r="C178" s="125"/>
      <c r="D178" s="125"/>
      <c r="E178" s="125"/>
      <c r="F178" s="125"/>
      <c r="G178" s="114"/>
      <c r="H178" s="56">
        <v>16609</v>
      </c>
      <c r="I178" s="56">
        <v>16609</v>
      </c>
      <c r="J178" s="56">
        <v>16609</v>
      </c>
      <c r="K178" s="56">
        <v>16609</v>
      </c>
      <c r="L178" s="56">
        <v>16609</v>
      </c>
      <c r="M178" s="114"/>
      <c r="N178" s="56">
        <v>16609</v>
      </c>
      <c r="O178" s="141"/>
      <c r="P178" s="107"/>
      <c r="Q178" s="125"/>
      <c r="R178" s="35"/>
    </row>
    <row r="179" spans="1:18" ht="12.75" customHeight="1" x14ac:dyDescent="0.25">
      <c r="A179" s="124" t="s">
        <v>55</v>
      </c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34"/>
    </row>
    <row r="180" spans="1:18" ht="65.25" customHeight="1" x14ac:dyDescent="0.25">
      <c r="A180" s="110">
        <v>5</v>
      </c>
      <c r="B180" s="130" t="s">
        <v>221</v>
      </c>
      <c r="C180" s="130" t="s">
        <v>4</v>
      </c>
      <c r="D180" s="130" t="s">
        <v>5</v>
      </c>
      <c r="E180" s="130" t="s">
        <v>5</v>
      </c>
      <c r="F180" s="130" t="s">
        <v>76</v>
      </c>
      <c r="G180" s="130">
        <v>100</v>
      </c>
      <c r="H180" s="130">
        <v>100</v>
      </c>
      <c r="I180" s="130">
        <v>100</v>
      </c>
      <c r="J180" s="130">
        <v>100</v>
      </c>
      <c r="K180" s="130">
        <v>100</v>
      </c>
      <c r="L180" s="130" t="s">
        <v>5</v>
      </c>
      <c r="M180" s="130">
        <v>100</v>
      </c>
      <c r="N180" s="72"/>
      <c r="O180" s="130" t="s">
        <v>5</v>
      </c>
      <c r="P180" s="106" t="s">
        <v>53</v>
      </c>
      <c r="Q180" s="130" t="s">
        <v>5</v>
      </c>
      <c r="R180" s="35"/>
    </row>
    <row r="181" spans="1:18" x14ac:dyDescent="0.25">
      <c r="A181" s="112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3"/>
      <c r="N181" s="72"/>
      <c r="O181" s="130"/>
      <c r="P181" s="107"/>
      <c r="Q181" s="130"/>
      <c r="R181" s="35"/>
    </row>
    <row r="182" spans="1:18" x14ac:dyDescent="0.25">
      <c r="A182" s="124" t="s">
        <v>336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34"/>
    </row>
    <row r="183" spans="1:18" ht="38.25" x14ac:dyDescent="0.25">
      <c r="A183" s="72">
        <v>1</v>
      </c>
      <c r="B183" s="72" t="s">
        <v>222</v>
      </c>
      <c r="C183" s="72" t="s">
        <v>122</v>
      </c>
      <c r="D183" s="72" t="s">
        <v>109</v>
      </c>
      <c r="E183" s="68" t="s">
        <v>134</v>
      </c>
      <c r="F183" s="130" t="s">
        <v>76</v>
      </c>
      <c r="G183" s="101">
        <v>2</v>
      </c>
      <c r="H183" s="72">
        <v>2</v>
      </c>
      <c r="I183" s="72">
        <v>3</v>
      </c>
      <c r="J183" s="72">
        <v>3</v>
      </c>
      <c r="K183" s="72">
        <v>5</v>
      </c>
      <c r="L183" s="72">
        <f>SUM(G183:K183)</f>
        <v>15</v>
      </c>
      <c r="M183" s="101">
        <v>5</v>
      </c>
      <c r="N183" s="28">
        <v>0</v>
      </c>
      <c r="O183" s="72" t="s">
        <v>5</v>
      </c>
      <c r="P183" s="102" t="s">
        <v>53</v>
      </c>
      <c r="Q183" s="72" t="s">
        <v>5</v>
      </c>
      <c r="R183" s="35"/>
    </row>
    <row r="184" spans="1:18" ht="63.75" customHeight="1" x14ac:dyDescent="0.25">
      <c r="A184" s="72">
        <v>2</v>
      </c>
      <c r="B184" s="72" t="s">
        <v>223</v>
      </c>
      <c r="C184" s="72" t="s">
        <v>122</v>
      </c>
      <c r="D184" s="72" t="s">
        <v>109</v>
      </c>
      <c r="E184" s="68" t="s">
        <v>134</v>
      </c>
      <c r="F184" s="130"/>
      <c r="G184" s="101">
        <v>1</v>
      </c>
      <c r="H184" s="72">
        <v>7</v>
      </c>
      <c r="I184" s="72">
        <v>8</v>
      </c>
      <c r="J184" s="72">
        <v>9</v>
      </c>
      <c r="K184" s="72">
        <v>10</v>
      </c>
      <c r="L184" s="72">
        <f t="shared" ref="L184:L185" si="16">SUM(G184:K184)</f>
        <v>35</v>
      </c>
      <c r="M184" s="101">
        <v>1</v>
      </c>
      <c r="N184" s="28">
        <v>6</v>
      </c>
      <c r="O184" s="72" t="s">
        <v>5</v>
      </c>
      <c r="P184" s="68" t="s">
        <v>53</v>
      </c>
      <c r="Q184" s="72" t="s">
        <v>5</v>
      </c>
      <c r="R184" s="35"/>
    </row>
    <row r="185" spans="1:18" ht="95.25" customHeight="1" x14ac:dyDescent="0.25">
      <c r="A185" s="72">
        <v>3</v>
      </c>
      <c r="B185" s="72" t="s">
        <v>224</v>
      </c>
      <c r="C185" s="72" t="s">
        <v>122</v>
      </c>
      <c r="D185" s="72" t="s">
        <v>109</v>
      </c>
      <c r="E185" s="68" t="s">
        <v>134</v>
      </c>
      <c r="F185" s="130"/>
      <c r="G185" s="101">
        <v>1</v>
      </c>
      <c r="H185" s="54">
        <v>30</v>
      </c>
      <c r="I185" s="54">
        <v>30</v>
      </c>
      <c r="J185" s="54">
        <v>30</v>
      </c>
      <c r="K185" s="54">
        <v>30</v>
      </c>
      <c r="L185" s="54">
        <f t="shared" si="16"/>
        <v>121</v>
      </c>
      <c r="M185" s="101">
        <v>1</v>
      </c>
      <c r="N185" s="58">
        <v>0</v>
      </c>
      <c r="O185" s="54" t="s">
        <v>5</v>
      </c>
      <c r="P185" s="102" t="s">
        <v>53</v>
      </c>
      <c r="Q185" s="72" t="s">
        <v>5</v>
      </c>
      <c r="R185" s="35"/>
    </row>
    <row r="186" spans="1:18" ht="12.75" customHeight="1" x14ac:dyDescent="0.25">
      <c r="A186" s="124" t="s">
        <v>55</v>
      </c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34"/>
    </row>
    <row r="187" spans="1:18" ht="51" x14ac:dyDescent="0.25">
      <c r="A187" s="72">
        <v>6</v>
      </c>
      <c r="B187" s="72" t="s">
        <v>225</v>
      </c>
      <c r="C187" s="72" t="s">
        <v>4</v>
      </c>
      <c r="D187" s="72" t="s">
        <v>5</v>
      </c>
      <c r="E187" s="72" t="s">
        <v>5</v>
      </c>
      <c r="F187" s="72" t="s">
        <v>76</v>
      </c>
      <c r="G187" s="101">
        <v>9.6999999999999993</v>
      </c>
      <c r="H187" s="72">
        <v>9.6999999999999993</v>
      </c>
      <c r="I187" s="72">
        <v>11.3</v>
      </c>
      <c r="J187" s="72">
        <v>12.1</v>
      </c>
      <c r="K187" s="72">
        <v>14.7</v>
      </c>
      <c r="L187" s="72" t="s">
        <v>5</v>
      </c>
      <c r="M187" s="101">
        <v>18</v>
      </c>
      <c r="N187" s="72"/>
      <c r="O187" s="72" t="s">
        <v>5</v>
      </c>
      <c r="P187" s="72"/>
      <c r="Q187" s="72" t="s">
        <v>5</v>
      </c>
      <c r="R187" s="35"/>
    </row>
    <row r="188" spans="1:18" x14ac:dyDescent="0.25">
      <c r="A188" s="124" t="s">
        <v>336</v>
      </c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34"/>
    </row>
    <row r="189" spans="1:18" ht="51" x14ac:dyDescent="0.25">
      <c r="A189" s="72">
        <v>1</v>
      </c>
      <c r="B189" s="72" t="s">
        <v>226</v>
      </c>
      <c r="C189" s="72" t="s">
        <v>117</v>
      </c>
      <c r="D189" s="72" t="s">
        <v>109</v>
      </c>
      <c r="E189" s="68" t="s">
        <v>134</v>
      </c>
      <c r="F189" s="72" t="s">
        <v>76</v>
      </c>
      <c r="G189" s="72" t="s">
        <v>15</v>
      </c>
      <c r="H189" s="72" t="s">
        <v>15</v>
      </c>
      <c r="I189" s="72">
        <v>1</v>
      </c>
      <c r="J189" s="72">
        <v>2</v>
      </c>
      <c r="K189" s="72">
        <v>2</v>
      </c>
      <c r="L189" s="72">
        <f>SUM(I189:K189)</f>
        <v>5</v>
      </c>
      <c r="M189" s="101">
        <v>1</v>
      </c>
      <c r="N189" s="72"/>
      <c r="O189" s="72" t="s">
        <v>5</v>
      </c>
      <c r="P189" s="72"/>
      <c r="Q189" s="72" t="s">
        <v>5</v>
      </c>
      <c r="R189" s="35"/>
    </row>
    <row r="190" spans="1:18" ht="12.75" customHeight="1" x14ac:dyDescent="0.25">
      <c r="A190" s="124" t="s">
        <v>55</v>
      </c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34"/>
    </row>
    <row r="191" spans="1:18" ht="76.5" customHeight="1" x14ac:dyDescent="0.25">
      <c r="A191" s="72">
        <v>7</v>
      </c>
      <c r="B191" s="72" t="s">
        <v>227</v>
      </c>
      <c r="C191" s="72" t="s">
        <v>4</v>
      </c>
      <c r="D191" s="72" t="s">
        <v>5</v>
      </c>
      <c r="E191" s="72" t="s">
        <v>5</v>
      </c>
      <c r="F191" s="72" t="s">
        <v>76</v>
      </c>
      <c r="G191" s="101">
        <v>70</v>
      </c>
      <c r="H191" s="72">
        <v>70</v>
      </c>
      <c r="I191" s="72">
        <v>80</v>
      </c>
      <c r="J191" s="72">
        <v>90</v>
      </c>
      <c r="K191" s="72">
        <v>100</v>
      </c>
      <c r="L191" s="72"/>
      <c r="M191" s="72">
        <v>100</v>
      </c>
      <c r="N191" s="72"/>
      <c r="O191" s="72"/>
      <c r="P191" s="103" t="s">
        <v>53</v>
      </c>
      <c r="Q191" s="72"/>
      <c r="R191" s="35"/>
    </row>
    <row r="192" spans="1:18" x14ac:dyDescent="0.25">
      <c r="A192" s="124" t="s">
        <v>336</v>
      </c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34"/>
    </row>
    <row r="193" spans="1:18" ht="76.5" x14ac:dyDescent="0.25">
      <c r="A193" s="72">
        <v>1</v>
      </c>
      <c r="B193" s="72" t="s">
        <v>228</v>
      </c>
      <c r="C193" s="72"/>
      <c r="D193" s="72" t="s">
        <v>109</v>
      </c>
      <c r="E193" s="68" t="s">
        <v>134</v>
      </c>
      <c r="F193" s="72" t="s">
        <v>76</v>
      </c>
      <c r="G193" s="130" t="s">
        <v>65</v>
      </c>
      <c r="H193" s="130"/>
      <c r="I193" s="130"/>
      <c r="J193" s="130"/>
      <c r="K193" s="130"/>
      <c r="L193" s="130"/>
      <c r="M193" s="130"/>
      <c r="N193" s="130"/>
      <c r="O193" s="72"/>
      <c r="P193" s="72"/>
      <c r="Q193" s="72"/>
      <c r="R193" s="35"/>
    </row>
    <row r="194" spans="1:18" ht="29.25" customHeight="1" x14ac:dyDescent="0.25">
      <c r="A194" s="6" t="s">
        <v>337</v>
      </c>
      <c r="B194" s="6"/>
      <c r="C194" s="6"/>
      <c r="D194" s="6"/>
      <c r="E194" s="6" t="s">
        <v>92</v>
      </c>
      <c r="F194" s="6"/>
      <c r="G194" s="11">
        <f>G195+G196+G197</f>
        <v>352866</v>
      </c>
      <c r="H194" s="11">
        <f t="shared" ref="H194:M194" si="17">H195+H196+H197</f>
        <v>191126</v>
      </c>
      <c r="I194" s="11">
        <f t="shared" si="17"/>
        <v>191306</v>
      </c>
      <c r="J194" s="11">
        <f t="shared" si="17"/>
        <v>191498</v>
      </c>
      <c r="K194" s="11">
        <f t="shared" si="17"/>
        <v>191704</v>
      </c>
      <c r="L194" s="11">
        <f t="shared" si="17"/>
        <v>199960</v>
      </c>
      <c r="M194" s="11">
        <f t="shared" si="17"/>
        <v>353816</v>
      </c>
      <c r="N194" s="11"/>
      <c r="O194" s="6"/>
      <c r="P194" s="6"/>
      <c r="Q194" s="6"/>
      <c r="R194" s="36"/>
    </row>
    <row r="195" spans="1:18" ht="25.5" customHeight="1" x14ac:dyDescent="0.25">
      <c r="A195" s="7" t="s">
        <v>11</v>
      </c>
      <c r="B195" s="7"/>
      <c r="C195" s="7"/>
      <c r="D195" s="7"/>
      <c r="E195" s="7" t="s">
        <v>92</v>
      </c>
      <c r="F195" s="7"/>
      <c r="G195" s="12">
        <f>G162+G165+G168+G170+G177</f>
        <v>268461</v>
      </c>
      <c r="H195" s="12">
        <f t="shared" ref="H195:M195" si="18">H162+H165+H168+H170+H177</f>
        <v>60165</v>
      </c>
      <c r="I195" s="12">
        <f t="shared" si="18"/>
        <v>60165</v>
      </c>
      <c r="J195" s="12">
        <f t="shared" si="18"/>
        <v>60165</v>
      </c>
      <c r="K195" s="12">
        <f t="shared" si="18"/>
        <v>60165</v>
      </c>
      <c r="L195" s="12">
        <f t="shared" si="18"/>
        <v>60165</v>
      </c>
      <c r="M195" s="12">
        <f t="shared" si="18"/>
        <v>268461</v>
      </c>
      <c r="N195" s="12"/>
      <c r="O195" s="7"/>
      <c r="P195" s="7"/>
      <c r="Q195" s="7"/>
      <c r="R195" s="37"/>
    </row>
    <row r="196" spans="1:18" ht="24" customHeight="1" x14ac:dyDescent="0.25">
      <c r="A196" s="1" t="s">
        <v>60</v>
      </c>
      <c r="B196" s="1"/>
      <c r="C196" s="1"/>
      <c r="D196" s="1"/>
      <c r="E196" s="1" t="s">
        <v>92</v>
      </c>
      <c r="F196" s="1"/>
      <c r="G196" s="3">
        <f>G161+G163+G164+G166+G167+G169+G171+G176+G178</f>
        <v>84405</v>
      </c>
      <c r="H196" s="3">
        <f t="shared" ref="H196:M196" si="19">H161+H163+H164+H166+H167+H169+H171+H176+H178</f>
        <v>130961</v>
      </c>
      <c r="I196" s="3">
        <f t="shared" si="19"/>
        <v>131141</v>
      </c>
      <c r="J196" s="3">
        <f t="shared" si="19"/>
        <v>131333</v>
      </c>
      <c r="K196" s="3">
        <f t="shared" si="19"/>
        <v>131539</v>
      </c>
      <c r="L196" s="3">
        <f t="shared" si="19"/>
        <v>139795</v>
      </c>
      <c r="M196" s="3">
        <f t="shared" si="19"/>
        <v>85355</v>
      </c>
      <c r="N196" s="3"/>
      <c r="O196" s="1"/>
      <c r="P196" s="1"/>
      <c r="Q196" s="1"/>
      <c r="R196" s="38"/>
    </row>
    <row r="197" spans="1:18" ht="36" customHeight="1" x14ac:dyDescent="0.25">
      <c r="A197" s="8" t="s">
        <v>338</v>
      </c>
      <c r="B197" s="8"/>
      <c r="C197" s="8"/>
      <c r="D197" s="8"/>
      <c r="E197" s="8" t="s">
        <v>92</v>
      </c>
      <c r="F197" s="8"/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f t="shared" ref="L197" si="20">SUM(G197:K197)</f>
        <v>0</v>
      </c>
      <c r="M197" s="13"/>
      <c r="N197" s="13"/>
      <c r="O197" s="8"/>
      <c r="P197" s="8"/>
      <c r="Q197" s="8"/>
      <c r="R197" s="39"/>
    </row>
    <row r="198" spans="1:18" s="18" customFormat="1" ht="24" customHeight="1" x14ac:dyDescent="0.2">
      <c r="A198" s="134" t="s">
        <v>311</v>
      </c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6"/>
      <c r="R198" s="40"/>
    </row>
    <row r="199" spans="1:18" s="18" customFormat="1" ht="23.25" customHeight="1" x14ac:dyDescent="0.2">
      <c r="A199" s="137" t="s">
        <v>312</v>
      </c>
      <c r="B199" s="138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9"/>
      <c r="R199" s="41"/>
    </row>
    <row r="200" spans="1:18" ht="24" customHeight="1" x14ac:dyDescent="0.25">
      <c r="A200" s="124" t="s">
        <v>55</v>
      </c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42"/>
    </row>
    <row r="201" spans="1:18" ht="38.25" x14ac:dyDescent="0.25">
      <c r="A201" s="110">
        <v>1</v>
      </c>
      <c r="B201" s="72" t="s">
        <v>229</v>
      </c>
      <c r="C201" s="130" t="s">
        <v>122</v>
      </c>
      <c r="D201" s="72"/>
      <c r="E201" s="72"/>
      <c r="F201" s="130" t="s">
        <v>78</v>
      </c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35"/>
    </row>
    <row r="202" spans="1:18" x14ac:dyDescent="0.25">
      <c r="A202" s="111"/>
      <c r="B202" s="72" t="s">
        <v>230</v>
      </c>
      <c r="C202" s="130"/>
      <c r="D202" s="72" t="s">
        <v>5</v>
      </c>
      <c r="E202" s="72" t="s">
        <v>5</v>
      </c>
      <c r="F202" s="130"/>
      <c r="G202" s="101">
        <v>541</v>
      </c>
      <c r="H202" s="72">
        <v>541</v>
      </c>
      <c r="I202" s="72">
        <v>544</v>
      </c>
      <c r="J202" s="72">
        <v>547</v>
      </c>
      <c r="K202" s="72">
        <v>550</v>
      </c>
      <c r="L202" s="72" t="s">
        <v>5</v>
      </c>
      <c r="M202" s="101">
        <v>916</v>
      </c>
      <c r="N202" s="72"/>
      <c r="O202" s="72" t="s">
        <v>5</v>
      </c>
      <c r="P202" s="103" t="s">
        <v>53</v>
      </c>
      <c r="Q202" s="72" t="s">
        <v>5</v>
      </c>
      <c r="R202" s="35"/>
    </row>
    <row r="203" spans="1:18" x14ac:dyDescent="0.25">
      <c r="A203" s="111"/>
      <c r="B203" s="72" t="s">
        <v>231</v>
      </c>
      <c r="C203" s="130"/>
      <c r="D203" s="72" t="s">
        <v>5</v>
      </c>
      <c r="E203" s="72" t="s">
        <v>5</v>
      </c>
      <c r="F203" s="130"/>
      <c r="G203" s="72"/>
      <c r="H203" s="72"/>
      <c r="I203" s="72"/>
      <c r="J203" s="72"/>
      <c r="K203" s="72"/>
      <c r="L203" s="72" t="s">
        <v>5</v>
      </c>
      <c r="M203" s="72"/>
      <c r="N203" s="72"/>
      <c r="O203" s="72" t="s">
        <v>5</v>
      </c>
      <c r="P203" s="72"/>
      <c r="Q203" s="72" t="s">
        <v>5</v>
      </c>
      <c r="R203" s="35"/>
    </row>
    <row r="204" spans="1:18" x14ac:dyDescent="0.25">
      <c r="A204" s="111"/>
      <c r="B204" s="72" t="s">
        <v>232</v>
      </c>
      <c r="C204" s="130"/>
      <c r="D204" s="72" t="s">
        <v>5</v>
      </c>
      <c r="E204" s="72" t="s">
        <v>5</v>
      </c>
      <c r="F204" s="130"/>
      <c r="G204" s="72"/>
      <c r="H204" s="72"/>
      <c r="I204" s="72"/>
      <c r="J204" s="72"/>
      <c r="K204" s="72"/>
      <c r="L204" s="72" t="s">
        <v>5</v>
      </c>
      <c r="M204" s="72"/>
      <c r="N204" s="72"/>
      <c r="O204" s="72" t="s">
        <v>5</v>
      </c>
      <c r="P204" s="72"/>
      <c r="Q204" s="72" t="s">
        <v>5</v>
      </c>
      <c r="R204" s="35"/>
    </row>
    <row r="205" spans="1:18" x14ac:dyDescent="0.25">
      <c r="A205" s="112"/>
      <c r="B205" s="72" t="s">
        <v>233</v>
      </c>
      <c r="C205" s="130"/>
      <c r="D205" s="72" t="s">
        <v>5</v>
      </c>
      <c r="E205" s="72" t="s">
        <v>5</v>
      </c>
      <c r="F205" s="130"/>
      <c r="G205" s="72"/>
      <c r="H205" s="72"/>
      <c r="I205" s="72"/>
      <c r="J205" s="72"/>
      <c r="K205" s="72"/>
      <c r="L205" s="72" t="s">
        <v>5</v>
      </c>
      <c r="M205" s="72"/>
      <c r="N205" s="72"/>
      <c r="O205" s="72" t="s">
        <v>5</v>
      </c>
      <c r="P205" s="72"/>
      <c r="Q205" s="72" t="s">
        <v>5</v>
      </c>
      <c r="R205" s="35"/>
    </row>
    <row r="206" spans="1:18" x14ac:dyDescent="0.25">
      <c r="A206" s="124" t="s">
        <v>336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34"/>
    </row>
    <row r="207" spans="1:18" ht="36" customHeight="1" x14ac:dyDescent="0.25">
      <c r="A207" s="72">
        <v>1</v>
      </c>
      <c r="B207" s="72" t="s">
        <v>234</v>
      </c>
      <c r="C207" s="72" t="s">
        <v>92</v>
      </c>
      <c r="D207" s="72" t="s">
        <v>109</v>
      </c>
      <c r="E207" s="68" t="s">
        <v>134</v>
      </c>
      <c r="F207" s="130" t="s">
        <v>78</v>
      </c>
      <c r="G207" s="10">
        <v>1000</v>
      </c>
      <c r="H207" s="10">
        <v>1000</v>
      </c>
      <c r="I207" s="10">
        <v>2000</v>
      </c>
      <c r="J207" s="10">
        <v>2500</v>
      </c>
      <c r="K207" s="10">
        <v>3000</v>
      </c>
      <c r="L207" s="10">
        <f>SUM(G207:K207)</f>
        <v>9500</v>
      </c>
      <c r="M207" s="10">
        <v>2000</v>
      </c>
      <c r="N207" s="10">
        <v>500</v>
      </c>
      <c r="O207" s="54" t="s">
        <v>60</v>
      </c>
      <c r="P207" s="68" t="s">
        <v>53</v>
      </c>
      <c r="Q207" s="72" t="s">
        <v>30</v>
      </c>
      <c r="R207" s="35"/>
    </row>
    <row r="208" spans="1:18" ht="30.75" customHeight="1" x14ac:dyDescent="0.25">
      <c r="A208" s="72">
        <v>2</v>
      </c>
      <c r="B208" s="72" t="s">
        <v>235</v>
      </c>
      <c r="C208" s="72" t="s">
        <v>117</v>
      </c>
      <c r="D208" s="72" t="s">
        <v>109</v>
      </c>
      <c r="E208" s="68" t="s">
        <v>134</v>
      </c>
      <c r="F208" s="130"/>
      <c r="G208" s="101">
        <v>4</v>
      </c>
      <c r="H208" s="72">
        <v>4</v>
      </c>
      <c r="I208" s="72">
        <v>4</v>
      </c>
      <c r="J208" s="72">
        <v>4</v>
      </c>
      <c r="K208" s="72">
        <v>4</v>
      </c>
      <c r="L208" s="72">
        <f t="shared" ref="L208:L209" si="21">SUM(G208:K208)</f>
        <v>20</v>
      </c>
      <c r="M208" s="101">
        <v>8</v>
      </c>
      <c r="N208" s="72">
        <v>7</v>
      </c>
      <c r="O208" s="72"/>
      <c r="P208" s="68" t="s">
        <v>53</v>
      </c>
      <c r="Q208" s="72" t="s">
        <v>32</v>
      </c>
      <c r="R208" s="35"/>
    </row>
    <row r="209" spans="1:22" ht="48" customHeight="1" x14ac:dyDescent="0.25">
      <c r="A209" s="72">
        <v>3</v>
      </c>
      <c r="B209" s="72" t="s">
        <v>236</v>
      </c>
      <c r="C209" s="72" t="s">
        <v>92</v>
      </c>
      <c r="D209" s="72" t="s">
        <v>109</v>
      </c>
      <c r="E209" s="68" t="s">
        <v>134</v>
      </c>
      <c r="F209" s="130"/>
      <c r="G209" s="10">
        <v>0</v>
      </c>
      <c r="H209" s="10">
        <v>25000</v>
      </c>
      <c r="I209" s="10">
        <v>25000</v>
      </c>
      <c r="J209" s="10"/>
      <c r="K209" s="10"/>
      <c r="L209" s="10">
        <f t="shared" si="21"/>
        <v>50000</v>
      </c>
      <c r="M209" s="10">
        <v>0</v>
      </c>
      <c r="N209" s="10">
        <v>6825</v>
      </c>
      <c r="O209" s="72" t="s">
        <v>11</v>
      </c>
      <c r="P209" s="68" t="s">
        <v>53</v>
      </c>
      <c r="Q209" s="72" t="s">
        <v>33</v>
      </c>
      <c r="R209" s="35"/>
    </row>
    <row r="210" spans="1:22" ht="29.25" customHeight="1" x14ac:dyDescent="0.25">
      <c r="A210" s="6" t="s">
        <v>337</v>
      </c>
      <c r="B210" s="6"/>
      <c r="C210" s="6"/>
      <c r="D210" s="6"/>
      <c r="E210" s="6" t="s">
        <v>92</v>
      </c>
      <c r="F210" s="6"/>
      <c r="G210" s="11">
        <f>G211+G212+G213</f>
        <v>1000</v>
      </c>
      <c r="H210" s="11">
        <f t="shared" ref="H210:N210" si="22">H211+H212+H213</f>
        <v>26000</v>
      </c>
      <c r="I210" s="11">
        <f t="shared" si="22"/>
        <v>27000</v>
      </c>
      <c r="J210" s="11">
        <f t="shared" si="22"/>
        <v>2500</v>
      </c>
      <c r="K210" s="11">
        <f t="shared" si="22"/>
        <v>3000</v>
      </c>
      <c r="L210" s="11">
        <f t="shared" si="22"/>
        <v>59500</v>
      </c>
      <c r="M210" s="11">
        <f t="shared" si="22"/>
        <v>2000</v>
      </c>
      <c r="N210" s="11">
        <f t="shared" si="22"/>
        <v>7325</v>
      </c>
      <c r="O210" s="6"/>
      <c r="P210" s="6"/>
      <c r="Q210" s="6"/>
      <c r="R210" s="36"/>
    </row>
    <row r="211" spans="1:22" ht="25.5" customHeight="1" x14ac:dyDescent="0.25">
      <c r="A211" s="7" t="s">
        <v>11</v>
      </c>
      <c r="B211" s="7"/>
      <c r="C211" s="7"/>
      <c r="D211" s="7"/>
      <c r="E211" s="7" t="s">
        <v>92</v>
      </c>
      <c r="F211" s="7"/>
      <c r="G211" s="12">
        <f>G209</f>
        <v>0</v>
      </c>
      <c r="H211" s="12">
        <f t="shared" ref="H211:N211" si="23">H209</f>
        <v>25000</v>
      </c>
      <c r="I211" s="12">
        <f t="shared" si="23"/>
        <v>25000</v>
      </c>
      <c r="J211" s="12">
        <f t="shared" si="23"/>
        <v>0</v>
      </c>
      <c r="K211" s="12">
        <f t="shared" si="23"/>
        <v>0</v>
      </c>
      <c r="L211" s="12">
        <f t="shared" si="23"/>
        <v>50000</v>
      </c>
      <c r="M211" s="12">
        <f t="shared" si="23"/>
        <v>0</v>
      </c>
      <c r="N211" s="12">
        <f t="shared" si="23"/>
        <v>6825</v>
      </c>
      <c r="O211" s="7"/>
      <c r="P211" s="7"/>
      <c r="Q211" s="7"/>
      <c r="R211" s="37"/>
    </row>
    <row r="212" spans="1:22" ht="24" customHeight="1" x14ac:dyDescent="0.25">
      <c r="A212" s="1" t="s">
        <v>60</v>
      </c>
      <c r="B212" s="1"/>
      <c r="C212" s="1"/>
      <c r="D212" s="1"/>
      <c r="E212" s="1" t="s">
        <v>92</v>
      </c>
      <c r="F212" s="1"/>
      <c r="G212" s="3">
        <f>G207</f>
        <v>1000</v>
      </c>
      <c r="H212" s="3">
        <f t="shared" ref="H212:N212" si="24">H207</f>
        <v>1000</v>
      </c>
      <c r="I212" s="3">
        <f t="shared" si="24"/>
        <v>2000</v>
      </c>
      <c r="J212" s="3">
        <f t="shared" si="24"/>
        <v>2500</v>
      </c>
      <c r="K212" s="3">
        <f t="shared" si="24"/>
        <v>3000</v>
      </c>
      <c r="L212" s="3">
        <f t="shared" si="24"/>
        <v>9500</v>
      </c>
      <c r="M212" s="3">
        <f t="shared" si="24"/>
        <v>2000</v>
      </c>
      <c r="N212" s="3">
        <f t="shared" si="24"/>
        <v>500</v>
      </c>
      <c r="O212" s="1"/>
      <c r="P212" s="1"/>
      <c r="Q212" s="1"/>
      <c r="R212" s="38"/>
    </row>
    <row r="213" spans="1:22" ht="36" customHeight="1" x14ac:dyDescent="0.25">
      <c r="A213" s="8" t="s">
        <v>338</v>
      </c>
      <c r="B213" s="8"/>
      <c r="C213" s="8"/>
      <c r="D213" s="8"/>
      <c r="E213" s="8" t="s">
        <v>92</v>
      </c>
      <c r="F213" s="8"/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f>SUM(G213:K213)</f>
        <v>0</v>
      </c>
      <c r="M213" s="13"/>
      <c r="N213" s="13"/>
      <c r="O213" s="8"/>
      <c r="P213" s="8"/>
      <c r="Q213" s="8"/>
      <c r="R213" s="39"/>
    </row>
    <row r="214" spans="1:22" s="18" customFormat="1" ht="21.75" customHeight="1" x14ac:dyDescent="0.2">
      <c r="A214" s="118" t="s">
        <v>313</v>
      </c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20"/>
      <c r="R214" s="46"/>
    </row>
    <row r="215" spans="1:22" s="18" customFormat="1" ht="20.25" customHeight="1" x14ac:dyDescent="0.2">
      <c r="A215" s="121" t="s">
        <v>314</v>
      </c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3"/>
      <c r="R215" s="47"/>
    </row>
    <row r="216" spans="1:22" ht="18" customHeight="1" x14ac:dyDescent="0.25">
      <c r="A216" s="124" t="s">
        <v>55</v>
      </c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48"/>
    </row>
    <row r="217" spans="1:22" ht="63.75" customHeight="1" x14ac:dyDescent="0.25">
      <c r="A217" s="68">
        <v>1</v>
      </c>
      <c r="B217" s="68" t="s">
        <v>237</v>
      </c>
      <c r="C217" s="68" t="s">
        <v>4</v>
      </c>
      <c r="D217" s="68" t="s">
        <v>5</v>
      </c>
      <c r="E217" s="68" t="s">
        <v>5</v>
      </c>
      <c r="F217" s="68" t="s">
        <v>130</v>
      </c>
      <c r="G217" s="102">
        <v>27</v>
      </c>
      <c r="H217" s="68">
        <v>27</v>
      </c>
      <c r="I217" s="68">
        <v>28</v>
      </c>
      <c r="J217" s="68">
        <v>29</v>
      </c>
      <c r="K217" s="68">
        <v>30</v>
      </c>
      <c r="L217" s="68" t="s">
        <v>5</v>
      </c>
      <c r="M217" s="101">
        <v>28.5</v>
      </c>
      <c r="N217" s="68"/>
      <c r="O217" s="68" t="s">
        <v>5</v>
      </c>
      <c r="P217" s="103" t="s">
        <v>53</v>
      </c>
      <c r="Q217" s="68" t="s">
        <v>5</v>
      </c>
      <c r="R217" s="49"/>
    </row>
    <row r="218" spans="1:22" ht="102" customHeight="1" x14ac:dyDescent="0.25">
      <c r="A218" s="68">
        <v>2</v>
      </c>
      <c r="B218" s="68" t="s">
        <v>238</v>
      </c>
      <c r="C218" s="68" t="s">
        <v>4</v>
      </c>
      <c r="D218" s="68" t="s">
        <v>5</v>
      </c>
      <c r="E218" s="68" t="s">
        <v>5</v>
      </c>
      <c r="F218" s="68" t="s">
        <v>130</v>
      </c>
      <c r="G218" s="2">
        <v>22.2</v>
      </c>
      <c r="H218" s="2">
        <v>22.2</v>
      </c>
      <c r="I218" s="2">
        <v>22.4</v>
      </c>
      <c r="J218" s="2">
        <v>22.8</v>
      </c>
      <c r="K218" s="2">
        <v>23.1</v>
      </c>
      <c r="L218" s="68" t="s">
        <v>5</v>
      </c>
      <c r="M218" s="101">
        <v>25.9</v>
      </c>
      <c r="N218" s="68"/>
      <c r="O218" s="68" t="s">
        <v>5</v>
      </c>
      <c r="P218" s="103" t="s">
        <v>53</v>
      </c>
      <c r="Q218" s="68" t="s">
        <v>5</v>
      </c>
      <c r="R218" s="49"/>
    </row>
    <row r="219" spans="1:22" x14ac:dyDescent="0.25">
      <c r="A219" s="124" t="s">
        <v>336</v>
      </c>
      <c r="B219" s="124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34"/>
    </row>
    <row r="220" spans="1:22" ht="51" x14ac:dyDescent="0.25">
      <c r="A220" s="68">
        <v>1</v>
      </c>
      <c r="B220" s="68" t="s">
        <v>239</v>
      </c>
      <c r="C220" s="68" t="s">
        <v>92</v>
      </c>
      <c r="D220" s="68" t="s">
        <v>5</v>
      </c>
      <c r="E220" s="68" t="s">
        <v>134</v>
      </c>
      <c r="F220" s="68" t="s">
        <v>130</v>
      </c>
      <c r="G220" s="20">
        <v>7000</v>
      </c>
      <c r="H220" s="20">
        <v>7000</v>
      </c>
      <c r="I220" s="20">
        <v>8000</v>
      </c>
      <c r="J220" s="20">
        <v>8000</v>
      </c>
      <c r="K220" s="20">
        <v>9000</v>
      </c>
      <c r="L220" s="20">
        <f>SUM(G220:K220)</f>
        <v>39000</v>
      </c>
      <c r="M220" s="10">
        <v>9000</v>
      </c>
      <c r="N220" s="20">
        <v>9310</v>
      </c>
      <c r="O220" s="54" t="s">
        <v>60</v>
      </c>
      <c r="P220" s="68" t="s">
        <v>53</v>
      </c>
      <c r="Q220" s="72"/>
      <c r="R220" s="86"/>
    </row>
    <row r="221" spans="1:22" ht="58.5" customHeight="1" x14ac:dyDescent="0.25">
      <c r="A221" s="68">
        <v>2</v>
      </c>
      <c r="B221" s="68" t="s">
        <v>240</v>
      </c>
      <c r="C221" s="68" t="s">
        <v>92</v>
      </c>
      <c r="D221" s="68" t="s">
        <v>5</v>
      </c>
      <c r="E221" s="68" t="s">
        <v>134</v>
      </c>
      <c r="F221" s="68" t="s">
        <v>130</v>
      </c>
      <c r="G221" s="20">
        <v>4000</v>
      </c>
      <c r="H221" s="20">
        <v>4000</v>
      </c>
      <c r="I221" s="20">
        <v>4000</v>
      </c>
      <c r="J221" s="20">
        <v>4000</v>
      </c>
      <c r="K221" s="20">
        <v>4000</v>
      </c>
      <c r="L221" s="20">
        <f t="shared" ref="L221" si="25">SUM(G221:K221)</f>
        <v>20000</v>
      </c>
      <c r="M221" s="10">
        <v>7000</v>
      </c>
      <c r="N221" s="20">
        <v>5300</v>
      </c>
      <c r="O221" s="54" t="s">
        <v>60</v>
      </c>
      <c r="P221" s="68" t="s">
        <v>53</v>
      </c>
      <c r="Q221" s="72"/>
      <c r="R221" s="86"/>
      <c r="V221" s="84" t="s">
        <v>35</v>
      </c>
    </row>
    <row r="222" spans="1:22" ht="29.25" customHeight="1" x14ac:dyDescent="0.25">
      <c r="A222" s="6" t="s">
        <v>337</v>
      </c>
      <c r="B222" s="6"/>
      <c r="C222" s="6"/>
      <c r="D222" s="6"/>
      <c r="E222" s="6" t="s">
        <v>92</v>
      </c>
      <c r="F222" s="6"/>
      <c r="G222" s="11">
        <f>G223+G224+G225</f>
        <v>11000</v>
      </c>
      <c r="H222" s="11">
        <f t="shared" ref="H222:M222" si="26">H223+H224+H225</f>
        <v>11000</v>
      </c>
      <c r="I222" s="11">
        <f t="shared" si="26"/>
        <v>12000</v>
      </c>
      <c r="J222" s="11">
        <f t="shared" si="26"/>
        <v>12000</v>
      </c>
      <c r="K222" s="11">
        <f t="shared" si="26"/>
        <v>13000</v>
      </c>
      <c r="L222" s="11">
        <f t="shared" si="26"/>
        <v>59000</v>
      </c>
      <c r="M222" s="11">
        <f t="shared" si="26"/>
        <v>16000</v>
      </c>
      <c r="N222" s="11"/>
      <c r="O222" s="6"/>
      <c r="P222" s="6"/>
      <c r="Q222" s="6"/>
      <c r="R222" s="36"/>
    </row>
    <row r="223" spans="1:22" ht="25.5" customHeight="1" x14ac:dyDescent="0.25">
      <c r="A223" s="7" t="s">
        <v>11</v>
      </c>
      <c r="B223" s="7"/>
      <c r="C223" s="7"/>
      <c r="D223" s="7"/>
      <c r="E223" s="7" t="s">
        <v>92</v>
      </c>
      <c r="F223" s="7"/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/>
      <c r="N223" s="12"/>
      <c r="O223" s="7"/>
      <c r="P223" s="7"/>
      <c r="Q223" s="7"/>
      <c r="R223" s="37"/>
    </row>
    <row r="224" spans="1:22" ht="24" customHeight="1" x14ac:dyDescent="0.25">
      <c r="A224" s="1" t="s">
        <v>60</v>
      </c>
      <c r="B224" s="1"/>
      <c r="C224" s="1"/>
      <c r="D224" s="1"/>
      <c r="E224" s="1" t="s">
        <v>92</v>
      </c>
      <c r="F224" s="1"/>
      <c r="G224" s="3">
        <f>G220+G221</f>
        <v>11000</v>
      </c>
      <c r="H224" s="3">
        <f t="shared" ref="H224:M224" si="27">H220+H221</f>
        <v>11000</v>
      </c>
      <c r="I224" s="3">
        <f t="shared" si="27"/>
        <v>12000</v>
      </c>
      <c r="J224" s="3">
        <f t="shared" si="27"/>
        <v>12000</v>
      </c>
      <c r="K224" s="3">
        <f t="shared" si="27"/>
        <v>13000</v>
      </c>
      <c r="L224" s="3">
        <f t="shared" si="27"/>
        <v>59000</v>
      </c>
      <c r="M224" s="3">
        <f t="shared" si="27"/>
        <v>16000</v>
      </c>
      <c r="N224" s="3"/>
      <c r="O224" s="1"/>
      <c r="P224" s="1"/>
      <c r="Q224" s="1"/>
      <c r="R224" s="38"/>
    </row>
    <row r="225" spans="1:18" ht="36" customHeight="1" x14ac:dyDescent="0.25">
      <c r="A225" s="8" t="s">
        <v>338</v>
      </c>
      <c r="B225" s="8"/>
      <c r="C225" s="8"/>
      <c r="D225" s="8"/>
      <c r="E225" s="8" t="s">
        <v>92</v>
      </c>
      <c r="F225" s="8"/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f>SUM(G225:K225)</f>
        <v>0</v>
      </c>
      <c r="M225" s="13"/>
      <c r="N225" s="13"/>
      <c r="O225" s="8"/>
      <c r="P225" s="8"/>
      <c r="Q225" s="8"/>
      <c r="R225" s="39"/>
    </row>
    <row r="226" spans="1:18" s="18" customFormat="1" ht="21" customHeight="1" x14ac:dyDescent="0.2">
      <c r="A226" s="118" t="s">
        <v>34</v>
      </c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20"/>
      <c r="R226" s="46"/>
    </row>
    <row r="227" spans="1:18" s="18" customFormat="1" ht="19.5" customHeight="1" x14ac:dyDescent="0.2">
      <c r="A227" s="121" t="s">
        <v>315</v>
      </c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3"/>
      <c r="R227" s="47"/>
    </row>
    <row r="228" spans="1:18" ht="21.75" customHeight="1" x14ac:dyDescent="0.25">
      <c r="A228" s="124" t="s">
        <v>55</v>
      </c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48"/>
    </row>
    <row r="229" spans="1:18" ht="76.5" customHeight="1" x14ac:dyDescent="0.25">
      <c r="A229" s="68">
        <v>1</v>
      </c>
      <c r="B229" s="68" t="s">
        <v>241</v>
      </c>
      <c r="C229" s="68" t="s">
        <v>4</v>
      </c>
      <c r="D229" s="68" t="s">
        <v>5</v>
      </c>
      <c r="E229" s="68" t="s">
        <v>5</v>
      </c>
      <c r="F229" s="125" t="s">
        <v>79</v>
      </c>
      <c r="G229" s="102">
        <v>100.1</v>
      </c>
      <c r="H229" s="68">
        <v>100.1</v>
      </c>
      <c r="I229" s="68">
        <v>100</v>
      </c>
      <c r="J229" s="68">
        <v>100.1</v>
      </c>
      <c r="K229" s="68">
        <v>100.1</v>
      </c>
      <c r="L229" s="68" t="s">
        <v>5</v>
      </c>
      <c r="M229" s="102">
        <v>100.1</v>
      </c>
      <c r="N229" s="68"/>
      <c r="O229" s="68" t="s">
        <v>5</v>
      </c>
      <c r="P229" s="103" t="s">
        <v>53</v>
      </c>
      <c r="Q229" s="68" t="s">
        <v>5</v>
      </c>
      <c r="R229" s="49"/>
    </row>
    <row r="230" spans="1:18" ht="51" customHeight="1" x14ac:dyDescent="0.25">
      <c r="A230" s="68">
        <v>2</v>
      </c>
      <c r="B230" s="68" t="s">
        <v>242</v>
      </c>
      <c r="C230" s="68" t="s">
        <v>4</v>
      </c>
      <c r="D230" s="68" t="s">
        <v>5</v>
      </c>
      <c r="E230" s="68" t="s">
        <v>5</v>
      </c>
      <c r="F230" s="125"/>
      <c r="G230" s="102">
        <v>100</v>
      </c>
      <c r="H230" s="68">
        <v>100</v>
      </c>
      <c r="I230" s="68">
        <v>100</v>
      </c>
      <c r="J230" s="68">
        <v>100</v>
      </c>
      <c r="K230" s="68">
        <v>100</v>
      </c>
      <c r="L230" s="68" t="s">
        <v>5</v>
      </c>
      <c r="M230" s="102">
        <v>100</v>
      </c>
      <c r="N230" s="68"/>
      <c r="O230" s="68" t="s">
        <v>5</v>
      </c>
      <c r="P230" s="103" t="s">
        <v>53</v>
      </c>
      <c r="Q230" s="68" t="s">
        <v>5</v>
      </c>
      <c r="R230" s="49"/>
    </row>
    <row r="231" spans="1:18" ht="36" customHeight="1" x14ac:dyDescent="0.25">
      <c r="A231" s="68">
        <v>3</v>
      </c>
      <c r="B231" s="68" t="s">
        <v>243</v>
      </c>
      <c r="C231" s="68" t="s">
        <v>4</v>
      </c>
      <c r="D231" s="68" t="s">
        <v>5</v>
      </c>
      <c r="E231" s="68" t="s">
        <v>5</v>
      </c>
      <c r="F231" s="125"/>
      <c r="G231" s="102">
        <v>100</v>
      </c>
      <c r="H231" s="68">
        <v>100</v>
      </c>
      <c r="I231" s="68">
        <v>100</v>
      </c>
      <c r="J231" s="68">
        <v>100</v>
      </c>
      <c r="K231" s="68">
        <v>100</v>
      </c>
      <c r="L231" s="68" t="s">
        <v>5</v>
      </c>
      <c r="M231" s="102">
        <v>100</v>
      </c>
      <c r="N231" s="68"/>
      <c r="O231" s="68" t="s">
        <v>5</v>
      </c>
      <c r="P231" s="103" t="s">
        <v>53</v>
      </c>
      <c r="Q231" s="68" t="s">
        <v>5</v>
      </c>
      <c r="R231" s="49"/>
    </row>
    <row r="232" spans="1:18" x14ac:dyDescent="0.25">
      <c r="A232" s="124" t="s">
        <v>336</v>
      </c>
      <c r="B232" s="124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34"/>
    </row>
    <row r="233" spans="1:18" ht="90" customHeight="1" x14ac:dyDescent="0.25">
      <c r="A233" s="68">
        <v>1</v>
      </c>
      <c r="B233" s="68" t="s">
        <v>244</v>
      </c>
      <c r="C233" s="68" t="s">
        <v>92</v>
      </c>
      <c r="D233" s="68" t="s">
        <v>102</v>
      </c>
      <c r="E233" s="68" t="s">
        <v>134</v>
      </c>
      <c r="F233" s="130" t="s">
        <v>79</v>
      </c>
      <c r="G233" s="16">
        <v>0</v>
      </c>
      <c r="H233" s="16">
        <v>1000</v>
      </c>
      <c r="I233" s="16">
        <v>1000</v>
      </c>
      <c r="J233" s="16">
        <v>1000</v>
      </c>
      <c r="K233" s="16">
        <v>1000</v>
      </c>
      <c r="L233" s="17">
        <f>SUM(G233:K233)</f>
        <v>4000</v>
      </c>
      <c r="M233" s="17">
        <v>0</v>
      </c>
      <c r="N233" s="17">
        <v>598</v>
      </c>
      <c r="O233" s="54" t="s">
        <v>60</v>
      </c>
      <c r="P233" s="103" t="s">
        <v>53</v>
      </c>
      <c r="Q233" s="80" t="s">
        <v>36</v>
      </c>
      <c r="R233" s="50"/>
    </row>
    <row r="234" spans="1:18" ht="55.5" customHeight="1" x14ac:dyDescent="0.25">
      <c r="A234" s="68">
        <v>2</v>
      </c>
      <c r="B234" s="68" t="s">
        <v>245</v>
      </c>
      <c r="C234" s="68" t="s">
        <v>5</v>
      </c>
      <c r="D234" s="68" t="s">
        <v>102</v>
      </c>
      <c r="E234" s="68" t="s">
        <v>134</v>
      </c>
      <c r="F234" s="130"/>
      <c r="G234" s="130" t="s">
        <v>65</v>
      </c>
      <c r="H234" s="130"/>
      <c r="I234" s="130"/>
      <c r="J234" s="130"/>
      <c r="K234" s="130"/>
      <c r="L234" s="130"/>
      <c r="M234" s="130"/>
      <c r="N234" s="130"/>
      <c r="O234" s="72"/>
      <c r="P234" s="72"/>
      <c r="Q234" s="72"/>
      <c r="R234" s="86"/>
    </row>
    <row r="235" spans="1:18" ht="29.25" customHeight="1" x14ac:dyDescent="0.25">
      <c r="A235" s="6" t="s">
        <v>337</v>
      </c>
      <c r="B235" s="6"/>
      <c r="C235" s="6"/>
      <c r="D235" s="6"/>
      <c r="E235" s="6" t="s">
        <v>92</v>
      </c>
      <c r="F235" s="6"/>
      <c r="G235" s="11">
        <f>G236+G237+G238</f>
        <v>0</v>
      </c>
      <c r="H235" s="11">
        <f t="shared" ref="H235:M235" si="28">H236+H237+H238</f>
        <v>1000</v>
      </c>
      <c r="I235" s="11">
        <f t="shared" si="28"/>
        <v>1000</v>
      </c>
      <c r="J235" s="11">
        <f t="shared" si="28"/>
        <v>1000</v>
      </c>
      <c r="K235" s="11">
        <f t="shared" si="28"/>
        <v>1000</v>
      </c>
      <c r="L235" s="11">
        <f t="shared" si="28"/>
        <v>4000</v>
      </c>
      <c r="M235" s="11">
        <f t="shared" si="28"/>
        <v>0</v>
      </c>
      <c r="N235" s="11"/>
      <c r="O235" s="6"/>
      <c r="P235" s="6"/>
      <c r="Q235" s="6"/>
      <c r="R235" s="36"/>
    </row>
    <row r="236" spans="1:18" ht="25.5" customHeight="1" x14ac:dyDescent="0.25">
      <c r="A236" s="7" t="s">
        <v>11</v>
      </c>
      <c r="B236" s="7"/>
      <c r="C236" s="7"/>
      <c r="D236" s="7"/>
      <c r="E236" s="7" t="s">
        <v>92</v>
      </c>
      <c r="F236" s="7"/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/>
      <c r="N236" s="12"/>
      <c r="O236" s="7"/>
      <c r="P236" s="7"/>
      <c r="Q236" s="7"/>
      <c r="R236" s="37"/>
    </row>
    <row r="237" spans="1:18" ht="24" customHeight="1" x14ac:dyDescent="0.25">
      <c r="A237" s="1" t="s">
        <v>60</v>
      </c>
      <c r="B237" s="1"/>
      <c r="C237" s="1"/>
      <c r="D237" s="1"/>
      <c r="E237" s="1" t="s">
        <v>92</v>
      </c>
      <c r="F237" s="1"/>
      <c r="G237" s="3">
        <f>G233</f>
        <v>0</v>
      </c>
      <c r="H237" s="3">
        <f t="shared" ref="H237:M237" si="29">H233</f>
        <v>1000</v>
      </c>
      <c r="I237" s="3">
        <f t="shared" si="29"/>
        <v>1000</v>
      </c>
      <c r="J237" s="3">
        <f t="shared" si="29"/>
        <v>1000</v>
      </c>
      <c r="K237" s="3">
        <f t="shared" si="29"/>
        <v>1000</v>
      </c>
      <c r="L237" s="3">
        <f t="shared" si="29"/>
        <v>4000</v>
      </c>
      <c r="M237" s="3">
        <f t="shared" si="29"/>
        <v>0</v>
      </c>
      <c r="N237" s="3"/>
      <c r="O237" s="1"/>
      <c r="P237" s="1"/>
      <c r="Q237" s="1"/>
      <c r="R237" s="38"/>
    </row>
    <row r="238" spans="1:18" ht="36" customHeight="1" x14ac:dyDescent="0.25">
      <c r="A238" s="8" t="s">
        <v>338</v>
      </c>
      <c r="B238" s="8"/>
      <c r="C238" s="8"/>
      <c r="D238" s="8"/>
      <c r="E238" s="8" t="s">
        <v>92</v>
      </c>
      <c r="F238" s="8"/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f>SUM(G238:K238)</f>
        <v>0</v>
      </c>
      <c r="M238" s="13"/>
      <c r="N238" s="13"/>
      <c r="O238" s="8"/>
      <c r="P238" s="8"/>
      <c r="Q238" s="8"/>
      <c r="R238" s="39"/>
    </row>
    <row r="239" spans="1:18" s="18" customFormat="1" ht="21.75" customHeight="1" x14ac:dyDescent="0.2">
      <c r="A239" s="118" t="s">
        <v>316</v>
      </c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20"/>
      <c r="R239" s="46"/>
    </row>
    <row r="240" spans="1:18" s="18" customFormat="1" ht="20.25" customHeight="1" x14ac:dyDescent="0.2">
      <c r="A240" s="121" t="s">
        <v>317</v>
      </c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3"/>
      <c r="R240" s="47"/>
    </row>
    <row r="241" spans="1:18" ht="23.25" customHeight="1" x14ac:dyDescent="0.25">
      <c r="A241" s="124" t="s">
        <v>55</v>
      </c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48"/>
    </row>
    <row r="242" spans="1:18" ht="99" customHeight="1" x14ac:dyDescent="0.25">
      <c r="A242" s="68">
        <v>1</v>
      </c>
      <c r="B242" s="2" t="s">
        <v>246</v>
      </c>
      <c r="C242" s="68" t="s">
        <v>4</v>
      </c>
      <c r="D242" s="68" t="s">
        <v>5</v>
      </c>
      <c r="E242" s="68" t="s">
        <v>5</v>
      </c>
      <c r="F242" s="125" t="s">
        <v>77</v>
      </c>
      <c r="G242" s="102">
        <v>98</v>
      </c>
      <c r="H242" s="68">
        <v>98</v>
      </c>
      <c r="I242" s="68">
        <v>98.7</v>
      </c>
      <c r="J242" s="68">
        <v>99.5</v>
      </c>
      <c r="K242" s="68">
        <v>100</v>
      </c>
      <c r="L242" s="68" t="s">
        <v>5</v>
      </c>
      <c r="M242" s="101">
        <v>98</v>
      </c>
      <c r="N242" s="68"/>
      <c r="O242" s="68" t="s">
        <v>5</v>
      </c>
      <c r="P242" s="103" t="s">
        <v>53</v>
      </c>
      <c r="Q242" s="68" t="s">
        <v>5</v>
      </c>
      <c r="R242" s="49"/>
    </row>
    <row r="243" spans="1:18" ht="60" customHeight="1" x14ac:dyDescent="0.25">
      <c r="A243" s="68">
        <v>2</v>
      </c>
      <c r="B243" s="2" t="s">
        <v>247</v>
      </c>
      <c r="C243" s="68" t="s">
        <v>4</v>
      </c>
      <c r="D243" s="68" t="s">
        <v>5</v>
      </c>
      <c r="E243" s="68" t="s">
        <v>5</v>
      </c>
      <c r="F243" s="125"/>
      <c r="G243" s="102">
        <v>13.5</v>
      </c>
      <c r="H243" s="68">
        <v>13.5</v>
      </c>
      <c r="I243" s="68">
        <v>14.8</v>
      </c>
      <c r="J243" s="68">
        <v>16</v>
      </c>
      <c r="K243" s="68">
        <v>18</v>
      </c>
      <c r="L243" s="68" t="s">
        <v>5</v>
      </c>
      <c r="M243" s="101">
        <v>13.5</v>
      </c>
      <c r="N243" s="68"/>
      <c r="O243" s="68" t="s">
        <v>5</v>
      </c>
      <c r="P243" s="103" t="s">
        <v>53</v>
      </c>
      <c r="Q243" s="68" t="s">
        <v>5</v>
      </c>
      <c r="R243" s="49"/>
    </row>
    <row r="244" spans="1:18" ht="56.25" customHeight="1" x14ac:dyDescent="0.25">
      <c r="A244" s="68">
        <v>3</v>
      </c>
      <c r="B244" s="2" t="s">
        <v>248</v>
      </c>
      <c r="C244" s="68" t="s">
        <v>4</v>
      </c>
      <c r="D244" s="68" t="s">
        <v>5</v>
      </c>
      <c r="E244" s="68" t="s">
        <v>5</v>
      </c>
      <c r="F244" s="125"/>
      <c r="G244" s="102">
        <v>10.9</v>
      </c>
      <c r="H244" s="68">
        <v>10.9</v>
      </c>
      <c r="I244" s="68">
        <v>11.5</v>
      </c>
      <c r="J244" s="68">
        <v>13.5</v>
      </c>
      <c r="K244" s="68">
        <v>14.8</v>
      </c>
      <c r="L244" s="68" t="s">
        <v>5</v>
      </c>
      <c r="M244" s="101">
        <v>10.9</v>
      </c>
      <c r="N244" s="68"/>
      <c r="O244" s="68" t="s">
        <v>5</v>
      </c>
      <c r="P244" s="103" t="s">
        <v>53</v>
      </c>
      <c r="Q244" s="68" t="s">
        <v>5</v>
      </c>
      <c r="R244" s="49"/>
    </row>
    <row r="245" spans="1:18" ht="20.25" customHeight="1" x14ac:dyDescent="0.25">
      <c r="A245" s="124" t="s">
        <v>336</v>
      </c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34"/>
    </row>
    <row r="246" spans="1:18" ht="51" customHeight="1" x14ac:dyDescent="0.25">
      <c r="A246" s="68">
        <v>1</v>
      </c>
      <c r="B246" s="68" t="s">
        <v>249</v>
      </c>
      <c r="C246" s="68" t="s">
        <v>92</v>
      </c>
      <c r="D246" s="68" t="s">
        <v>111</v>
      </c>
      <c r="E246" s="68" t="s">
        <v>100</v>
      </c>
      <c r="F246" s="125" t="s">
        <v>77</v>
      </c>
      <c r="G246" s="130" t="s">
        <v>65</v>
      </c>
      <c r="H246" s="130"/>
      <c r="I246" s="130"/>
      <c r="J246" s="130"/>
      <c r="K246" s="130"/>
      <c r="L246" s="130"/>
      <c r="M246" s="130"/>
      <c r="N246" s="130"/>
      <c r="O246" s="68" t="s">
        <v>5</v>
      </c>
      <c r="P246" s="68"/>
      <c r="Q246" s="68" t="s">
        <v>5</v>
      </c>
      <c r="R246" s="49"/>
    </row>
    <row r="247" spans="1:18" ht="96.75" customHeight="1" x14ac:dyDescent="0.25">
      <c r="A247" s="68">
        <v>2</v>
      </c>
      <c r="B247" s="68" t="s">
        <v>250</v>
      </c>
      <c r="C247" s="68" t="s">
        <v>92</v>
      </c>
      <c r="D247" s="68" t="s">
        <v>111</v>
      </c>
      <c r="E247" s="68" t="s">
        <v>100</v>
      </c>
      <c r="F247" s="125"/>
      <c r="G247" s="20">
        <v>500</v>
      </c>
      <c r="H247" s="20">
        <v>500</v>
      </c>
      <c r="I247" s="20">
        <v>500</v>
      </c>
      <c r="J247" s="20">
        <v>500</v>
      </c>
      <c r="K247" s="20">
        <v>500</v>
      </c>
      <c r="L247" s="10">
        <f>SUM(G247:K247)</f>
        <v>2500</v>
      </c>
      <c r="M247" s="10">
        <v>500</v>
      </c>
      <c r="N247" s="10">
        <v>500</v>
      </c>
      <c r="O247" s="54" t="s">
        <v>60</v>
      </c>
      <c r="P247" s="72" t="s">
        <v>53</v>
      </c>
      <c r="Q247" s="68" t="s">
        <v>37</v>
      </c>
      <c r="R247" s="49"/>
    </row>
    <row r="248" spans="1:18" ht="25.5" customHeight="1" x14ac:dyDescent="0.25">
      <c r="A248" s="68">
        <v>3</v>
      </c>
      <c r="B248" s="68" t="s">
        <v>251</v>
      </c>
      <c r="C248" s="68" t="s">
        <v>92</v>
      </c>
      <c r="D248" s="68" t="s">
        <v>112</v>
      </c>
      <c r="E248" s="68" t="s">
        <v>100</v>
      </c>
      <c r="F248" s="125"/>
      <c r="G248" s="130" t="s">
        <v>65</v>
      </c>
      <c r="H248" s="130"/>
      <c r="I248" s="130"/>
      <c r="J248" s="130"/>
      <c r="K248" s="130"/>
      <c r="L248" s="130"/>
      <c r="M248" s="130"/>
      <c r="N248" s="130"/>
      <c r="O248" s="68" t="s">
        <v>5</v>
      </c>
      <c r="P248" s="68"/>
      <c r="Q248" s="68" t="s">
        <v>5</v>
      </c>
      <c r="R248" s="49"/>
    </row>
    <row r="249" spans="1:18" ht="29.25" customHeight="1" x14ac:dyDescent="0.25">
      <c r="A249" s="6" t="s">
        <v>337</v>
      </c>
      <c r="B249" s="6"/>
      <c r="C249" s="6"/>
      <c r="D249" s="6"/>
      <c r="E249" s="6" t="s">
        <v>92</v>
      </c>
      <c r="F249" s="6"/>
      <c r="G249" s="11">
        <f>G250+G251+G252</f>
        <v>500</v>
      </c>
      <c r="H249" s="11">
        <f t="shared" ref="H249:M249" si="30">H250+H251+H252</f>
        <v>500</v>
      </c>
      <c r="I249" s="11">
        <f t="shared" si="30"/>
        <v>500</v>
      </c>
      <c r="J249" s="11">
        <f t="shared" si="30"/>
        <v>500</v>
      </c>
      <c r="K249" s="11">
        <f t="shared" si="30"/>
        <v>500</v>
      </c>
      <c r="L249" s="11">
        <f t="shared" si="30"/>
        <v>2500</v>
      </c>
      <c r="M249" s="11">
        <f t="shared" si="30"/>
        <v>500</v>
      </c>
      <c r="N249" s="11"/>
      <c r="O249" s="6"/>
      <c r="P249" s="6"/>
      <c r="Q249" s="6"/>
      <c r="R249" s="36"/>
    </row>
    <row r="250" spans="1:18" ht="25.5" customHeight="1" x14ac:dyDescent="0.25">
      <c r="A250" s="7" t="s">
        <v>11</v>
      </c>
      <c r="B250" s="7"/>
      <c r="C250" s="7"/>
      <c r="D250" s="7"/>
      <c r="E250" s="7" t="s">
        <v>92</v>
      </c>
      <c r="F250" s="7"/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f t="shared" ref="L250:L252" si="31">SUM(G250:K250)</f>
        <v>0</v>
      </c>
      <c r="M250" s="12"/>
      <c r="N250" s="12"/>
      <c r="O250" s="7"/>
      <c r="P250" s="7"/>
      <c r="Q250" s="7"/>
      <c r="R250" s="37"/>
    </row>
    <row r="251" spans="1:18" ht="24" customHeight="1" x14ac:dyDescent="0.25">
      <c r="A251" s="1" t="s">
        <v>60</v>
      </c>
      <c r="B251" s="1"/>
      <c r="C251" s="1"/>
      <c r="D251" s="1"/>
      <c r="E251" s="1" t="s">
        <v>92</v>
      </c>
      <c r="F251" s="1"/>
      <c r="G251" s="3">
        <f>G247</f>
        <v>500</v>
      </c>
      <c r="H251" s="3">
        <f t="shared" ref="H251:M251" si="32">H247</f>
        <v>500</v>
      </c>
      <c r="I251" s="3">
        <f t="shared" si="32"/>
        <v>500</v>
      </c>
      <c r="J251" s="3">
        <f t="shared" si="32"/>
        <v>500</v>
      </c>
      <c r="K251" s="3">
        <f t="shared" si="32"/>
        <v>500</v>
      </c>
      <c r="L251" s="3">
        <f t="shared" si="32"/>
        <v>2500</v>
      </c>
      <c r="M251" s="3">
        <f t="shared" si="32"/>
        <v>500</v>
      </c>
      <c r="N251" s="3"/>
      <c r="O251" s="1"/>
      <c r="P251" s="1"/>
      <c r="Q251" s="1"/>
      <c r="R251" s="38"/>
    </row>
    <row r="252" spans="1:18" ht="36" customHeight="1" x14ac:dyDescent="0.25">
      <c r="A252" s="8" t="s">
        <v>338</v>
      </c>
      <c r="B252" s="8"/>
      <c r="C252" s="8"/>
      <c r="D252" s="8"/>
      <c r="E252" s="8" t="s">
        <v>92</v>
      </c>
      <c r="F252" s="8"/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f t="shared" si="31"/>
        <v>0</v>
      </c>
      <c r="M252" s="13"/>
      <c r="N252" s="13"/>
      <c r="O252" s="8"/>
      <c r="P252" s="8"/>
      <c r="Q252" s="8"/>
      <c r="R252" s="39"/>
    </row>
    <row r="253" spans="1:18" s="18" customFormat="1" ht="21.75" customHeight="1" x14ac:dyDescent="0.2">
      <c r="A253" s="115" t="s">
        <v>318</v>
      </c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7"/>
      <c r="R253" s="31"/>
    </row>
    <row r="254" spans="1:18" s="18" customFormat="1" ht="25.5" customHeight="1" x14ac:dyDescent="0.2">
      <c r="A254" s="118" t="s">
        <v>319</v>
      </c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20"/>
      <c r="R254" s="46"/>
    </row>
    <row r="255" spans="1:18" s="18" customFormat="1" ht="24" customHeight="1" x14ac:dyDescent="0.2">
      <c r="A255" s="121" t="s">
        <v>320</v>
      </c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3"/>
      <c r="R255" s="47"/>
    </row>
    <row r="256" spans="1:18" ht="19.5" customHeight="1" x14ac:dyDescent="0.25">
      <c r="A256" s="124" t="s">
        <v>55</v>
      </c>
      <c r="B256" s="124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48"/>
    </row>
    <row r="257" spans="1:18" ht="71.25" customHeight="1" x14ac:dyDescent="0.25">
      <c r="A257" s="68">
        <v>1</v>
      </c>
      <c r="B257" s="68" t="s">
        <v>252</v>
      </c>
      <c r="C257" s="68" t="s">
        <v>4</v>
      </c>
      <c r="D257" s="68" t="s">
        <v>5</v>
      </c>
      <c r="E257" s="68" t="s">
        <v>5</v>
      </c>
      <c r="F257" s="125" t="s">
        <v>80</v>
      </c>
      <c r="G257" s="101">
        <v>22.8</v>
      </c>
      <c r="H257" s="72">
        <v>22.8</v>
      </c>
      <c r="I257" s="72">
        <v>21.5</v>
      </c>
      <c r="J257" s="72">
        <v>21.3</v>
      </c>
      <c r="K257" s="72">
        <v>21.1</v>
      </c>
      <c r="L257" s="68" t="s">
        <v>5</v>
      </c>
      <c r="M257" s="101">
        <v>20.3</v>
      </c>
      <c r="N257" s="68"/>
      <c r="O257" s="68" t="s">
        <v>5</v>
      </c>
      <c r="P257" s="103" t="s">
        <v>53</v>
      </c>
      <c r="Q257" s="68" t="s">
        <v>5</v>
      </c>
      <c r="R257" s="49"/>
    </row>
    <row r="258" spans="1:18" ht="72.75" customHeight="1" x14ac:dyDescent="0.25">
      <c r="A258" s="68">
        <v>2</v>
      </c>
      <c r="B258" s="68" t="s">
        <v>253</v>
      </c>
      <c r="C258" s="68" t="s">
        <v>4</v>
      </c>
      <c r="D258" s="68" t="s">
        <v>5</v>
      </c>
      <c r="E258" s="68" t="s">
        <v>5</v>
      </c>
      <c r="F258" s="125"/>
      <c r="G258" s="101">
        <v>6.2</v>
      </c>
      <c r="H258" s="72">
        <v>6.2</v>
      </c>
      <c r="I258" s="72">
        <v>6.1</v>
      </c>
      <c r="J258" s="72">
        <v>6</v>
      </c>
      <c r="K258" s="72">
        <v>5.9</v>
      </c>
      <c r="L258" s="68" t="s">
        <v>5</v>
      </c>
      <c r="M258" s="101">
        <v>42.9</v>
      </c>
      <c r="N258" s="68"/>
      <c r="O258" s="68" t="s">
        <v>5</v>
      </c>
      <c r="P258" s="103" t="s">
        <v>53</v>
      </c>
      <c r="Q258" s="68" t="s">
        <v>5</v>
      </c>
      <c r="R258" s="49"/>
    </row>
    <row r="259" spans="1:18" ht="39.75" customHeight="1" x14ac:dyDescent="0.25">
      <c r="A259" s="68">
        <v>3</v>
      </c>
      <c r="B259" s="68" t="s">
        <v>254</v>
      </c>
      <c r="C259" s="68" t="s">
        <v>4</v>
      </c>
      <c r="D259" s="68" t="s">
        <v>5</v>
      </c>
      <c r="E259" s="68" t="s">
        <v>5</v>
      </c>
      <c r="F259" s="125"/>
      <c r="G259" s="101">
        <v>1</v>
      </c>
      <c r="H259" s="72">
        <v>1</v>
      </c>
      <c r="I259" s="72">
        <v>0.9</v>
      </c>
      <c r="J259" s="72">
        <v>0.8</v>
      </c>
      <c r="K259" s="72">
        <v>0.7</v>
      </c>
      <c r="L259" s="68" t="s">
        <v>5</v>
      </c>
      <c r="M259" s="101">
        <v>1</v>
      </c>
      <c r="N259" s="68"/>
      <c r="O259" s="68" t="s">
        <v>5</v>
      </c>
      <c r="P259" s="103" t="s">
        <v>53</v>
      </c>
      <c r="Q259" s="68" t="s">
        <v>5</v>
      </c>
      <c r="R259" s="49"/>
    </row>
    <row r="260" spans="1:18" ht="52.5" customHeight="1" x14ac:dyDescent="0.25">
      <c r="A260" s="68">
        <v>4</v>
      </c>
      <c r="B260" s="68" t="s">
        <v>255</v>
      </c>
      <c r="C260" s="68" t="s">
        <v>4</v>
      </c>
      <c r="D260" s="68" t="s">
        <v>5</v>
      </c>
      <c r="E260" s="68" t="s">
        <v>5</v>
      </c>
      <c r="F260" s="125"/>
      <c r="G260" s="101">
        <v>51.1</v>
      </c>
      <c r="H260" s="72">
        <v>51.1</v>
      </c>
      <c r="I260" s="72">
        <v>49</v>
      </c>
      <c r="J260" s="72">
        <v>47.2</v>
      </c>
      <c r="K260" s="72">
        <v>47</v>
      </c>
      <c r="L260" s="68" t="s">
        <v>5</v>
      </c>
      <c r="M260" s="101">
        <v>49.8</v>
      </c>
      <c r="N260" s="68"/>
      <c r="O260" s="68" t="s">
        <v>5</v>
      </c>
      <c r="P260" s="103" t="s">
        <v>53</v>
      </c>
      <c r="Q260" s="68" t="s">
        <v>5</v>
      </c>
      <c r="R260" s="49"/>
    </row>
    <row r="261" spans="1:18" ht="20.25" customHeight="1" x14ac:dyDescent="0.25">
      <c r="A261" s="124" t="s">
        <v>336</v>
      </c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34"/>
    </row>
    <row r="262" spans="1:18" ht="55.5" customHeight="1" x14ac:dyDescent="0.25">
      <c r="A262" s="68">
        <v>1</v>
      </c>
      <c r="B262" s="68" t="s">
        <v>256</v>
      </c>
      <c r="C262" s="68" t="s">
        <v>92</v>
      </c>
      <c r="D262" s="68" t="s">
        <v>102</v>
      </c>
      <c r="E262" s="68" t="s">
        <v>88</v>
      </c>
      <c r="F262" s="125" t="s">
        <v>80</v>
      </c>
      <c r="G262" s="130" t="s">
        <v>65</v>
      </c>
      <c r="H262" s="130"/>
      <c r="I262" s="130"/>
      <c r="J262" s="130"/>
      <c r="K262" s="130"/>
      <c r="L262" s="130"/>
      <c r="M262" s="130"/>
      <c r="N262" s="130"/>
      <c r="O262" s="72"/>
      <c r="P262" s="72"/>
      <c r="Q262" s="72"/>
      <c r="R262" s="86"/>
    </row>
    <row r="263" spans="1:18" ht="76.5" x14ac:dyDescent="0.25">
      <c r="A263" s="68">
        <v>2</v>
      </c>
      <c r="B263" s="68" t="s">
        <v>257</v>
      </c>
      <c r="C263" s="68" t="s">
        <v>117</v>
      </c>
      <c r="D263" s="68" t="s">
        <v>113</v>
      </c>
      <c r="E263" s="68" t="s">
        <v>88</v>
      </c>
      <c r="F263" s="125"/>
      <c r="G263" s="102">
        <v>5</v>
      </c>
      <c r="H263" s="68">
        <v>6</v>
      </c>
      <c r="I263" s="68">
        <v>5</v>
      </c>
      <c r="J263" s="68">
        <v>5</v>
      </c>
      <c r="K263" s="68">
        <v>5</v>
      </c>
      <c r="L263" s="68">
        <f>SUM(G263:K263)</f>
        <v>26</v>
      </c>
      <c r="M263" s="101">
        <v>5</v>
      </c>
      <c r="N263" s="68">
        <v>10</v>
      </c>
      <c r="O263" s="54" t="s">
        <v>60</v>
      </c>
      <c r="P263" s="68" t="s">
        <v>53</v>
      </c>
      <c r="Q263" s="68" t="s">
        <v>38</v>
      </c>
      <c r="R263" s="49"/>
    </row>
    <row r="264" spans="1:18" ht="38.25" customHeight="1" x14ac:dyDescent="0.25">
      <c r="A264" s="68">
        <v>3</v>
      </c>
      <c r="B264" s="68" t="s">
        <v>258</v>
      </c>
      <c r="C264" s="68" t="s">
        <v>92</v>
      </c>
      <c r="D264" s="68" t="s">
        <v>113</v>
      </c>
      <c r="E264" s="68" t="s">
        <v>88</v>
      </c>
      <c r="F264" s="125"/>
      <c r="G264" s="20">
        <v>800</v>
      </c>
      <c r="H264" s="20">
        <v>800</v>
      </c>
      <c r="I264" s="20">
        <v>1000</v>
      </c>
      <c r="J264" s="20">
        <v>1000</v>
      </c>
      <c r="K264" s="20">
        <v>1000</v>
      </c>
      <c r="L264" s="20">
        <f t="shared" ref="L264:L267" si="33">SUM(G264:K264)</f>
        <v>4600</v>
      </c>
      <c r="M264" s="10">
        <v>800</v>
      </c>
      <c r="N264" s="20">
        <v>601</v>
      </c>
      <c r="O264" s="54" t="s">
        <v>60</v>
      </c>
      <c r="P264" s="68" t="s">
        <v>53</v>
      </c>
      <c r="Q264" s="68" t="s">
        <v>39</v>
      </c>
      <c r="R264" s="49"/>
    </row>
    <row r="265" spans="1:18" ht="51" customHeight="1" x14ac:dyDescent="0.25">
      <c r="A265" s="68">
        <v>4</v>
      </c>
      <c r="B265" s="68" t="s">
        <v>259</v>
      </c>
      <c r="C265" s="68" t="s">
        <v>117</v>
      </c>
      <c r="D265" s="68" t="s">
        <v>113</v>
      </c>
      <c r="E265" s="68" t="s">
        <v>88</v>
      </c>
      <c r="F265" s="125"/>
      <c r="G265" s="102">
        <v>10</v>
      </c>
      <c r="H265" s="68">
        <v>10</v>
      </c>
      <c r="I265" s="68">
        <v>15</v>
      </c>
      <c r="J265" s="68">
        <v>15</v>
      </c>
      <c r="K265" s="68">
        <v>15</v>
      </c>
      <c r="L265" s="68">
        <f t="shared" si="33"/>
        <v>65</v>
      </c>
      <c r="M265" s="101">
        <v>10</v>
      </c>
      <c r="N265" s="68">
        <v>10</v>
      </c>
      <c r="O265" s="54" t="s">
        <v>60</v>
      </c>
      <c r="P265" s="68" t="s">
        <v>53</v>
      </c>
      <c r="Q265" s="68" t="s">
        <v>39</v>
      </c>
      <c r="R265" s="49"/>
    </row>
    <row r="266" spans="1:18" ht="71.25" customHeight="1" x14ac:dyDescent="0.25">
      <c r="A266" s="68">
        <v>5</v>
      </c>
      <c r="B266" s="68" t="s">
        <v>260</v>
      </c>
      <c r="C266" s="68" t="s">
        <v>117</v>
      </c>
      <c r="D266" s="68" t="s">
        <v>113</v>
      </c>
      <c r="E266" s="68" t="s">
        <v>5</v>
      </c>
      <c r="F266" s="125"/>
      <c r="G266" s="102">
        <v>3</v>
      </c>
      <c r="H266" s="68">
        <v>3</v>
      </c>
      <c r="I266" s="68">
        <v>3</v>
      </c>
      <c r="J266" s="68">
        <v>2</v>
      </c>
      <c r="K266" s="68">
        <v>2</v>
      </c>
      <c r="L266" s="68">
        <f t="shared" si="33"/>
        <v>13</v>
      </c>
      <c r="M266" s="101">
        <v>3</v>
      </c>
      <c r="N266" s="68">
        <v>3</v>
      </c>
      <c r="O266" s="54" t="s">
        <v>60</v>
      </c>
      <c r="P266" s="68" t="s">
        <v>53</v>
      </c>
      <c r="Q266" s="68" t="s">
        <v>39</v>
      </c>
      <c r="R266" s="49"/>
    </row>
    <row r="267" spans="1:18" ht="25.5" x14ac:dyDescent="0.25">
      <c r="A267" s="68">
        <v>6</v>
      </c>
      <c r="B267" s="68" t="s">
        <v>261</v>
      </c>
      <c r="C267" s="68" t="s">
        <v>117</v>
      </c>
      <c r="D267" s="68" t="s">
        <v>113</v>
      </c>
      <c r="E267" s="68" t="s">
        <v>95</v>
      </c>
      <c r="F267" s="125"/>
      <c r="G267" s="102">
        <v>20</v>
      </c>
      <c r="H267" s="68">
        <v>20</v>
      </c>
      <c r="I267" s="68">
        <v>20</v>
      </c>
      <c r="J267" s="68">
        <v>30</v>
      </c>
      <c r="K267" s="68">
        <v>30</v>
      </c>
      <c r="L267" s="68">
        <f t="shared" si="33"/>
        <v>120</v>
      </c>
      <c r="M267" s="101">
        <v>20</v>
      </c>
      <c r="N267" s="68">
        <v>11</v>
      </c>
      <c r="O267" s="54" t="s">
        <v>60</v>
      </c>
      <c r="P267" s="68" t="s">
        <v>53</v>
      </c>
      <c r="Q267" s="68" t="s">
        <v>39</v>
      </c>
      <c r="R267" s="49"/>
    </row>
    <row r="268" spans="1:18" ht="19.5" customHeight="1" x14ac:dyDescent="0.25">
      <c r="A268" s="124" t="s">
        <v>55</v>
      </c>
      <c r="B268" s="124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48"/>
    </row>
    <row r="269" spans="1:18" ht="51" x14ac:dyDescent="0.25">
      <c r="A269" s="68">
        <v>4</v>
      </c>
      <c r="B269" s="68" t="s">
        <v>262</v>
      </c>
      <c r="C269" s="68" t="s">
        <v>4</v>
      </c>
      <c r="D269" s="68" t="s">
        <v>5</v>
      </c>
      <c r="E269" s="68" t="s">
        <v>5</v>
      </c>
      <c r="F269" s="68" t="s">
        <v>81</v>
      </c>
      <c r="G269" s="102">
        <v>23</v>
      </c>
      <c r="H269" s="68">
        <v>23</v>
      </c>
      <c r="I269" s="68">
        <v>27</v>
      </c>
      <c r="J269" s="68">
        <v>33</v>
      </c>
      <c r="K269" s="68">
        <v>39</v>
      </c>
      <c r="L269" s="68" t="s">
        <v>5</v>
      </c>
      <c r="M269" s="101">
        <v>100</v>
      </c>
      <c r="N269" s="68"/>
      <c r="O269" s="68" t="s">
        <v>5</v>
      </c>
      <c r="P269" s="103" t="s">
        <v>53</v>
      </c>
      <c r="Q269" s="68" t="s">
        <v>5</v>
      </c>
      <c r="R269" s="49"/>
    </row>
    <row r="270" spans="1:18" ht="20.25" customHeight="1" x14ac:dyDescent="0.25">
      <c r="A270" s="124" t="s">
        <v>336</v>
      </c>
      <c r="B270" s="124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34"/>
    </row>
    <row r="271" spans="1:18" ht="54.75" customHeight="1" x14ac:dyDescent="0.25">
      <c r="A271" s="68">
        <v>1</v>
      </c>
      <c r="B271" s="2" t="s">
        <v>263</v>
      </c>
      <c r="C271" s="68" t="s">
        <v>117</v>
      </c>
      <c r="D271" s="68" t="s">
        <v>5</v>
      </c>
      <c r="E271" s="68" t="s">
        <v>93</v>
      </c>
      <c r="F271" s="68" t="s">
        <v>81</v>
      </c>
      <c r="G271" s="102">
        <v>3</v>
      </c>
      <c r="H271" s="68">
        <v>3</v>
      </c>
      <c r="I271" s="68">
        <v>2</v>
      </c>
      <c r="J271" s="68">
        <v>2</v>
      </c>
      <c r="K271" s="68">
        <v>3</v>
      </c>
      <c r="L271" s="68">
        <v>12</v>
      </c>
      <c r="M271" s="102">
        <v>3</v>
      </c>
      <c r="N271" s="68">
        <v>2</v>
      </c>
      <c r="O271" s="68" t="s">
        <v>5</v>
      </c>
      <c r="P271" s="68" t="s">
        <v>53</v>
      </c>
      <c r="Q271" s="68" t="s">
        <v>5</v>
      </c>
      <c r="R271" s="49"/>
    </row>
    <row r="272" spans="1:18" ht="29.25" customHeight="1" x14ac:dyDescent="0.25">
      <c r="A272" s="6" t="s">
        <v>337</v>
      </c>
      <c r="B272" s="4"/>
      <c r="C272" s="21"/>
      <c r="D272" s="21"/>
      <c r="E272" s="21" t="s">
        <v>92</v>
      </c>
      <c r="F272" s="21"/>
      <c r="G272" s="14">
        <f>G273+G274+G275</f>
        <v>800</v>
      </c>
      <c r="H272" s="14">
        <f t="shared" ref="H272:L272" si="34">H273+H274+H275</f>
        <v>800</v>
      </c>
      <c r="I272" s="14">
        <f t="shared" si="34"/>
        <v>1000</v>
      </c>
      <c r="J272" s="14">
        <f t="shared" si="34"/>
        <v>1000</v>
      </c>
      <c r="K272" s="14">
        <f t="shared" si="34"/>
        <v>1000</v>
      </c>
      <c r="L272" s="14">
        <f t="shared" si="34"/>
        <v>4600</v>
      </c>
      <c r="M272" s="14">
        <v>600</v>
      </c>
      <c r="N272" s="14"/>
      <c r="O272" s="21"/>
      <c r="P272" s="21"/>
      <c r="Q272" s="21"/>
      <c r="R272" s="51"/>
    </row>
    <row r="273" spans="1:18" ht="21" customHeight="1" x14ac:dyDescent="0.25">
      <c r="A273" s="7" t="s">
        <v>11</v>
      </c>
      <c r="B273" s="4"/>
      <c r="C273" s="4"/>
      <c r="D273" s="4"/>
      <c r="E273" s="4" t="s">
        <v>92</v>
      </c>
      <c r="F273" s="4"/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f>SUM(G273:K273)</f>
        <v>0</v>
      </c>
      <c r="M273" s="5"/>
      <c r="N273" s="5"/>
      <c r="O273" s="4"/>
      <c r="P273" s="4"/>
      <c r="Q273" s="4"/>
      <c r="R273" s="45"/>
    </row>
    <row r="274" spans="1:18" ht="17.25" customHeight="1" x14ac:dyDescent="0.25">
      <c r="A274" s="1" t="s">
        <v>60</v>
      </c>
      <c r="B274" s="4"/>
      <c r="C274" s="4"/>
      <c r="D274" s="4"/>
      <c r="E274" s="4" t="s">
        <v>92</v>
      </c>
      <c r="F274" s="4"/>
      <c r="G274" s="5">
        <f>G264</f>
        <v>800</v>
      </c>
      <c r="H274" s="5">
        <f t="shared" ref="H274:L274" si="35">H264</f>
        <v>800</v>
      </c>
      <c r="I274" s="5">
        <f t="shared" si="35"/>
        <v>1000</v>
      </c>
      <c r="J274" s="5">
        <f t="shared" si="35"/>
        <v>1000</v>
      </c>
      <c r="K274" s="5">
        <f t="shared" si="35"/>
        <v>1000</v>
      </c>
      <c r="L274" s="5">
        <f t="shared" si="35"/>
        <v>4600</v>
      </c>
      <c r="M274" s="5">
        <v>600</v>
      </c>
      <c r="N274" s="5"/>
      <c r="O274" s="4"/>
      <c r="P274" s="4"/>
      <c r="Q274" s="4"/>
      <c r="R274" s="45"/>
    </row>
    <row r="275" spans="1:18" ht="30" customHeight="1" x14ac:dyDescent="0.25">
      <c r="A275" s="8" t="s">
        <v>338</v>
      </c>
      <c r="B275" s="4"/>
      <c r="C275" s="4"/>
      <c r="D275" s="4"/>
      <c r="E275" s="4" t="s">
        <v>92</v>
      </c>
      <c r="F275" s="4"/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f>SUM(G275:K275)</f>
        <v>0</v>
      </c>
      <c r="M275" s="5"/>
      <c r="N275" s="5"/>
      <c r="O275" s="4"/>
      <c r="P275" s="4"/>
      <c r="Q275" s="4"/>
      <c r="R275" s="45"/>
    </row>
    <row r="276" spans="1:18" s="18" customFormat="1" ht="21.75" customHeight="1" x14ac:dyDescent="0.2">
      <c r="A276" s="115" t="s">
        <v>321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7"/>
      <c r="R276" s="31"/>
    </row>
    <row r="277" spans="1:18" s="18" customFormat="1" ht="21" customHeight="1" x14ac:dyDescent="0.2">
      <c r="A277" s="118" t="s">
        <v>322</v>
      </c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20"/>
      <c r="R277" s="46"/>
    </row>
    <row r="278" spans="1:18" s="18" customFormat="1" ht="20.25" customHeight="1" x14ac:dyDescent="0.2">
      <c r="A278" s="121" t="s">
        <v>323</v>
      </c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3"/>
      <c r="R278" s="47"/>
    </row>
    <row r="279" spans="1:18" ht="26.25" customHeight="1" x14ac:dyDescent="0.25">
      <c r="A279" s="124" t="s">
        <v>55</v>
      </c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48"/>
    </row>
    <row r="280" spans="1:18" ht="54.75" customHeight="1" x14ac:dyDescent="0.25">
      <c r="A280" s="68">
        <v>1</v>
      </c>
      <c r="B280" s="68" t="s">
        <v>264</v>
      </c>
      <c r="C280" s="68" t="s">
        <v>4</v>
      </c>
      <c r="D280" s="68" t="s">
        <v>5</v>
      </c>
      <c r="E280" s="68" t="s">
        <v>5</v>
      </c>
      <c r="F280" s="125" t="s">
        <v>82</v>
      </c>
      <c r="G280" s="101">
        <v>100</v>
      </c>
      <c r="H280" s="72">
        <v>100</v>
      </c>
      <c r="I280" s="72">
        <v>100</v>
      </c>
      <c r="J280" s="72">
        <v>100</v>
      </c>
      <c r="K280" s="72">
        <v>100</v>
      </c>
      <c r="L280" s="68" t="s">
        <v>5</v>
      </c>
      <c r="M280" s="101">
        <v>111.6</v>
      </c>
      <c r="N280" s="68"/>
      <c r="O280" s="68" t="s">
        <v>5</v>
      </c>
      <c r="P280" s="103" t="s">
        <v>53</v>
      </c>
      <c r="Q280" s="68" t="s">
        <v>5</v>
      </c>
      <c r="R280" s="49"/>
    </row>
    <row r="281" spans="1:18" ht="96.75" customHeight="1" x14ac:dyDescent="0.25">
      <c r="A281" s="68">
        <v>2</v>
      </c>
      <c r="B281" s="68" t="s">
        <v>265</v>
      </c>
      <c r="C281" s="68" t="s">
        <v>40</v>
      </c>
      <c r="D281" s="68" t="s">
        <v>5</v>
      </c>
      <c r="E281" s="68" t="s">
        <v>5</v>
      </c>
      <c r="F281" s="125"/>
      <c r="G281" s="101">
        <v>5500</v>
      </c>
      <c r="H281" s="72">
        <v>5500</v>
      </c>
      <c r="I281" s="72">
        <v>5500</v>
      </c>
      <c r="J281" s="72">
        <v>7500</v>
      </c>
      <c r="K281" s="72">
        <v>7500</v>
      </c>
      <c r="L281" s="68" t="s">
        <v>5</v>
      </c>
      <c r="M281" s="101">
        <v>5525</v>
      </c>
      <c r="N281" s="68"/>
      <c r="O281" s="68" t="s">
        <v>5</v>
      </c>
      <c r="P281" s="103" t="s">
        <v>53</v>
      </c>
      <c r="Q281" s="68" t="s">
        <v>5</v>
      </c>
      <c r="R281" s="49"/>
    </row>
    <row r="282" spans="1:18" ht="20.25" customHeight="1" x14ac:dyDescent="0.25">
      <c r="A282" s="124" t="s">
        <v>336</v>
      </c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34"/>
    </row>
    <row r="283" spans="1:18" ht="63" customHeight="1" x14ac:dyDescent="0.25">
      <c r="A283" s="103">
        <v>1</v>
      </c>
      <c r="B283" s="160" t="s">
        <v>366</v>
      </c>
      <c r="C283" s="68" t="s">
        <v>92</v>
      </c>
      <c r="D283" s="68" t="s">
        <v>96</v>
      </c>
      <c r="E283" s="103" t="s">
        <v>96</v>
      </c>
      <c r="F283" s="125"/>
      <c r="G283" s="101">
        <v>24000</v>
      </c>
      <c r="H283" s="29">
        <v>15590</v>
      </c>
      <c r="I283" s="29">
        <v>15590</v>
      </c>
      <c r="J283" s="29">
        <v>15590</v>
      </c>
      <c r="K283" s="29">
        <v>15590</v>
      </c>
      <c r="L283" s="29">
        <v>15590</v>
      </c>
      <c r="M283" s="101">
        <v>24000</v>
      </c>
      <c r="N283" s="68">
        <v>15990</v>
      </c>
      <c r="O283" s="54" t="s">
        <v>60</v>
      </c>
      <c r="P283" s="68" t="s">
        <v>53</v>
      </c>
      <c r="Q283" s="68"/>
      <c r="R283" s="88"/>
    </row>
    <row r="284" spans="1:18" ht="42.75" customHeight="1" x14ac:dyDescent="0.25">
      <c r="A284" s="103">
        <v>2</v>
      </c>
      <c r="B284" s="104" t="s">
        <v>367</v>
      </c>
      <c r="C284" s="68" t="s">
        <v>92</v>
      </c>
      <c r="D284" s="103" t="s">
        <v>96</v>
      </c>
      <c r="E284" s="103" t="s">
        <v>96</v>
      </c>
      <c r="F284" s="125"/>
      <c r="G284" s="101">
        <v>4262</v>
      </c>
      <c r="H284" s="29">
        <v>185618</v>
      </c>
      <c r="I284" s="29">
        <v>185618</v>
      </c>
      <c r="J284" s="29">
        <v>185618</v>
      </c>
      <c r="K284" s="29">
        <v>185618</v>
      </c>
      <c r="L284" s="29">
        <v>185618</v>
      </c>
      <c r="M284" s="101">
        <v>4262</v>
      </c>
      <c r="N284" s="68">
        <v>185618</v>
      </c>
      <c r="O284" s="54" t="s">
        <v>60</v>
      </c>
      <c r="P284" s="68" t="s">
        <v>53</v>
      </c>
      <c r="Q284" s="68"/>
      <c r="R284" s="88"/>
    </row>
    <row r="285" spans="1:18" ht="57" customHeight="1" x14ac:dyDescent="0.25">
      <c r="A285" s="103">
        <v>3</v>
      </c>
      <c r="B285" s="104" t="s">
        <v>266</v>
      </c>
      <c r="C285" s="68" t="s">
        <v>92</v>
      </c>
      <c r="D285" s="68" t="s">
        <v>375</v>
      </c>
      <c r="E285" s="103" t="s">
        <v>375</v>
      </c>
      <c r="F285" s="125"/>
      <c r="G285" s="101">
        <v>31293</v>
      </c>
      <c r="H285" s="53">
        <v>2920</v>
      </c>
      <c r="I285" s="53">
        <v>2920</v>
      </c>
      <c r="J285" s="53">
        <v>2920</v>
      </c>
      <c r="K285" s="53">
        <v>2920</v>
      </c>
      <c r="L285" s="53">
        <v>2920</v>
      </c>
      <c r="M285" s="101">
        <v>31293</v>
      </c>
      <c r="N285" s="72">
        <v>1902.1</v>
      </c>
      <c r="O285" s="54" t="s">
        <v>60</v>
      </c>
      <c r="P285" s="68" t="s">
        <v>53</v>
      </c>
      <c r="Q285" s="68"/>
      <c r="R285" s="88"/>
    </row>
    <row r="286" spans="1:18" ht="42.75" customHeight="1" x14ac:dyDescent="0.25">
      <c r="A286" s="103">
        <v>4</v>
      </c>
      <c r="B286" s="68" t="s">
        <v>368</v>
      </c>
      <c r="C286" s="68" t="s">
        <v>92</v>
      </c>
      <c r="D286" s="103" t="s">
        <v>96</v>
      </c>
      <c r="E286" s="103" t="s">
        <v>96</v>
      </c>
      <c r="F286" s="125"/>
      <c r="G286" s="101">
        <v>107009.9</v>
      </c>
      <c r="H286" s="26"/>
      <c r="I286" s="26"/>
      <c r="J286" s="26"/>
      <c r="K286" s="26"/>
      <c r="L286" s="26"/>
      <c r="M286" s="101">
        <v>107009.9</v>
      </c>
      <c r="N286" s="28"/>
      <c r="O286" s="54" t="s">
        <v>60</v>
      </c>
      <c r="P286" s="102" t="s">
        <v>53</v>
      </c>
      <c r="Q286" s="68"/>
      <c r="R286" s="88"/>
    </row>
    <row r="287" spans="1:18" ht="42.75" customHeight="1" x14ac:dyDescent="0.25">
      <c r="A287" s="103">
        <v>5</v>
      </c>
      <c r="B287" s="104" t="s">
        <v>180</v>
      </c>
      <c r="C287" s="102"/>
      <c r="D287" s="103" t="s">
        <v>96</v>
      </c>
      <c r="E287" s="103" t="s">
        <v>96</v>
      </c>
      <c r="F287" s="125"/>
      <c r="G287" s="54">
        <v>262111</v>
      </c>
      <c r="H287" s="53"/>
      <c r="I287" s="53"/>
      <c r="J287" s="53"/>
      <c r="K287" s="53"/>
      <c r="L287" s="53"/>
      <c r="M287" s="104">
        <v>262111</v>
      </c>
      <c r="N287" s="28"/>
      <c r="O287" s="54" t="s">
        <v>60</v>
      </c>
      <c r="P287" s="102" t="s">
        <v>53</v>
      </c>
      <c r="Q287" s="102"/>
      <c r="R287" s="88"/>
    </row>
    <row r="288" spans="1:18" ht="46.5" customHeight="1" x14ac:dyDescent="0.25">
      <c r="A288" s="103">
        <v>6</v>
      </c>
      <c r="B288" s="68" t="s">
        <v>369</v>
      </c>
      <c r="C288" s="68" t="s">
        <v>92</v>
      </c>
      <c r="D288" s="103" t="s">
        <v>96</v>
      </c>
      <c r="E288" s="68" t="s">
        <v>95</v>
      </c>
      <c r="F288" s="125"/>
      <c r="G288" s="101">
        <v>7030.2</v>
      </c>
      <c r="H288" s="29">
        <v>3055</v>
      </c>
      <c r="I288" s="29">
        <v>3055</v>
      </c>
      <c r="J288" s="29">
        <v>3055</v>
      </c>
      <c r="K288" s="29">
        <v>3055</v>
      </c>
      <c r="L288" s="29">
        <v>3055</v>
      </c>
      <c r="M288" s="101">
        <v>7030.2</v>
      </c>
      <c r="N288" s="68">
        <v>3055</v>
      </c>
      <c r="O288" s="54" t="s">
        <v>60</v>
      </c>
      <c r="P288" s="102" t="s">
        <v>53</v>
      </c>
      <c r="Q288" s="68"/>
      <c r="R288" s="88"/>
    </row>
    <row r="289" spans="1:18" ht="51.75" customHeight="1" x14ac:dyDescent="0.25">
      <c r="A289" s="103">
        <v>7</v>
      </c>
      <c r="B289" s="103" t="s">
        <v>370</v>
      </c>
      <c r="C289" s="102"/>
      <c r="D289" s="103" t="s">
        <v>96</v>
      </c>
      <c r="E289" s="103" t="s">
        <v>96</v>
      </c>
      <c r="F289" s="125"/>
      <c r="G289" s="101">
        <v>7147.2</v>
      </c>
      <c r="H289" s="29"/>
      <c r="I289" s="29"/>
      <c r="J289" s="29"/>
      <c r="K289" s="29"/>
      <c r="L289" s="29"/>
      <c r="M289" s="101">
        <v>7147.2</v>
      </c>
      <c r="N289" s="102"/>
      <c r="O289" s="54" t="s">
        <v>60</v>
      </c>
      <c r="P289" s="102" t="s">
        <v>53</v>
      </c>
      <c r="Q289" s="102"/>
      <c r="R289" s="88"/>
    </row>
    <row r="290" spans="1:18" ht="35.25" customHeight="1" x14ac:dyDescent="0.25">
      <c r="A290" s="103">
        <v>8</v>
      </c>
      <c r="B290" s="103" t="s">
        <v>371</v>
      </c>
      <c r="C290" s="102"/>
      <c r="D290" s="103" t="s">
        <v>96</v>
      </c>
      <c r="E290" s="103" t="s">
        <v>96</v>
      </c>
      <c r="F290" s="125"/>
      <c r="G290" s="101">
        <v>7035.2</v>
      </c>
      <c r="H290" s="29"/>
      <c r="I290" s="29"/>
      <c r="J290" s="29"/>
      <c r="K290" s="29"/>
      <c r="L290" s="29"/>
      <c r="M290" s="101">
        <v>7035.2</v>
      </c>
      <c r="N290" s="102"/>
      <c r="O290" s="54" t="s">
        <v>60</v>
      </c>
      <c r="P290" s="102" t="s">
        <v>53</v>
      </c>
      <c r="Q290" s="102"/>
      <c r="R290" s="88"/>
    </row>
    <row r="291" spans="1:18" ht="58.5" customHeight="1" x14ac:dyDescent="0.25">
      <c r="A291" s="103">
        <v>9</v>
      </c>
      <c r="B291" s="102" t="s">
        <v>372</v>
      </c>
      <c r="C291" s="102"/>
      <c r="D291" s="103" t="s">
        <v>96</v>
      </c>
      <c r="E291" s="103" t="s">
        <v>96</v>
      </c>
      <c r="F291" s="125"/>
      <c r="G291" s="101">
        <v>6702.6</v>
      </c>
      <c r="H291" s="29"/>
      <c r="I291" s="29"/>
      <c r="J291" s="29"/>
      <c r="K291" s="29"/>
      <c r="L291" s="29"/>
      <c r="M291" s="101">
        <v>6702.6</v>
      </c>
      <c r="N291" s="102"/>
      <c r="O291" s="54" t="s">
        <v>60</v>
      </c>
      <c r="P291" s="102" t="s">
        <v>53</v>
      </c>
      <c r="Q291" s="102"/>
      <c r="R291" s="88"/>
    </row>
    <row r="292" spans="1:18" ht="63.75" customHeight="1" x14ac:dyDescent="0.2">
      <c r="A292" s="103">
        <v>10</v>
      </c>
      <c r="B292" s="161" t="s">
        <v>373</v>
      </c>
      <c r="C292" s="102"/>
      <c r="D292" s="103" t="s">
        <v>96</v>
      </c>
      <c r="E292" s="103" t="s">
        <v>376</v>
      </c>
      <c r="F292" s="125"/>
      <c r="G292" s="101">
        <v>335</v>
      </c>
      <c r="H292" s="29"/>
      <c r="I292" s="29"/>
      <c r="J292" s="29"/>
      <c r="K292" s="29"/>
      <c r="L292" s="29"/>
      <c r="M292" s="101">
        <v>335</v>
      </c>
      <c r="N292" s="102"/>
      <c r="O292" s="54" t="s">
        <v>60</v>
      </c>
      <c r="P292" s="102" t="s">
        <v>53</v>
      </c>
      <c r="Q292" s="102"/>
      <c r="R292" s="88"/>
    </row>
    <row r="293" spans="1:18" ht="48.75" customHeight="1" x14ac:dyDescent="0.25">
      <c r="A293" s="103">
        <v>11</v>
      </c>
      <c r="B293" s="68" t="s">
        <v>374</v>
      </c>
      <c r="C293" s="68" t="s">
        <v>92</v>
      </c>
      <c r="D293" s="103" t="s">
        <v>96</v>
      </c>
      <c r="E293" s="103" t="s">
        <v>96</v>
      </c>
      <c r="F293" s="125"/>
      <c r="G293" s="101">
        <v>12084.2</v>
      </c>
      <c r="H293" s="29">
        <v>3831</v>
      </c>
      <c r="I293" s="29">
        <v>3831</v>
      </c>
      <c r="J293" s="29">
        <v>3831</v>
      </c>
      <c r="K293" s="29">
        <v>3831</v>
      </c>
      <c r="L293" s="29">
        <v>3831</v>
      </c>
      <c r="M293" s="101">
        <v>12084.2</v>
      </c>
      <c r="N293" s="68">
        <v>3831</v>
      </c>
      <c r="O293" s="54" t="s">
        <v>60</v>
      </c>
      <c r="P293" s="102" t="s">
        <v>53</v>
      </c>
      <c r="Q293" s="68"/>
      <c r="R293" s="88"/>
    </row>
    <row r="294" spans="1:18" ht="29.25" customHeight="1" x14ac:dyDescent="0.25">
      <c r="A294" s="6" t="s">
        <v>337</v>
      </c>
      <c r="B294" s="6"/>
      <c r="C294" s="6"/>
      <c r="D294" s="6"/>
      <c r="E294" s="6" t="s">
        <v>92</v>
      </c>
      <c r="F294" s="6"/>
      <c r="G294" s="11">
        <f>G283+G284+G285+G286+G287+G288+G289+G290+G291+G292+G293</f>
        <v>469010.30000000005</v>
      </c>
      <c r="H294" s="11">
        <f t="shared" ref="H294:M294" si="36">H283+H284+H285+H286+H287+H288+H289+H290+H291+H292+H293</f>
        <v>211014</v>
      </c>
      <c r="I294" s="11">
        <f t="shared" si="36"/>
        <v>211014</v>
      </c>
      <c r="J294" s="11">
        <f t="shared" si="36"/>
        <v>211014</v>
      </c>
      <c r="K294" s="11">
        <f t="shared" si="36"/>
        <v>211014</v>
      </c>
      <c r="L294" s="11">
        <f t="shared" si="36"/>
        <v>211014</v>
      </c>
      <c r="M294" s="11">
        <f t="shared" si="36"/>
        <v>469010.30000000005</v>
      </c>
      <c r="N294" s="11" t="e">
        <f>N295+N296+N297</f>
        <v>#REF!</v>
      </c>
      <c r="O294" s="6"/>
      <c r="P294" s="6"/>
      <c r="Q294" s="6"/>
      <c r="R294" s="36"/>
    </row>
    <row r="295" spans="1:18" ht="25.5" customHeight="1" x14ac:dyDescent="0.25">
      <c r="A295" s="7" t="s">
        <v>11</v>
      </c>
      <c r="B295" s="7"/>
      <c r="C295" s="7"/>
      <c r="D295" s="7"/>
      <c r="E295" s="7" t="s">
        <v>92</v>
      </c>
      <c r="F295" s="7"/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/>
      <c r="N295" s="12" t="e">
        <f>#REF!+#REF!</f>
        <v>#REF!</v>
      </c>
      <c r="O295" s="7"/>
      <c r="P295" s="7"/>
      <c r="Q295" s="7"/>
      <c r="R295" s="37"/>
    </row>
    <row r="296" spans="1:18" ht="24" customHeight="1" x14ac:dyDescent="0.25">
      <c r="A296" s="1" t="s">
        <v>60</v>
      </c>
      <c r="B296" s="1"/>
      <c r="C296" s="1"/>
      <c r="D296" s="1"/>
      <c r="E296" s="1" t="s">
        <v>92</v>
      </c>
      <c r="F296" s="1"/>
      <c r="G296" s="3">
        <f>G294</f>
        <v>469010.30000000005</v>
      </c>
      <c r="H296" s="3">
        <f t="shared" ref="H296:M296" si="37">H294</f>
        <v>211014</v>
      </c>
      <c r="I296" s="3">
        <f t="shared" si="37"/>
        <v>211014</v>
      </c>
      <c r="J296" s="3">
        <f t="shared" si="37"/>
        <v>211014</v>
      </c>
      <c r="K296" s="3">
        <f t="shared" si="37"/>
        <v>211014</v>
      </c>
      <c r="L296" s="3">
        <f t="shared" si="37"/>
        <v>211014</v>
      </c>
      <c r="M296" s="3">
        <f t="shared" si="37"/>
        <v>469010.30000000005</v>
      </c>
      <c r="N296" s="3" t="e">
        <f>#REF!+N283+N284+N285+N286+N288+N293</f>
        <v>#REF!</v>
      </c>
      <c r="O296" s="1"/>
      <c r="P296" s="1"/>
      <c r="Q296" s="1"/>
      <c r="R296" s="38"/>
    </row>
    <row r="297" spans="1:18" ht="36" customHeight="1" x14ac:dyDescent="0.25">
      <c r="A297" s="8" t="s">
        <v>338</v>
      </c>
      <c r="B297" s="8"/>
      <c r="C297" s="8"/>
      <c r="D297" s="8"/>
      <c r="E297" s="8" t="s">
        <v>92</v>
      </c>
      <c r="F297" s="8"/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f>SUM(G297:K297)</f>
        <v>0</v>
      </c>
      <c r="M297" s="13"/>
      <c r="N297" s="13"/>
      <c r="O297" s="8"/>
      <c r="P297" s="8"/>
      <c r="Q297" s="8"/>
      <c r="R297" s="39"/>
    </row>
    <row r="298" spans="1:18" s="18" customFormat="1" ht="21.75" customHeight="1" x14ac:dyDescent="0.2">
      <c r="A298" s="118" t="s">
        <v>324</v>
      </c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20"/>
      <c r="R298" s="46"/>
    </row>
    <row r="299" spans="1:18" s="18" customFormat="1" ht="18" customHeight="1" x14ac:dyDescent="0.2">
      <c r="A299" s="121" t="s">
        <v>325</v>
      </c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3"/>
      <c r="R299" s="47"/>
    </row>
    <row r="300" spans="1:18" ht="24" customHeight="1" x14ac:dyDescent="0.25">
      <c r="A300" s="131" t="s">
        <v>55</v>
      </c>
      <c r="B300" s="131"/>
      <c r="C300" s="131"/>
      <c r="D300" s="131"/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48"/>
    </row>
    <row r="301" spans="1:18" x14ac:dyDescent="0.25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48"/>
    </row>
    <row r="302" spans="1:18" ht="71.25" customHeight="1" x14ac:dyDescent="0.25">
      <c r="A302" s="68">
        <v>1</v>
      </c>
      <c r="B302" s="68" t="s">
        <v>267</v>
      </c>
      <c r="C302" s="68" t="s">
        <v>4</v>
      </c>
      <c r="D302" s="68" t="s">
        <v>5</v>
      </c>
      <c r="E302" s="68" t="s">
        <v>5</v>
      </c>
      <c r="F302" s="125" t="s">
        <v>83</v>
      </c>
      <c r="G302" s="102">
        <v>74.5</v>
      </c>
      <c r="H302" s="68">
        <v>74.5</v>
      </c>
      <c r="I302" s="68">
        <v>76.7</v>
      </c>
      <c r="J302" s="68">
        <v>78.2</v>
      </c>
      <c r="K302" s="68">
        <v>79.599999999999994</v>
      </c>
      <c r="L302" s="68" t="s">
        <v>5</v>
      </c>
      <c r="M302" s="68">
        <v>76</v>
      </c>
      <c r="N302" s="68"/>
      <c r="O302" s="68" t="s">
        <v>5</v>
      </c>
      <c r="P302" s="103" t="s">
        <v>53</v>
      </c>
      <c r="Q302" s="68" t="s">
        <v>5</v>
      </c>
      <c r="R302" s="49"/>
    </row>
    <row r="303" spans="1:18" ht="73.5" customHeight="1" x14ac:dyDescent="0.25">
      <c r="A303" s="106">
        <v>2</v>
      </c>
      <c r="B303" s="159" t="s">
        <v>268</v>
      </c>
      <c r="C303" s="125" t="s">
        <v>4</v>
      </c>
      <c r="D303" s="125" t="s">
        <v>5</v>
      </c>
      <c r="E303" s="125" t="s">
        <v>5</v>
      </c>
      <c r="F303" s="125"/>
      <c r="G303" s="108">
        <v>0</v>
      </c>
      <c r="H303" s="28">
        <v>0</v>
      </c>
      <c r="I303" s="28">
        <v>0</v>
      </c>
      <c r="J303" s="28">
        <v>0</v>
      </c>
      <c r="K303" s="28">
        <v>0</v>
      </c>
      <c r="L303" s="68" t="s">
        <v>5</v>
      </c>
      <c r="M303" s="106">
        <v>0</v>
      </c>
      <c r="N303" s="68"/>
      <c r="O303" s="125" t="s">
        <v>5</v>
      </c>
      <c r="P303" s="125" t="s">
        <v>53</v>
      </c>
      <c r="Q303" s="125" t="s">
        <v>5</v>
      </c>
      <c r="R303" s="49"/>
    </row>
    <row r="304" spans="1:18" ht="27.75" customHeight="1" x14ac:dyDescent="0.25">
      <c r="A304" s="107"/>
      <c r="B304" s="133"/>
      <c r="C304" s="133"/>
      <c r="D304" s="133"/>
      <c r="E304" s="133"/>
      <c r="F304" s="133"/>
      <c r="G304" s="109"/>
      <c r="H304" s="28"/>
      <c r="I304" s="28"/>
      <c r="J304" s="28"/>
      <c r="K304" s="28"/>
      <c r="L304" s="68"/>
      <c r="M304" s="107"/>
      <c r="N304" s="68"/>
      <c r="O304" s="133"/>
      <c r="P304" s="133"/>
      <c r="Q304" s="133"/>
      <c r="R304" s="49"/>
    </row>
    <row r="305" spans="1:18" ht="20.25" customHeight="1" x14ac:dyDescent="0.25">
      <c r="A305" s="124" t="s">
        <v>336</v>
      </c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34"/>
    </row>
    <row r="306" spans="1:18" ht="35.25" customHeight="1" x14ac:dyDescent="0.2">
      <c r="A306" s="68">
        <v>1</v>
      </c>
      <c r="B306" s="161" t="s">
        <v>355</v>
      </c>
      <c r="C306" s="72" t="s">
        <v>92</v>
      </c>
      <c r="D306" s="68" t="s">
        <v>108</v>
      </c>
      <c r="E306" s="68" t="s">
        <v>96</v>
      </c>
      <c r="F306" s="125" t="s">
        <v>83</v>
      </c>
      <c r="G306" s="105">
        <v>41161</v>
      </c>
      <c r="H306" s="20"/>
      <c r="I306" s="20"/>
      <c r="J306" s="20"/>
      <c r="K306" s="20"/>
      <c r="L306" s="20">
        <f>SUM(G306:K306)</f>
        <v>41161</v>
      </c>
      <c r="M306" s="105">
        <v>41161</v>
      </c>
      <c r="N306" s="10">
        <v>18538</v>
      </c>
      <c r="O306" s="54" t="s">
        <v>60</v>
      </c>
      <c r="P306" s="103" t="s">
        <v>53</v>
      </c>
      <c r="Q306" s="68" t="s">
        <v>5</v>
      </c>
      <c r="R306" s="49"/>
    </row>
    <row r="307" spans="1:18" ht="36" customHeight="1" x14ac:dyDescent="0.2">
      <c r="A307" s="68">
        <v>2</v>
      </c>
      <c r="B307" s="161" t="s">
        <v>363</v>
      </c>
      <c r="C307" s="72" t="s">
        <v>92</v>
      </c>
      <c r="D307" s="68" t="s">
        <v>108</v>
      </c>
      <c r="E307" s="102" t="s">
        <v>96</v>
      </c>
      <c r="F307" s="125"/>
      <c r="G307" s="105">
        <v>53283</v>
      </c>
      <c r="H307" s="20"/>
      <c r="I307" s="20"/>
      <c r="J307" s="20"/>
      <c r="K307" s="20"/>
      <c r="L307" s="20">
        <f t="shared" ref="L307:L316" si="38">SUM(G307:K307)</f>
        <v>53283</v>
      </c>
      <c r="M307" s="105">
        <v>53283</v>
      </c>
      <c r="N307" s="10">
        <v>16290</v>
      </c>
      <c r="O307" s="54" t="s">
        <v>60</v>
      </c>
      <c r="P307" s="103" t="s">
        <v>53</v>
      </c>
      <c r="Q307" s="68" t="s">
        <v>5</v>
      </c>
      <c r="R307" s="49"/>
    </row>
    <row r="308" spans="1:18" ht="44.25" customHeight="1" x14ac:dyDescent="0.2">
      <c r="A308" s="68">
        <v>3</v>
      </c>
      <c r="B308" s="162" t="s">
        <v>364</v>
      </c>
      <c r="C308" s="72" t="s">
        <v>92</v>
      </c>
      <c r="D308" s="68" t="s">
        <v>108</v>
      </c>
      <c r="E308" s="102" t="s">
        <v>96</v>
      </c>
      <c r="F308" s="125"/>
      <c r="G308" s="105">
        <v>27670</v>
      </c>
      <c r="H308" s="20"/>
      <c r="I308" s="20"/>
      <c r="J308" s="20"/>
      <c r="K308" s="20"/>
      <c r="L308" s="20">
        <f t="shared" si="38"/>
        <v>27670</v>
      </c>
      <c r="M308" s="105">
        <v>27670</v>
      </c>
      <c r="N308" s="10">
        <v>18997</v>
      </c>
      <c r="O308" s="54" t="s">
        <v>60</v>
      </c>
      <c r="P308" s="103" t="s">
        <v>53</v>
      </c>
      <c r="Q308" s="68" t="s">
        <v>5</v>
      </c>
      <c r="R308" s="49"/>
    </row>
    <row r="309" spans="1:18" ht="42" customHeight="1" x14ac:dyDescent="0.2">
      <c r="A309" s="68">
        <v>4</v>
      </c>
      <c r="B309" s="162" t="s">
        <v>365</v>
      </c>
      <c r="C309" s="72" t="s">
        <v>92</v>
      </c>
      <c r="D309" s="68" t="s">
        <v>108</v>
      </c>
      <c r="E309" s="102" t="s">
        <v>96</v>
      </c>
      <c r="F309" s="125"/>
      <c r="G309" s="105">
        <v>30107</v>
      </c>
      <c r="H309" s="20"/>
      <c r="I309" s="20"/>
      <c r="J309" s="20"/>
      <c r="K309" s="20"/>
      <c r="L309" s="20">
        <f t="shared" si="38"/>
        <v>30107</v>
      </c>
      <c r="M309" s="105">
        <v>30107</v>
      </c>
      <c r="N309" s="10">
        <v>35386</v>
      </c>
      <c r="O309" s="54" t="s">
        <v>60</v>
      </c>
      <c r="P309" s="103" t="s">
        <v>53</v>
      </c>
      <c r="Q309" s="68" t="s">
        <v>5</v>
      </c>
      <c r="R309" s="49"/>
    </row>
    <row r="310" spans="1:18" ht="53.25" customHeight="1" x14ac:dyDescent="0.25">
      <c r="A310" s="68">
        <v>5</v>
      </c>
      <c r="B310" s="103" t="s">
        <v>362</v>
      </c>
      <c r="C310" s="72" t="s">
        <v>92</v>
      </c>
      <c r="D310" s="68" t="s">
        <v>108</v>
      </c>
      <c r="E310" s="102" t="s">
        <v>96</v>
      </c>
      <c r="F310" s="125"/>
      <c r="G310" s="105">
        <v>31879</v>
      </c>
      <c r="H310" s="20"/>
      <c r="I310" s="20"/>
      <c r="J310" s="20"/>
      <c r="K310" s="20"/>
      <c r="L310" s="20">
        <f t="shared" si="38"/>
        <v>31879</v>
      </c>
      <c r="M310" s="105">
        <v>31879</v>
      </c>
      <c r="N310" s="10">
        <v>18912</v>
      </c>
      <c r="O310" s="54" t="s">
        <v>60</v>
      </c>
      <c r="P310" s="103" t="s">
        <v>53</v>
      </c>
      <c r="Q310" s="68" t="s">
        <v>5</v>
      </c>
      <c r="R310" s="49"/>
    </row>
    <row r="311" spans="1:18" ht="27" customHeight="1" x14ac:dyDescent="0.25">
      <c r="A311" s="68">
        <v>6</v>
      </c>
      <c r="B311" s="103" t="s">
        <v>356</v>
      </c>
      <c r="C311" s="72" t="s">
        <v>92</v>
      </c>
      <c r="D311" s="68" t="s">
        <v>108</v>
      </c>
      <c r="E311" s="102" t="s">
        <v>96</v>
      </c>
      <c r="F311" s="125"/>
      <c r="G311" s="105">
        <v>27629</v>
      </c>
      <c r="H311" s="20"/>
      <c r="I311" s="20"/>
      <c r="J311" s="20"/>
      <c r="K311" s="20"/>
      <c r="L311" s="20">
        <f t="shared" si="38"/>
        <v>27629</v>
      </c>
      <c r="M311" s="105">
        <v>27629</v>
      </c>
      <c r="N311" s="10">
        <v>34106</v>
      </c>
      <c r="O311" s="54" t="s">
        <v>60</v>
      </c>
      <c r="P311" s="103" t="s">
        <v>53</v>
      </c>
      <c r="Q311" s="68" t="s">
        <v>5</v>
      </c>
      <c r="R311" s="49"/>
    </row>
    <row r="312" spans="1:18" ht="36.75" customHeight="1" x14ac:dyDescent="0.25">
      <c r="A312" s="68">
        <v>7</v>
      </c>
      <c r="B312" s="103" t="s">
        <v>361</v>
      </c>
      <c r="C312" s="72" t="s">
        <v>92</v>
      </c>
      <c r="D312" s="68" t="s">
        <v>108</v>
      </c>
      <c r="E312" s="102" t="s">
        <v>96</v>
      </c>
      <c r="F312" s="125"/>
      <c r="G312" s="105">
        <v>17167</v>
      </c>
      <c r="H312" s="20"/>
      <c r="I312" s="20"/>
      <c r="J312" s="20"/>
      <c r="K312" s="20"/>
      <c r="L312" s="20">
        <f t="shared" si="38"/>
        <v>17167</v>
      </c>
      <c r="M312" s="105">
        <v>17167</v>
      </c>
      <c r="N312" s="10">
        <v>65899</v>
      </c>
      <c r="O312" s="54" t="s">
        <v>60</v>
      </c>
      <c r="P312" s="103" t="s">
        <v>53</v>
      </c>
      <c r="Q312" s="68" t="s">
        <v>5</v>
      </c>
      <c r="R312" s="49"/>
    </row>
    <row r="313" spans="1:18" ht="55.5" customHeight="1" x14ac:dyDescent="0.25">
      <c r="A313" s="68">
        <v>8</v>
      </c>
      <c r="B313" s="77" t="s">
        <v>360</v>
      </c>
      <c r="C313" s="72" t="s">
        <v>92</v>
      </c>
      <c r="D313" s="68" t="s">
        <v>108</v>
      </c>
      <c r="E313" s="102" t="s">
        <v>96</v>
      </c>
      <c r="F313" s="125"/>
      <c r="G313" s="10">
        <v>12700</v>
      </c>
      <c r="H313" s="20"/>
      <c r="I313" s="20"/>
      <c r="J313" s="20"/>
      <c r="K313" s="20"/>
      <c r="L313" s="20">
        <f t="shared" si="38"/>
        <v>12700</v>
      </c>
      <c r="M313" s="10">
        <v>12700</v>
      </c>
      <c r="N313" s="27">
        <v>11197</v>
      </c>
      <c r="O313" s="54" t="s">
        <v>60</v>
      </c>
      <c r="P313" s="103" t="s">
        <v>53</v>
      </c>
      <c r="Q313" s="68" t="s">
        <v>5</v>
      </c>
      <c r="R313" s="49"/>
    </row>
    <row r="314" spans="1:18" ht="33" customHeight="1" x14ac:dyDescent="0.25">
      <c r="A314" s="68">
        <v>9</v>
      </c>
      <c r="B314" s="77" t="s">
        <v>359</v>
      </c>
      <c r="C314" s="72" t="s">
        <v>92</v>
      </c>
      <c r="D314" s="68" t="s">
        <v>108</v>
      </c>
      <c r="E314" s="102" t="s">
        <v>96</v>
      </c>
      <c r="F314" s="125"/>
      <c r="G314" s="10">
        <v>14289</v>
      </c>
      <c r="H314" s="20"/>
      <c r="I314" s="20"/>
      <c r="J314" s="20"/>
      <c r="K314" s="20"/>
      <c r="L314" s="20">
        <f t="shared" si="38"/>
        <v>14289</v>
      </c>
      <c r="M314" s="10">
        <v>14289</v>
      </c>
      <c r="N314" s="27">
        <v>3466</v>
      </c>
      <c r="O314" s="54" t="s">
        <v>60</v>
      </c>
      <c r="P314" s="103" t="s">
        <v>53</v>
      </c>
      <c r="Q314" s="68" t="s">
        <v>5</v>
      </c>
      <c r="R314" s="49"/>
    </row>
    <row r="315" spans="1:18" ht="33" customHeight="1" x14ac:dyDescent="0.2">
      <c r="A315" s="68">
        <v>10</v>
      </c>
      <c r="B315" s="161" t="s">
        <v>358</v>
      </c>
      <c r="C315" s="72" t="s">
        <v>92</v>
      </c>
      <c r="D315" s="68" t="s">
        <v>108</v>
      </c>
      <c r="E315" s="102" t="s">
        <v>96</v>
      </c>
      <c r="F315" s="125"/>
      <c r="G315" s="10">
        <v>2478</v>
      </c>
      <c r="H315" s="20"/>
      <c r="I315" s="20"/>
      <c r="J315" s="20"/>
      <c r="K315" s="20"/>
      <c r="L315" s="20">
        <f t="shared" si="38"/>
        <v>2478</v>
      </c>
      <c r="M315" s="10">
        <v>2478</v>
      </c>
      <c r="N315" s="27">
        <v>18969</v>
      </c>
      <c r="O315" s="54" t="s">
        <v>60</v>
      </c>
      <c r="P315" s="103" t="s">
        <v>53</v>
      </c>
      <c r="Q315" s="68" t="s">
        <v>5</v>
      </c>
      <c r="R315" s="49"/>
    </row>
    <row r="316" spans="1:18" ht="33" customHeight="1" x14ac:dyDescent="0.2">
      <c r="A316" s="68">
        <v>11</v>
      </c>
      <c r="B316" s="161" t="s">
        <v>357</v>
      </c>
      <c r="C316" s="72" t="s">
        <v>92</v>
      </c>
      <c r="D316" s="68" t="s">
        <v>108</v>
      </c>
      <c r="E316" s="102" t="s">
        <v>96</v>
      </c>
      <c r="F316" s="125"/>
      <c r="G316" s="10">
        <v>0</v>
      </c>
      <c r="H316" s="20"/>
      <c r="I316" s="20"/>
      <c r="J316" s="20"/>
      <c r="K316" s="20"/>
      <c r="L316" s="20">
        <f t="shared" si="38"/>
        <v>0</v>
      </c>
      <c r="M316" s="10">
        <v>0</v>
      </c>
      <c r="N316" s="27">
        <v>12214</v>
      </c>
      <c r="O316" s="54" t="s">
        <v>60</v>
      </c>
      <c r="P316" s="103" t="s">
        <v>53</v>
      </c>
      <c r="Q316" s="68" t="s">
        <v>5</v>
      </c>
      <c r="R316" s="49"/>
    </row>
    <row r="317" spans="1:18" ht="20.25" customHeight="1" x14ac:dyDescent="0.25">
      <c r="A317" s="6" t="s">
        <v>337</v>
      </c>
      <c r="B317" s="6"/>
      <c r="C317" s="6"/>
      <c r="D317" s="6"/>
      <c r="E317" s="6" t="s">
        <v>92</v>
      </c>
      <c r="F317" s="6"/>
      <c r="G317" s="11">
        <f>G306+G307+G308+G309+G310+G311+G312+G313+G314+G315+G316</f>
        <v>258363</v>
      </c>
      <c r="H317" s="11">
        <f t="shared" ref="H317:M317" si="39">H306+H307+H308+H309+H310+H311+H312+H313+H314+H315+H316</f>
        <v>0</v>
      </c>
      <c r="I317" s="11">
        <f t="shared" si="39"/>
        <v>0</v>
      </c>
      <c r="J317" s="11">
        <f t="shared" si="39"/>
        <v>0</v>
      </c>
      <c r="K317" s="11">
        <f t="shared" si="39"/>
        <v>0</v>
      </c>
      <c r="L317" s="11">
        <f t="shared" si="39"/>
        <v>258363</v>
      </c>
      <c r="M317" s="11">
        <f t="shared" si="39"/>
        <v>258363</v>
      </c>
      <c r="N317" s="11"/>
      <c r="O317" s="6"/>
      <c r="P317" s="6"/>
      <c r="Q317" s="6"/>
      <c r="R317" s="36"/>
    </row>
    <row r="318" spans="1:18" ht="19.5" customHeight="1" x14ac:dyDescent="0.25">
      <c r="A318" s="7" t="s">
        <v>11</v>
      </c>
      <c r="B318" s="7"/>
      <c r="C318" s="7"/>
      <c r="D318" s="7"/>
      <c r="E318" s="7" t="s">
        <v>92</v>
      </c>
      <c r="F318" s="7"/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f>SUM(G318:K318)</f>
        <v>0</v>
      </c>
      <c r="M318" s="12"/>
      <c r="N318" s="12"/>
      <c r="O318" s="7"/>
      <c r="P318" s="7"/>
      <c r="Q318" s="7"/>
      <c r="R318" s="37"/>
    </row>
    <row r="319" spans="1:18" ht="17.25" customHeight="1" x14ac:dyDescent="0.25">
      <c r="A319" s="1" t="s">
        <v>60</v>
      </c>
      <c r="B319" s="1"/>
      <c r="C319" s="1"/>
      <c r="D319" s="1"/>
      <c r="E319" s="1" t="s">
        <v>92</v>
      </c>
      <c r="F319" s="1"/>
      <c r="G319" s="3">
        <f>G317</f>
        <v>258363</v>
      </c>
      <c r="H319" s="3">
        <f t="shared" ref="H319:L319" si="40">H317</f>
        <v>0</v>
      </c>
      <c r="I319" s="3">
        <f t="shared" si="40"/>
        <v>0</v>
      </c>
      <c r="J319" s="3">
        <f t="shared" si="40"/>
        <v>0</v>
      </c>
      <c r="K319" s="3">
        <f t="shared" si="40"/>
        <v>0</v>
      </c>
      <c r="L319" s="3">
        <f t="shared" si="40"/>
        <v>258363</v>
      </c>
      <c r="M319" s="3" t="s">
        <v>35</v>
      </c>
      <c r="N319" s="3"/>
      <c r="O319" s="1"/>
      <c r="P319" s="1"/>
      <c r="Q319" s="1"/>
      <c r="R319" s="38"/>
    </row>
    <row r="320" spans="1:18" ht="36" customHeight="1" x14ac:dyDescent="0.25">
      <c r="A320" s="8" t="s">
        <v>338</v>
      </c>
      <c r="B320" s="8"/>
      <c r="C320" s="8"/>
      <c r="D320" s="8"/>
      <c r="E320" s="8" t="s">
        <v>92</v>
      </c>
      <c r="F320" s="8"/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f>SUM(G320:K320)</f>
        <v>0</v>
      </c>
      <c r="M320" s="13"/>
      <c r="N320" s="13"/>
      <c r="O320" s="8"/>
      <c r="P320" s="8"/>
      <c r="Q320" s="8"/>
      <c r="R320" s="39"/>
    </row>
    <row r="321" spans="1:18" s="18" customFormat="1" ht="29.25" customHeight="1" x14ac:dyDescent="0.2">
      <c r="A321" s="118" t="s">
        <v>326</v>
      </c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20"/>
      <c r="R321" s="46"/>
    </row>
    <row r="322" spans="1:18" s="18" customFormat="1" ht="25.5" customHeight="1" x14ac:dyDescent="0.2">
      <c r="A322" s="121" t="s">
        <v>327</v>
      </c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3"/>
      <c r="R322" s="47"/>
    </row>
    <row r="323" spans="1:18" ht="26.25" customHeight="1" x14ac:dyDescent="0.25">
      <c r="A323" s="124" t="s">
        <v>55</v>
      </c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48"/>
    </row>
    <row r="324" spans="1:18" ht="36.75" customHeight="1" x14ac:dyDescent="0.25">
      <c r="A324" s="68">
        <v>1</v>
      </c>
      <c r="B324" s="68" t="s">
        <v>269</v>
      </c>
      <c r="C324" s="68" t="s">
        <v>117</v>
      </c>
      <c r="D324" s="68" t="s">
        <v>5</v>
      </c>
      <c r="E324" s="68" t="s">
        <v>5</v>
      </c>
      <c r="F324" s="68" t="s">
        <v>84</v>
      </c>
      <c r="G324" s="101">
        <v>8.1</v>
      </c>
      <c r="H324" s="28">
        <v>8.1</v>
      </c>
      <c r="I324" s="28">
        <v>7.9</v>
      </c>
      <c r="J324" s="28">
        <v>7.8</v>
      </c>
      <c r="K324" s="28">
        <v>7.6</v>
      </c>
      <c r="L324" s="68" t="s">
        <v>5</v>
      </c>
      <c r="M324" s="101">
        <v>8.1</v>
      </c>
      <c r="N324" s="68"/>
      <c r="O324" s="68" t="s">
        <v>5</v>
      </c>
      <c r="P324" s="103" t="s">
        <v>53</v>
      </c>
      <c r="Q324" s="68" t="s">
        <v>5</v>
      </c>
      <c r="R324" s="49"/>
    </row>
    <row r="325" spans="1:18" ht="52.5" customHeight="1" x14ac:dyDescent="0.25">
      <c r="A325" s="68">
        <v>2</v>
      </c>
      <c r="B325" s="68" t="s">
        <v>270</v>
      </c>
      <c r="C325" s="68" t="s">
        <v>4</v>
      </c>
      <c r="D325" s="68" t="s">
        <v>5</v>
      </c>
      <c r="E325" s="68" t="s">
        <v>5</v>
      </c>
      <c r="F325" s="68" t="s">
        <v>84</v>
      </c>
      <c r="G325" s="101">
        <v>3.6</v>
      </c>
      <c r="H325" s="28">
        <v>3.6</v>
      </c>
      <c r="I325" s="28">
        <v>3.7</v>
      </c>
      <c r="J325" s="28">
        <v>3.7</v>
      </c>
      <c r="K325" s="28">
        <v>3.8</v>
      </c>
      <c r="L325" s="68" t="s">
        <v>5</v>
      </c>
      <c r="M325" s="101">
        <v>3.6</v>
      </c>
      <c r="N325" s="68"/>
      <c r="O325" s="68" t="s">
        <v>5</v>
      </c>
      <c r="P325" s="103" t="s">
        <v>53</v>
      </c>
      <c r="Q325" s="68" t="s">
        <v>5</v>
      </c>
      <c r="R325" s="49"/>
    </row>
    <row r="326" spans="1:18" ht="25.5" x14ac:dyDescent="0.25">
      <c r="A326" s="68">
        <v>3</v>
      </c>
      <c r="B326" s="68" t="s">
        <v>271</v>
      </c>
      <c r="C326" s="68" t="s">
        <v>4</v>
      </c>
      <c r="D326" s="68" t="s">
        <v>5</v>
      </c>
      <c r="E326" s="68" t="s">
        <v>5</v>
      </c>
      <c r="F326" s="125" t="s">
        <v>85</v>
      </c>
      <c r="G326" s="102">
        <v>67</v>
      </c>
      <c r="H326" s="68">
        <v>67</v>
      </c>
      <c r="I326" s="68">
        <v>69</v>
      </c>
      <c r="J326" s="68">
        <v>71</v>
      </c>
      <c r="K326" s="68">
        <v>75</v>
      </c>
      <c r="L326" s="68" t="s">
        <v>5</v>
      </c>
      <c r="M326" s="101">
        <v>99</v>
      </c>
      <c r="N326" s="68"/>
      <c r="O326" s="68" t="s">
        <v>5</v>
      </c>
      <c r="P326" s="103" t="s">
        <v>53</v>
      </c>
      <c r="Q326" s="68" t="s">
        <v>5</v>
      </c>
      <c r="R326" s="49"/>
    </row>
    <row r="327" spans="1:18" ht="38.25" x14ac:dyDescent="0.25">
      <c r="A327" s="68">
        <v>4</v>
      </c>
      <c r="B327" s="68" t="s">
        <v>272</v>
      </c>
      <c r="C327" s="68" t="s">
        <v>4</v>
      </c>
      <c r="D327" s="68" t="s">
        <v>5</v>
      </c>
      <c r="E327" s="68" t="s">
        <v>5</v>
      </c>
      <c r="F327" s="125"/>
      <c r="G327" s="102">
        <v>100</v>
      </c>
      <c r="H327" s="68">
        <v>100</v>
      </c>
      <c r="I327" s="68">
        <v>100</v>
      </c>
      <c r="J327" s="68">
        <v>100</v>
      </c>
      <c r="K327" s="68">
        <v>100</v>
      </c>
      <c r="L327" s="68"/>
      <c r="M327" s="101">
        <v>100</v>
      </c>
      <c r="N327" s="68"/>
      <c r="O327" s="68"/>
      <c r="P327" s="103" t="s">
        <v>53</v>
      </c>
      <c r="Q327" s="68"/>
      <c r="R327" s="49"/>
    </row>
    <row r="328" spans="1:18" ht="20.25" customHeight="1" x14ac:dyDescent="0.25">
      <c r="A328" s="124" t="s">
        <v>336</v>
      </c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34"/>
    </row>
    <row r="329" spans="1:18" ht="39.75" customHeight="1" x14ac:dyDescent="0.25">
      <c r="A329" s="68">
        <v>1</v>
      </c>
      <c r="B329" s="68" t="s">
        <v>273</v>
      </c>
      <c r="C329" s="68" t="s">
        <v>92</v>
      </c>
      <c r="D329" s="68" t="s">
        <v>5</v>
      </c>
      <c r="E329" s="68" t="s">
        <v>5</v>
      </c>
      <c r="F329" s="125" t="s">
        <v>85</v>
      </c>
      <c r="G329" s="102">
        <v>3141.5</v>
      </c>
      <c r="H329" s="68">
        <v>3141.5</v>
      </c>
      <c r="I329" s="68">
        <v>3141.5</v>
      </c>
      <c r="J329" s="68">
        <v>3141.5</v>
      </c>
      <c r="K329" s="68">
        <v>3141.5</v>
      </c>
      <c r="L329" s="68">
        <f t="shared" ref="L329:L332" si="41">SUM(G329:K329)</f>
        <v>15707.5</v>
      </c>
      <c r="M329" s="101">
        <v>3141.5</v>
      </c>
      <c r="N329" s="68">
        <v>3141.5</v>
      </c>
      <c r="O329" s="54" t="s">
        <v>60</v>
      </c>
      <c r="P329" s="72" t="s">
        <v>53</v>
      </c>
      <c r="Q329" s="68" t="s">
        <v>43</v>
      </c>
      <c r="R329" s="49"/>
    </row>
    <row r="330" spans="1:18" ht="45" customHeight="1" x14ac:dyDescent="0.25">
      <c r="A330" s="68">
        <v>2</v>
      </c>
      <c r="B330" s="68" t="s">
        <v>274</v>
      </c>
      <c r="C330" s="68" t="s">
        <v>92</v>
      </c>
      <c r="D330" s="68" t="s">
        <v>5</v>
      </c>
      <c r="E330" s="68" t="s">
        <v>5</v>
      </c>
      <c r="F330" s="125"/>
      <c r="G330" s="102">
        <v>504</v>
      </c>
      <c r="H330" s="68">
        <v>504</v>
      </c>
      <c r="I330" s="68">
        <v>504</v>
      </c>
      <c r="J330" s="68">
        <v>504</v>
      </c>
      <c r="K330" s="68">
        <v>504</v>
      </c>
      <c r="L330" s="68">
        <f t="shared" si="41"/>
        <v>2520</v>
      </c>
      <c r="M330" s="101">
        <v>504</v>
      </c>
      <c r="N330" s="68"/>
      <c r="O330" s="54" t="s">
        <v>60</v>
      </c>
      <c r="P330" s="68"/>
      <c r="Q330" s="68" t="s">
        <v>43</v>
      </c>
      <c r="R330" s="49"/>
    </row>
    <row r="331" spans="1:18" ht="29.25" customHeight="1" x14ac:dyDescent="0.25">
      <c r="A331" s="6" t="s">
        <v>337</v>
      </c>
      <c r="B331" s="6"/>
      <c r="C331" s="6"/>
      <c r="D331" s="6"/>
      <c r="E331" s="6" t="s">
        <v>92</v>
      </c>
      <c r="F331" s="6"/>
      <c r="G331" s="11">
        <v>3141.5</v>
      </c>
      <c r="H331" s="11">
        <v>3141.5</v>
      </c>
      <c r="I331" s="11">
        <v>3141.5</v>
      </c>
      <c r="J331" s="11">
        <v>3141.5</v>
      </c>
      <c r="K331" s="11">
        <v>3141.5</v>
      </c>
      <c r="L331" s="11">
        <v>3141.5</v>
      </c>
      <c r="M331" s="11">
        <v>3141.5</v>
      </c>
      <c r="N331" s="11"/>
      <c r="O331" s="6"/>
      <c r="P331" s="6"/>
      <c r="Q331" s="6"/>
      <c r="R331" s="36"/>
    </row>
    <row r="332" spans="1:18" ht="25.5" customHeight="1" x14ac:dyDescent="0.25">
      <c r="A332" s="7" t="s">
        <v>11</v>
      </c>
      <c r="B332" s="7"/>
      <c r="C332" s="7"/>
      <c r="D332" s="7"/>
      <c r="E332" s="7" t="s">
        <v>92</v>
      </c>
      <c r="F332" s="7"/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f t="shared" si="41"/>
        <v>0</v>
      </c>
      <c r="M332" s="12"/>
      <c r="N332" s="12"/>
      <c r="O332" s="7"/>
      <c r="P332" s="7"/>
      <c r="Q332" s="7"/>
      <c r="R332" s="37"/>
    </row>
    <row r="333" spans="1:18" ht="24" customHeight="1" x14ac:dyDescent="0.25">
      <c r="A333" s="1" t="s">
        <v>60</v>
      </c>
      <c r="B333" s="1"/>
      <c r="C333" s="1"/>
      <c r="D333" s="1"/>
      <c r="E333" s="1" t="s">
        <v>92</v>
      </c>
      <c r="F333" s="1"/>
      <c r="G333" s="3">
        <f>G329+G330</f>
        <v>3645.5</v>
      </c>
      <c r="H333" s="3">
        <f t="shared" ref="H333:M333" si="42">H329+H330</f>
        <v>3645.5</v>
      </c>
      <c r="I333" s="3">
        <f t="shared" si="42"/>
        <v>3645.5</v>
      </c>
      <c r="J333" s="3">
        <f t="shared" si="42"/>
        <v>3645.5</v>
      </c>
      <c r="K333" s="3">
        <f t="shared" si="42"/>
        <v>3645.5</v>
      </c>
      <c r="L333" s="3">
        <f t="shared" si="42"/>
        <v>18227.5</v>
      </c>
      <c r="M333" s="3">
        <f t="shared" si="42"/>
        <v>3645.5</v>
      </c>
      <c r="N333" s="3"/>
      <c r="O333" s="1"/>
      <c r="P333" s="1"/>
      <c r="Q333" s="1"/>
      <c r="R333" s="38"/>
    </row>
    <row r="334" spans="1:18" s="18" customFormat="1" ht="22.5" customHeight="1" x14ac:dyDescent="0.2">
      <c r="A334" s="156" t="s">
        <v>328</v>
      </c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8"/>
      <c r="O334" s="59"/>
      <c r="P334" s="59"/>
      <c r="Q334" s="59"/>
    </row>
    <row r="335" spans="1:18" s="18" customFormat="1" ht="25.5" customHeight="1" x14ac:dyDescent="0.2">
      <c r="A335" s="143" t="s">
        <v>329</v>
      </c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5"/>
      <c r="O335" s="100"/>
      <c r="P335" s="100"/>
      <c r="Q335" s="60"/>
    </row>
    <row r="336" spans="1:18" ht="26.25" customHeight="1" x14ac:dyDescent="0.25">
      <c r="A336" s="126" t="s">
        <v>55</v>
      </c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8"/>
      <c r="P336" s="128"/>
      <c r="Q336" s="129"/>
    </row>
    <row r="337" spans="1:18" ht="38.25" x14ac:dyDescent="0.25">
      <c r="A337" s="72">
        <v>1</v>
      </c>
      <c r="B337" s="72" t="s">
        <v>275</v>
      </c>
      <c r="C337" s="72" t="s">
        <v>4</v>
      </c>
      <c r="D337" s="72" t="s">
        <v>5</v>
      </c>
      <c r="E337" s="72" t="s">
        <v>5</v>
      </c>
      <c r="F337" s="130" t="s">
        <v>86</v>
      </c>
      <c r="G337" s="102" t="s">
        <v>15</v>
      </c>
      <c r="H337" s="72" t="s">
        <v>15</v>
      </c>
      <c r="I337" s="72" t="s">
        <v>15</v>
      </c>
      <c r="J337" s="72" t="s">
        <v>15</v>
      </c>
      <c r="K337" s="72" t="s">
        <v>15</v>
      </c>
      <c r="L337" s="72" t="s">
        <v>5</v>
      </c>
      <c r="M337" s="102" t="s">
        <v>15</v>
      </c>
      <c r="N337" s="72" t="s">
        <v>5</v>
      </c>
      <c r="O337" s="72"/>
      <c r="P337" s="72"/>
      <c r="Q337" s="91"/>
    </row>
    <row r="338" spans="1:18" ht="38.25" x14ac:dyDescent="0.25">
      <c r="A338" s="72">
        <v>2</v>
      </c>
      <c r="B338" s="72" t="s">
        <v>276</v>
      </c>
      <c r="C338" s="130" t="s">
        <v>4</v>
      </c>
      <c r="D338" s="130" t="s">
        <v>5</v>
      </c>
      <c r="E338" s="130" t="s">
        <v>5</v>
      </c>
      <c r="F338" s="130"/>
      <c r="G338" s="102"/>
      <c r="H338" s="72"/>
      <c r="I338" s="72"/>
      <c r="J338" s="72"/>
      <c r="K338" s="72"/>
      <c r="L338" s="72" t="s">
        <v>5</v>
      </c>
      <c r="M338" s="102"/>
      <c r="N338" s="72" t="s">
        <v>5</v>
      </c>
      <c r="O338" s="72"/>
      <c r="P338" s="72"/>
      <c r="Q338" s="91"/>
    </row>
    <row r="339" spans="1:18" ht="44.25" customHeight="1" x14ac:dyDescent="0.25">
      <c r="A339" s="72"/>
      <c r="B339" s="78" t="s">
        <v>277</v>
      </c>
      <c r="C339" s="130"/>
      <c r="D339" s="130"/>
      <c r="E339" s="130"/>
      <c r="F339" s="130"/>
      <c r="G339" s="101">
        <v>76.5</v>
      </c>
      <c r="H339" s="72">
        <v>76.5</v>
      </c>
      <c r="I339" s="72">
        <v>77</v>
      </c>
      <c r="J339" s="72">
        <v>77.5</v>
      </c>
      <c r="K339" s="72">
        <v>78</v>
      </c>
      <c r="L339" s="72"/>
      <c r="M339" s="101">
        <v>76.5</v>
      </c>
      <c r="N339" s="72"/>
      <c r="O339" s="72"/>
      <c r="P339" s="103" t="s">
        <v>53</v>
      </c>
      <c r="Q339" s="91"/>
    </row>
    <row r="340" spans="1:18" ht="41.25" customHeight="1" x14ac:dyDescent="0.25">
      <c r="A340" s="72"/>
      <c r="B340" s="78" t="s">
        <v>278</v>
      </c>
      <c r="C340" s="130"/>
      <c r="D340" s="130"/>
      <c r="E340" s="130"/>
      <c r="F340" s="130"/>
      <c r="G340" s="101">
        <v>68.5</v>
      </c>
      <c r="H340" s="72">
        <v>68.5</v>
      </c>
      <c r="I340" s="72">
        <v>69</v>
      </c>
      <c r="J340" s="72">
        <v>70</v>
      </c>
      <c r="K340" s="72">
        <v>70.5</v>
      </c>
      <c r="L340" s="72"/>
      <c r="M340" s="101">
        <v>68.5</v>
      </c>
      <c r="N340" s="72"/>
      <c r="O340" s="72"/>
      <c r="P340" s="103" t="s">
        <v>53</v>
      </c>
      <c r="Q340" s="91"/>
    </row>
    <row r="341" spans="1:18" ht="25.5" x14ac:dyDescent="0.25">
      <c r="A341" s="72">
        <v>3</v>
      </c>
      <c r="B341" s="72" t="s">
        <v>279</v>
      </c>
      <c r="C341" s="72" t="s">
        <v>4</v>
      </c>
      <c r="D341" s="72" t="s">
        <v>5</v>
      </c>
      <c r="E341" s="72" t="s">
        <v>5</v>
      </c>
      <c r="F341" s="130"/>
      <c r="G341" s="101">
        <v>68</v>
      </c>
      <c r="H341" s="72">
        <v>68</v>
      </c>
      <c r="I341" s="72">
        <v>68</v>
      </c>
      <c r="J341" s="72">
        <v>68</v>
      </c>
      <c r="K341" s="72" t="s">
        <v>15</v>
      </c>
      <c r="L341" s="72" t="s">
        <v>5</v>
      </c>
      <c r="M341" s="101">
        <v>68</v>
      </c>
      <c r="N341" s="72" t="s">
        <v>5</v>
      </c>
      <c r="O341" s="72"/>
      <c r="P341" s="103" t="s">
        <v>53</v>
      </c>
      <c r="Q341" s="91"/>
    </row>
    <row r="342" spans="1:18" ht="12.75" customHeight="1" x14ac:dyDescent="0.25">
      <c r="A342" s="72">
        <v>4</v>
      </c>
      <c r="B342" s="72" t="s">
        <v>280</v>
      </c>
      <c r="C342" s="130" t="s">
        <v>4</v>
      </c>
      <c r="D342" s="72"/>
      <c r="E342" s="72"/>
      <c r="F342" s="130"/>
      <c r="G342" s="101"/>
      <c r="H342" s="72"/>
      <c r="I342" s="72"/>
      <c r="J342" s="72"/>
      <c r="K342" s="72"/>
      <c r="L342" s="72"/>
      <c r="M342" s="101"/>
      <c r="N342" s="72"/>
      <c r="O342" s="72"/>
      <c r="P342" s="72"/>
      <c r="Q342" s="91"/>
    </row>
    <row r="343" spans="1:18" x14ac:dyDescent="0.25">
      <c r="A343" s="72" t="s">
        <v>49</v>
      </c>
      <c r="B343" s="72" t="s">
        <v>189</v>
      </c>
      <c r="C343" s="130"/>
      <c r="D343" s="72" t="s">
        <v>5</v>
      </c>
      <c r="E343" s="72" t="s">
        <v>5</v>
      </c>
      <c r="F343" s="130"/>
      <c r="G343" s="101" t="s">
        <v>15</v>
      </c>
      <c r="H343" s="72" t="s">
        <v>15</v>
      </c>
      <c r="I343" s="72" t="s">
        <v>15</v>
      </c>
      <c r="J343" s="72" t="s">
        <v>15</v>
      </c>
      <c r="K343" s="72" t="s">
        <v>15</v>
      </c>
      <c r="L343" s="72" t="s">
        <v>5</v>
      </c>
      <c r="M343" s="101" t="s">
        <v>15</v>
      </c>
      <c r="N343" s="72" t="s">
        <v>5</v>
      </c>
      <c r="O343" s="72"/>
      <c r="P343" s="72"/>
      <c r="Q343" s="91"/>
    </row>
    <row r="344" spans="1:18" x14ac:dyDescent="0.25">
      <c r="A344" s="72" t="s">
        <v>50</v>
      </c>
      <c r="B344" s="72" t="s">
        <v>281</v>
      </c>
      <c r="C344" s="130"/>
      <c r="D344" s="72" t="s">
        <v>5</v>
      </c>
      <c r="E344" s="72" t="s">
        <v>5</v>
      </c>
      <c r="F344" s="130"/>
      <c r="G344" s="101"/>
      <c r="H344" s="72"/>
      <c r="I344" s="72"/>
      <c r="J344" s="72"/>
      <c r="K344" s="72"/>
      <c r="L344" s="72" t="s">
        <v>5</v>
      </c>
      <c r="M344" s="101"/>
      <c r="N344" s="72" t="s">
        <v>5</v>
      </c>
      <c r="O344" s="72"/>
      <c r="P344" s="72"/>
      <c r="Q344" s="91"/>
    </row>
    <row r="345" spans="1:18" x14ac:dyDescent="0.25">
      <c r="A345" s="72" t="s">
        <v>51</v>
      </c>
      <c r="B345" s="72" t="s">
        <v>282</v>
      </c>
      <c r="C345" s="130"/>
      <c r="D345" s="72" t="s">
        <v>5</v>
      </c>
      <c r="E345" s="72" t="s">
        <v>5</v>
      </c>
      <c r="F345" s="130"/>
      <c r="G345" s="101">
        <v>11.2</v>
      </c>
      <c r="H345" s="72">
        <v>11.2</v>
      </c>
      <c r="I345" s="72">
        <v>10.6</v>
      </c>
      <c r="J345" s="72">
        <v>13.2</v>
      </c>
      <c r="K345" s="72">
        <v>9.8000000000000007</v>
      </c>
      <c r="L345" s="72" t="s">
        <v>5</v>
      </c>
      <c r="M345" s="101">
        <v>12</v>
      </c>
      <c r="N345" s="72" t="s">
        <v>5</v>
      </c>
      <c r="O345" s="72"/>
      <c r="P345" s="103" t="s">
        <v>53</v>
      </c>
      <c r="Q345" s="91"/>
    </row>
    <row r="346" spans="1:18" ht="20.25" customHeight="1" x14ac:dyDescent="0.25">
      <c r="A346" s="124" t="s">
        <v>336</v>
      </c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1:18" ht="61.5" customHeight="1" x14ac:dyDescent="0.25">
      <c r="A347" s="72">
        <v>1</v>
      </c>
      <c r="B347" s="72" t="s">
        <v>283</v>
      </c>
      <c r="C347" s="72" t="s">
        <v>92</v>
      </c>
      <c r="D347" s="68" t="s">
        <v>103</v>
      </c>
      <c r="E347" s="72" t="s">
        <v>135</v>
      </c>
      <c r="F347" s="72" t="s">
        <v>86</v>
      </c>
      <c r="G347" s="10">
        <v>0</v>
      </c>
      <c r="H347" s="10">
        <v>527000</v>
      </c>
      <c r="I347" s="10">
        <v>350000</v>
      </c>
      <c r="J347" s="10">
        <v>400000</v>
      </c>
      <c r="K347" s="10">
        <v>450000</v>
      </c>
      <c r="L347" s="10">
        <f>SUM(G347:K347)</f>
        <v>1727000</v>
      </c>
      <c r="M347" s="72">
        <v>0</v>
      </c>
      <c r="N347" s="72"/>
      <c r="O347" s="72"/>
      <c r="P347" s="72"/>
      <c r="Q347" s="91"/>
    </row>
    <row r="348" spans="1:18" ht="29.25" customHeight="1" x14ac:dyDescent="0.25">
      <c r="A348" s="6" t="s">
        <v>337</v>
      </c>
      <c r="B348" s="6"/>
      <c r="C348" s="6"/>
      <c r="D348" s="6"/>
      <c r="E348" s="6" t="s">
        <v>92</v>
      </c>
      <c r="F348" s="6"/>
      <c r="G348" s="11">
        <f>G349+G350+G351</f>
        <v>0</v>
      </c>
      <c r="H348" s="11">
        <f t="shared" ref="H348:K348" si="43">H349+H350+H351</f>
        <v>527000</v>
      </c>
      <c r="I348" s="11">
        <f t="shared" si="43"/>
        <v>350000</v>
      </c>
      <c r="J348" s="11">
        <f t="shared" si="43"/>
        <v>400000</v>
      </c>
      <c r="K348" s="11">
        <f t="shared" si="43"/>
        <v>450000</v>
      </c>
      <c r="L348" s="11">
        <f>SUM(G348:K348)</f>
        <v>1727000</v>
      </c>
      <c r="M348" s="6"/>
      <c r="N348" s="6"/>
      <c r="O348" s="89"/>
      <c r="P348" s="89"/>
      <c r="Q348" s="90"/>
    </row>
    <row r="349" spans="1:18" ht="25.5" customHeight="1" x14ac:dyDescent="0.25">
      <c r="A349" s="7" t="s">
        <v>11</v>
      </c>
      <c r="B349" s="7"/>
      <c r="C349" s="7"/>
      <c r="D349" s="7"/>
      <c r="E349" s="7" t="s">
        <v>92</v>
      </c>
      <c r="F349" s="7"/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f>SUM(G349:K349)</f>
        <v>0</v>
      </c>
      <c r="M349" s="7"/>
      <c r="N349" s="7"/>
      <c r="O349" s="92"/>
      <c r="P349" s="92"/>
      <c r="Q349" s="93"/>
    </row>
    <row r="350" spans="1:18" ht="24" customHeight="1" x14ac:dyDescent="0.25">
      <c r="A350" s="1" t="s">
        <v>60</v>
      </c>
      <c r="B350" s="1"/>
      <c r="C350" s="1"/>
      <c r="D350" s="1"/>
      <c r="E350" s="1" t="s">
        <v>92</v>
      </c>
      <c r="F350" s="1"/>
      <c r="G350" s="3">
        <f>G347</f>
        <v>0</v>
      </c>
      <c r="H350" s="3">
        <f t="shared" ref="H350:K350" si="44">H347</f>
        <v>527000</v>
      </c>
      <c r="I350" s="3">
        <f t="shared" si="44"/>
        <v>350000</v>
      </c>
      <c r="J350" s="3">
        <f t="shared" si="44"/>
        <v>400000</v>
      </c>
      <c r="K350" s="3">
        <f t="shared" si="44"/>
        <v>450000</v>
      </c>
      <c r="L350" s="3">
        <f>SUM(G350:K350)</f>
        <v>1727000</v>
      </c>
      <c r="M350" s="1"/>
      <c r="N350" s="1"/>
      <c r="O350" s="94"/>
      <c r="P350" s="94"/>
      <c r="Q350" s="95"/>
    </row>
    <row r="351" spans="1:18" ht="36" customHeight="1" x14ac:dyDescent="0.25">
      <c r="A351" s="8" t="s">
        <v>338</v>
      </c>
      <c r="B351" s="8"/>
      <c r="C351" s="8"/>
      <c r="D351" s="8"/>
      <c r="E351" s="8" t="s">
        <v>92</v>
      </c>
      <c r="F351" s="8"/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f>SUM(G351:K351)</f>
        <v>0</v>
      </c>
      <c r="M351" s="8"/>
      <c r="N351" s="8"/>
      <c r="O351" s="96"/>
      <c r="P351" s="96"/>
      <c r="Q351" s="97"/>
    </row>
    <row r="352" spans="1:18" s="18" customFormat="1" ht="21.75" customHeight="1" x14ac:dyDescent="0.2">
      <c r="A352" s="115" t="s">
        <v>330</v>
      </c>
      <c r="B352" s="116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7"/>
      <c r="R352" s="31"/>
    </row>
    <row r="353" spans="1:18" s="18" customFormat="1" ht="24" customHeight="1" x14ac:dyDescent="0.2">
      <c r="A353" s="118" t="s">
        <v>331</v>
      </c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20"/>
      <c r="R353" s="46"/>
    </row>
    <row r="354" spans="1:18" s="18" customFormat="1" ht="21.75" customHeight="1" x14ac:dyDescent="0.2">
      <c r="A354" s="121" t="s">
        <v>332</v>
      </c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3"/>
      <c r="R354" s="47"/>
    </row>
    <row r="355" spans="1:18" ht="26.25" customHeight="1" x14ac:dyDescent="0.25">
      <c r="A355" s="124" t="s">
        <v>55</v>
      </c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48"/>
    </row>
    <row r="356" spans="1:18" ht="75.75" customHeight="1" x14ac:dyDescent="0.25">
      <c r="A356" s="68">
        <v>1</v>
      </c>
      <c r="B356" s="68" t="s">
        <v>284</v>
      </c>
      <c r="C356" s="68" t="s">
        <v>123</v>
      </c>
      <c r="D356" s="68" t="s">
        <v>106</v>
      </c>
      <c r="E356" s="68" t="s">
        <v>93</v>
      </c>
      <c r="F356" s="125" t="s">
        <v>131</v>
      </c>
      <c r="G356" s="101">
        <v>193.72499999999999</v>
      </c>
      <c r="H356" s="28">
        <v>193.72499999999999</v>
      </c>
      <c r="I356" s="28">
        <v>194.39500000000001</v>
      </c>
      <c r="J356" s="28">
        <v>195.095</v>
      </c>
      <c r="K356" s="28">
        <v>196.19499999999999</v>
      </c>
      <c r="L356" s="68">
        <f>SUM(G356:K356)</f>
        <v>973.13499999999999</v>
      </c>
      <c r="M356" s="101">
        <v>194395</v>
      </c>
      <c r="N356" s="68"/>
      <c r="O356" s="68" t="s">
        <v>5</v>
      </c>
      <c r="P356" s="103" t="s">
        <v>53</v>
      </c>
      <c r="Q356" s="68" t="s">
        <v>5</v>
      </c>
      <c r="R356" s="49"/>
    </row>
    <row r="357" spans="1:18" ht="39.75" customHeight="1" x14ac:dyDescent="0.25">
      <c r="A357" s="68">
        <v>2</v>
      </c>
      <c r="B357" s="68" t="s">
        <v>285</v>
      </c>
      <c r="C357" s="68" t="s">
        <v>123</v>
      </c>
      <c r="D357" s="68" t="s">
        <v>106</v>
      </c>
      <c r="E357" s="68" t="s">
        <v>93</v>
      </c>
      <c r="F357" s="125"/>
      <c r="G357" s="68" t="s">
        <v>15</v>
      </c>
      <c r="H357" s="102" t="s">
        <v>15</v>
      </c>
      <c r="I357" s="102" t="s">
        <v>15</v>
      </c>
      <c r="J357" s="102" t="s">
        <v>15</v>
      </c>
      <c r="K357" s="102" t="s">
        <v>15</v>
      </c>
      <c r="L357" s="102" t="s">
        <v>15</v>
      </c>
      <c r="M357" s="102" t="s">
        <v>15</v>
      </c>
      <c r="N357" s="19"/>
      <c r="O357" s="68" t="s">
        <v>5</v>
      </c>
      <c r="P357" s="68"/>
      <c r="Q357" s="68" t="s">
        <v>5</v>
      </c>
      <c r="R357" s="49"/>
    </row>
    <row r="358" spans="1:18" ht="20.25" customHeight="1" x14ac:dyDescent="0.25">
      <c r="A358" s="124" t="s">
        <v>336</v>
      </c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34"/>
    </row>
    <row r="359" spans="1:18" ht="120.75" customHeight="1" x14ac:dyDescent="0.25">
      <c r="A359" s="68">
        <v>1</v>
      </c>
      <c r="B359" s="68" t="s">
        <v>286</v>
      </c>
      <c r="C359" s="68" t="s">
        <v>92</v>
      </c>
      <c r="D359" s="68" t="s">
        <v>106</v>
      </c>
      <c r="E359" s="68" t="s">
        <v>93</v>
      </c>
      <c r="F359" s="125" t="s">
        <v>131</v>
      </c>
      <c r="G359" s="20">
        <v>130</v>
      </c>
      <c r="H359" s="20">
        <v>130</v>
      </c>
      <c r="I359" s="20">
        <v>140</v>
      </c>
      <c r="J359" s="20">
        <v>150</v>
      </c>
      <c r="K359" s="20">
        <v>160</v>
      </c>
      <c r="L359" s="20">
        <f>SUM(G359:K359)</f>
        <v>710</v>
      </c>
      <c r="M359" s="10">
        <v>165</v>
      </c>
      <c r="N359" s="20">
        <v>97.2</v>
      </c>
      <c r="O359" s="54" t="s">
        <v>60</v>
      </c>
      <c r="P359" s="103" t="s">
        <v>53</v>
      </c>
      <c r="Q359" s="68" t="s">
        <v>5</v>
      </c>
      <c r="R359" s="49"/>
    </row>
    <row r="360" spans="1:18" ht="57" customHeight="1" x14ac:dyDescent="0.25">
      <c r="A360" s="68">
        <v>2</v>
      </c>
      <c r="B360" s="68" t="s">
        <v>287</v>
      </c>
      <c r="C360" s="68" t="s">
        <v>92</v>
      </c>
      <c r="D360" s="68" t="s">
        <v>106</v>
      </c>
      <c r="E360" s="68" t="s">
        <v>93</v>
      </c>
      <c r="F360" s="125"/>
      <c r="G360" s="20">
        <v>1930</v>
      </c>
      <c r="H360" s="20">
        <v>1930</v>
      </c>
      <c r="I360" s="20">
        <v>1950</v>
      </c>
      <c r="J360" s="20">
        <v>1970</v>
      </c>
      <c r="K360" s="20">
        <v>1990</v>
      </c>
      <c r="L360" s="20">
        <f t="shared" ref="L360:L362" si="45">SUM(G360:K360)</f>
        <v>9770</v>
      </c>
      <c r="M360" s="10">
        <v>2883</v>
      </c>
      <c r="N360" s="20">
        <v>1918.2</v>
      </c>
      <c r="O360" s="54" t="s">
        <v>60</v>
      </c>
      <c r="P360" s="68" t="s">
        <v>53</v>
      </c>
      <c r="Q360" s="68" t="s">
        <v>5</v>
      </c>
      <c r="R360" s="49"/>
    </row>
    <row r="361" spans="1:18" ht="72" customHeight="1" x14ac:dyDescent="0.25">
      <c r="A361" s="68">
        <v>3</v>
      </c>
      <c r="B361" s="68" t="s">
        <v>288</v>
      </c>
      <c r="C361" s="68" t="s">
        <v>92</v>
      </c>
      <c r="D361" s="68" t="s">
        <v>106</v>
      </c>
      <c r="E361" s="68" t="s">
        <v>93</v>
      </c>
      <c r="F361" s="125"/>
      <c r="G361" s="20">
        <v>4200</v>
      </c>
      <c r="H361" s="20">
        <v>4200</v>
      </c>
      <c r="I361" s="20">
        <v>4500</v>
      </c>
      <c r="J361" s="20">
        <v>4700</v>
      </c>
      <c r="K361" s="20">
        <v>4900</v>
      </c>
      <c r="L361" s="20">
        <f t="shared" si="45"/>
        <v>22500</v>
      </c>
      <c r="M361" s="10">
        <v>4586</v>
      </c>
      <c r="N361" s="20">
        <v>4261.2</v>
      </c>
      <c r="O361" s="54" t="s">
        <v>60</v>
      </c>
      <c r="P361" s="68" t="s">
        <v>53</v>
      </c>
      <c r="Q361" s="68" t="s">
        <v>5</v>
      </c>
      <c r="R361" s="49"/>
    </row>
    <row r="362" spans="1:18" ht="90" customHeight="1" x14ac:dyDescent="0.25">
      <c r="A362" s="68">
        <v>4</v>
      </c>
      <c r="B362" s="68" t="s">
        <v>289</v>
      </c>
      <c r="C362" s="68" t="s">
        <v>92</v>
      </c>
      <c r="D362" s="68" t="s">
        <v>106</v>
      </c>
      <c r="E362" s="68" t="s">
        <v>93</v>
      </c>
      <c r="F362" s="125"/>
      <c r="G362" s="20">
        <v>470</v>
      </c>
      <c r="H362" s="20">
        <v>470</v>
      </c>
      <c r="I362" s="20">
        <v>490</v>
      </c>
      <c r="J362" s="20">
        <v>500</v>
      </c>
      <c r="K362" s="20">
        <v>520</v>
      </c>
      <c r="L362" s="20">
        <f t="shared" si="45"/>
        <v>2450</v>
      </c>
      <c r="M362" s="10">
        <v>723</v>
      </c>
      <c r="N362" s="20">
        <v>594.1</v>
      </c>
      <c r="O362" s="54" t="s">
        <v>60</v>
      </c>
      <c r="P362" s="68" t="s">
        <v>53</v>
      </c>
      <c r="Q362" s="68" t="s">
        <v>5</v>
      </c>
      <c r="R362" s="49"/>
    </row>
    <row r="363" spans="1:18" ht="26.25" hidden="1" customHeight="1" x14ac:dyDescent="0.25">
      <c r="A363" s="131" t="s">
        <v>3</v>
      </c>
      <c r="B363" s="131"/>
      <c r="C363" s="131"/>
      <c r="D363" s="131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48"/>
    </row>
    <row r="364" spans="1:18" ht="56.25" hidden="1" customHeight="1" x14ac:dyDescent="0.25">
      <c r="A364" s="68">
        <v>3</v>
      </c>
      <c r="B364" s="68" t="s">
        <v>44</v>
      </c>
      <c r="C364" s="68" t="s">
        <v>4</v>
      </c>
      <c r="D364" s="68" t="s">
        <v>5</v>
      </c>
      <c r="E364" s="68" t="s">
        <v>14</v>
      </c>
      <c r="F364" s="130" t="s">
        <v>47</v>
      </c>
      <c r="G364" s="68">
        <v>2</v>
      </c>
      <c r="H364" s="68">
        <v>2</v>
      </c>
      <c r="I364" s="68">
        <v>2</v>
      </c>
      <c r="J364" s="68">
        <v>2</v>
      </c>
      <c r="K364" s="68">
        <v>2</v>
      </c>
      <c r="L364" s="68" t="s">
        <v>5</v>
      </c>
      <c r="M364" s="68"/>
      <c r="N364" s="68"/>
      <c r="O364" s="68" t="s">
        <v>5</v>
      </c>
      <c r="P364" s="68"/>
      <c r="Q364" s="68" t="s">
        <v>5</v>
      </c>
      <c r="R364" s="49"/>
    </row>
    <row r="365" spans="1:18" ht="46.5" hidden="1" customHeight="1" x14ac:dyDescent="0.25">
      <c r="A365" s="68">
        <v>4</v>
      </c>
      <c r="B365" s="68" t="s">
        <v>45</v>
      </c>
      <c r="C365" s="68" t="s">
        <v>4</v>
      </c>
      <c r="D365" s="68" t="s">
        <v>5</v>
      </c>
      <c r="E365" s="68" t="s">
        <v>14</v>
      </c>
      <c r="F365" s="130"/>
      <c r="G365" s="68">
        <v>8</v>
      </c>
      <c r="H365" s="68">
        <v>9</v>
      </c>
      <c r="I365" s="68">
        <v>9</v>
      </c>
      <c r="J365" s="68">
        <v>9</v>
      </c>
      <c r="K365" s="68">
        <v>10</v>
      </c>
      <c r="L365" s="68" t="s">
        <v>5</v>
      </c>
      <c r="M365" s="68"/>
      <c r="N365" s="68"/>
      <c r="O365" s="68" t="s">
        <v>5</v>
      </c>
      <c r="P365" s="68"/>
      <c r="Q365" s="68" t="s">
        <v>5</v>
      </c>
      <c r="R365" s="49"/>
    </row>
    <row r="366" spans="1:18" ht="56.25" hidden="1" customHeight="1" x14ac:dyDescent="0.25">
      <c r="A366" s="68">
        <v>5</v>
      </c>
      <c r="B366" s="68" t="s">
        <v>46</v>
      </c>
      <c r="C366" s="68" t="s">
        <v>4</v>
      </c>
      <c r="D366" s="68" t="s">
        <v>5</v>
      </c>
      <c r="E366" s="68" t="s">
        <v>14</v>
      </c>
      <c r="F366" s="130"/>
      <c r="G366" s="68">
        <v>7</v>
      </c>
      <c r="H366" s="68">
        <v>7</v>
      </c>
      <c r="I366" s="68">
        <v>7</v>
      </c>
      <c r="J366" s="68">
        <v>7</v>
      </c>
      <c r="K366" s="68">
        <v>7</v>
      </c>
      <c r="L366" s="68" t="s">
        <v>5</v>
      </c>
      <c r="M366" s="68"/>
      <c r="N366" s="68"/>
      <c r="O366" s="68" t="s">
        <v>5</v>
      </c>
      <c r="P366" s="68"/>
      <c r="Q366" s="68" t="s">
        <v>5</v>
      </c>
      <c r="R366" s="49"/>
    </row>
    <row r="367" spans="1:18" ht="26.25" customHeight="1" x14ac:dyDescent="0.25">
      <c r="A367" s="124" t="s">
        <v>55</v>
      </c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48"/>
    </row>
    <row r="368" spans="1:18" ht="137.25" customHeight="1" x14ac:dyDescent="0.25">
      <c r="A368" s="68">
        <v>5</v>
      </c>
      <c r="B368" s="68" t="s">
        <v>290</v>
      </c>
      <c r="C368" s="68" t="s">
        <v>4</v>
      </c>
      <c r="D368" s="68" t="s">
        <v>5</v>
      </c>
      <c r="E368" s="68" t="s">
        <v>93</v>
      </c>
      <c r="F368" s="72" t="s">
        <v>86</v>
      </c>
      <c r="G368" s="102">
        <v>15</v>
      </c>
      <c r="H368" s="68">
        <v>15</v>
      </c>
      <c r="I368" s="68">
        <v>20</v>
      </c>
      <c r="J368" s="68">
        <v>30</v>
      </c>
      <c r="K368" s="68">
        <v>40</v>
      </c>
      <c r="L368" s="68" t="s">
        <v>5</v>
      </c>
      <c r="M368" s="101">
        <v>15</v>
      </c>
      <c r="N368" s="68"/>
      <c r="O368" s="68" t="s">
        <v>5</v>
      </c>
      <c r="P368" s="103" t="s">
        <v>53</v>
      </c>
      <c r="Q368" s="68" t="s">
        <v>5</v>
      </c>
      <c r="R368" s="49"/>
    </row>
    <row r="369" spans="1:18" ht="53.25" customHeight="1" x14ac:dyDescent="0.25">
      <c r="A369" s="68">
        <v>6</v>
      </c>
      <c r="B369" s="68" t="s">
        <v>291</v>
      </c>
      <c r="C369" s="68" t="s">
        <v>4</v>
      </c>
      <c r="D369" s="68" t="s">
        <v>5</v>
      </c>
      <c r="E369" s="68" t="s">
        <v>93</v>
      </c>
      <c r="F369" s="72" t="s">
        <v>86</v>
      </c>
      <c r="G369" s="102">
        <v>74</v>
      </c>
      <c r="H369" s="68">
        <v>74</v>
      </c>
      <c r="I369" s="68">
        <v>74</v>
      </c>
      <c r="J369" s="68">
        <v>80</v>
      </c>
      <c r="K369" s="68">
        <v>80</v>
      </c>
      <c r="L369" s="68" t="s">
        <v>5</v>
      </c>
      <c r="M369" s="101">
        <v>74</v>
      </c>
      <c r="N369" s="68"/>
      <c r="O369" s="68" t="s">
        <v>5</v>
      </c>
      <c r="P369" s="68"/>
      <c r="Q369" s="68" t="s">
        <v>5</v>
      </c>
      <c r="R369" s="49"/>
    </row>
    <row r="370" spans="1:18" ht="93.75" customHeight="1" x14ac:dyDescent="0.25">
      <c r="A370" s="68">
        <v>7</v>
      </c>
      <c r="B370" s="68" t="s">
        <v>292</v>
      </c>
      <c r="C370" s="68" t="s">
        <v>4</v>
      </c>
      <c r="D370" s="68" t="s">
        <v>5</v>
      </c>
      <c r="E370" s="68" t="s">
        <v>93</v>
      </c>
      <c r="F370" s="72" t="s">
        <v>86</v>
      </c>
      <c r="G370" s="102">
        <v>15</v>
      </c>
      <c r="H370" s="68">
        <v>15</v>
      </c>
      <c r="I370" s="68">
        <v>25</v>
      </c>
      <c r="J370" s="68">
        <v>40</v>
      </c>
      <c r="K370" s="68">
        <v>50</v>
      </c>
      <c r="L370" s="68" t="s">
        <v>5</v>
      </c>
      <c r="M370" s="101">
        <v>15</v>
      </c>
      <c r="N370" s="68"/>
      <c r="O370" s="68" t="s">
        <v>5</v>
      </c>
      <c r="P370" s="68"/>
      <c r="Q370" s="68" t="s">
        <v>5</v>
      </c>
      <c r="R370" s="49"/>
    </row>
    <row r="371" spans="1:18" ht="20.25" customHeight="1" x14ac:dyDescent="0.25">
      <c r="A371" s="124" t="s">
        <v>336</v>
      </c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34"/>
    </row>
    <row r="372" spans="1:18" ht="51" x14ac:dyDescent="0.25">
      <c r="A372" s="68">
        <v>1</v>
      </c>
      <c r="B372" s="68" t="s">
        <v>293</v>
      </c>
      <c r="C372" s="68" t="s">
        <v>5</v>
      </c>
      <c r="D372" s="68" t="s">
        <v>5</v>
      </c>
      <c r="E372" s="68" t="s">
        <v>93</v>
      </c>
      <c r="F372" s="72" t="s">
        <v>86</v>
      </c>
      <c r="G372" s="130" t="s">
        <v>68</v>
      </c>
      <c r="H372" s="130"/>
      <c r="I372" s="130"/>
      <c r="J372" s="130"/>
      <c r="K372" s="130"/>
      <c r="L372" s="130"/>
      <c r="M372" s="130"/>
      <c r="N372" s="130"/>
      <c r="O372" s="68" t="s">
        <v>5</v>
      </c>
      <c r="P372" s="68"/>
      <c r="Q372" s="68" t="s">
        <v>5</v>
      </c>
      <c r="R372" s="49"/>
    </row>
    <row r="373" spans="1:18" ht="29.25" customHeight="1" x14ac:dyDescent="0.25">
      <c r="A373" s="6" t="s">
        <v>337</v>
      </c>
      <c r="B373" s="21"/>
      <c r="C373" s="21"/>
      <c r="D373" s="21"/>
      <c r="E373" s="21" t="s">
        <v>92</v>
      </c>
      <c r="F373" s="21"/>
      <c r="G373" s="14">
        <f>G374+G375+G376</f>
        <v>6730</v>
      </c>
      <c r="H373" s="14">
        <f t="shared" ref="H373:M373" si="46">H374+H375+H376</f>
        <v>6730</v>
      </c>
      <c r="I373" s="14">
        <f t="shared" si="46"/>
        <v>7080</v>
      </c>
      <c r="J373" s="14">
        <f t="shared" si="46"/>
        <v>7320</v>
      </c>
      <c r="K373" s="14">
        <f t="shared" si="46"/>
        <v>7570</v>
      </c>
      <c r="L373" s="14">
        <f t="shared" si="46"/>
        <v>35430</v>
      </c>
      <c r="M373" s="14">
        <f t="shared" si="46"/>
        <v>8357</v>
      </c>
      <c r="N373" s="14"/>
      <c r="O373" s="21"/>
      <c r="P373" s="21"/>
      <c r="Q373" s="21"/>
      <c r="R373" s="51"/>
    </row>
    <row r="374" spans="1:18" ht="25.5" customHeight="1" x14ac:dyDescent="0.25">
      <c r="A374" s="7" t="s">
        <v>11</v>
      </c>
      <c r="B374" s="4"/>
      <c r="C374" s="4"/>
      <c r="D374" s="4"/>
      <c r="E374" s="4" t="s">
        <v>92</v>
      </c>
      <c r="F374" s="4"/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f>SUM(G374:K374)</f>
        <v>0</v>
      </c>
      <c r="M374" s="5"/>
      <c r="N374" s="5"/>
      <c r="O374" s="4"/>
      <c r="P374" s="4"/>
      <c r="Q374" s="4"/>
      <c r="R374" s="45"/>
    </row>
    <row r="375" spans="1:18" ht="24" customHeight="1" x14ac:dyDescent="0.25">
      <c r="A375" s="1" t="s">
        <v>60</v>
      </c>
      <c r="B375" s="4"/>
      <c r="C375" s="4"/>
      <c r="D375" s="4"/>
      <c r="E375" s="4" t="s">
        <v>92</v>
      </c>
      <c r="F375" s="4"/>
      <c r="G375" s="5">
        <f>G359+G360+G361+G362</f>
        <v>6730</v>
      </c>
      <c r="H375" s="5">
        <f t="shared" ref="H375:M375" si="47">H359+H360+H361+H362</f>
        <v>6730</v>
      </c>
      <c r="I375" s="5">
        <f t="shared" si="47"/>
        <v>7080</v>
      </c>
      <c r="J375" s="5">
        <f t="shared" si="47"/>
        <v>7320</v>
      </c>
      <c r="K375" s="5">
        <f t="shared" si="47"/>
        <v>7570</v>
      </c>
      <c r="L375" s="5">
        <f t="shared" si="47"/>
        <v>35430</v>
      </c>
      <c r="M375" s="5">
        <f t="shared" si="47"/>
        <v>8357</v>
      </c>
      <c r="N375" s="5"/>
      <c r="O375" s="4"/>
      <c r="P375" s="4"/>
      <c r="Q375" s="4"/>
      <c r="R375" s="45"/>
    </row>
    <row r="376" spans="1:18" ht="36" customHeight="1" x14ac:dyDescent="0.25">
      <c r="A376" s="8" t="s">
        <v>338</v>
      </c>
      <c r="B376" s="4"/>
      <c r="C376" s="4"/>
      <c r="D376" s="4"/>
      <c r="E376" s="4" t="s">
        <v>92</v>
      </c>
      <c r="F376" s="4"/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f>SUM(G376:K376)</f>
        <v>0</v>
      </c>
      <c r="M376" s="5"/>
      <c r="N376" s="5"/>
      <c r="O376" s="4"/>
      <c r="P376" s="4"/>
      <c r="Q376" s="4"/>
      <c r="R376" s="45"/>
    </row>
    <row r="377" spans="1:18" s="18" customFormat="1" ht="21.75" customHeight="1" x14ac:dyDescent="0.2">
      <c r="A377" s="115" t="s">
        <v>333</v>
      </c>
      <c r="B377" s="116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7"/>
      <c r="R377" s="31"/>
    </row>
    <row r="378" spans="1:18" s="18" customFormat="1" ht="22.5" customHeight="1" x14ac:dyDescent="0.2">
      <c r="A378" s="118" t="s">
        <v>334</v>
      </c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20"/>
      <c r="R378" s="46"/>
    </row>
    <row r="379" spans="1:18" s="18" customFormat="1" ht="19.5" customHeight="1" x14ac:dyDescent="0.2">
      <c r="A379" s="121" t="s">
        <v>335</v>
      </c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3"/>
      <c r="R379" s="47"/>
    </row>
    <row r="380" spans="1:18" ht="26.25" customHeight="1" x14ac:dyDescent="0.25">
      <c r="A380" s="124" t="s">
        <v>55</v>
      </c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48"/>
    </row>
    <row r="381" spans="1:18" ht="63.75" x14ac:dyDescent="0.25">
      <c r="A381" s="68">
        <v>1</v>
      </c>
      <c r="B381" s="68" t="s">
        <v>294</v>
      </c>
      <c r="C381" s="68" t="s">
        <v>4</v>
      </c>
      <c r="D381" s="68" t="s">
        <v>5</v>
      </c>
      <c r="E381" s="68" t="s">
        <v>5</v>
      </c>
      <c r="F381" s="68" t="s">
        <v>85</v>
      </c>
      <c r="G381" s="102">
        <v>92</v>
      </c>
      <c r="H381" s="68">
        <v>92</v>
      </c>
      <c r="I381" s="68">
        <v>93</v>
      </c>
      <c r="J381" s="68">
        <v>94</v>
      </c>
      <c r="K381" s="68">
        <v>95</v>
      </c>
      <c r="L381" s="68" t="s">
        <v>5</v>
      </c>
      <c r="M381" s="101">
        <v>97.8</v>
      </c>
      <c r="N381" s="68"/>
      <c r="O381" s="68" t="s">
        <v>5</v>
      </c>
      <c r="P381" s="103" t="s">
        <v>53</v>
      </c>
      <c r="Q381" s="68" t="s">
        <v>5</v>
      </c>
      <c r="R381" s="49"/>
    </row>
    <row r="382" spans="1:18" ht="20.25" customHeight="1" x14ac:dyDescent="0.25">
      <c r="A382" s="124" t="s">
        <v>336</v>
      </c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34"/>
    </row>
    <row r="383" spans="1:18" ht="51" x14ac:dyDescent="0.25">
      <c r="A383" s="68">
        <v>1</v>
      </c>
      <c r="B383" s="68" t="s">
        <v>295</v>
      </c>
      <c r="C383" s="62" t="s">
        <v>124</v>
      </c>
      <c r="D383" s="68" t="s">
        <v>114</v>
      </c>
      <c r="E383" s="62" t="s">
        <v>101</v>
      </c>
      <c r="F383" s="125" t="s">
        <v>85</v>
      </c>
      <c r="G383" s="132" t="s">
        <v>65</v>
      </c>
      <c r="H383" s="132"/>
      <c r="I383" s="132"/>
      <c r="J383" s="132"/>
      <c r="K383" s="132"/>
      <c r="L383" s="132"/>
      <c r="M383" s="132"/>
      <c r="N383" s="132"/>
      <c r="O383" s="68" t="s">
        <v>5</v>
      </c>
      <c r="P383" s="68"/>
      <c r="Q383" s="68" t="s">
        <v>5</v>
      </c>
      <c r="R383" s="49"/>
    </row>
    <row r="384" spans="1:18" ht="51" x14ac:dyDescent="0.25">
      <c r="A384" s="68">
        <v>2</v>
      </c>
      <c r="B384" s="68" t="s">
        <v>296</v>
      </c>
      <c r="C384" s="68" t="s">
        <v>125</v>
      </c>
      <c r="D384" s="68" t="s">
        <v>115</v>
      </c>
      <c r="E384" s="68" t="s">
        <v>93</v>
      </c>
      <c r="F384" s="125"/>
      <c r="G384" s="132" t="s">
        <v>65</v>
      </c>
      <c r="H384" s="132"/>
      <c r="I384" s="132"/>
      <c r="J384" s="132"/>
      <c r="K384" s="132"/>
      <c r="L384" s="132"/>
      <c r="M384" s="132"/>
      <c r="N384" s="132"/>
      <c r="O384" s="68" t="s">
        <v>5</v>
      </c>
      <c r="P384" s="68"/>
      <c r="Q384" s="68" t="s">
        <v>5</v>
      </c>
      <c r="R384" s="49"/>
    </row>
    <row r="385" spans="1:18" ht="33.75" customHeight="1" x14ac:dyDescent="0.25">
      <c r="A385" s="6" t="s">
        <v>337</v>
      </c>
      <c r="B385" s="21"/>
      <c r="C385" s="21"/>
      <c r="D385" s="21"/>
      <c r="E385" s="21" t="s">
        <v>92</v>
      </c>
      <c r="F385" s="21"/>
      <c r="G385" s="14">
        <f>G386+G387+G388</f>
        <v>0</v>
      </c>
      <c r="H385" s="14">
        <f t="shared" ref="H385:K385" si="48">H386+H387+H388</f>
        <v>0</v>
      </c>
      <c r="I385" s="14">
        <f t="shared" si="48"/>
        <v>0</v>
      </c>
      <c r="J385" s="14">
        <f t="shared" si="48"/>
        <v>0</v>
      </c>
      <c r="K385" s="14">
        <f t="shared" si="48"/>
        <v>0</v>
      </c>
      <c r="L385" s="14">
        <f>SUM(G385:K385)</f>
        <v>0</v>
      </c>
      <c r="M385" s="14"/>
      <c r="N385" s="14"/>
      <c r="O385" s="21"/>
      <c r="P385" s="21"/>
      <c r="Q385" s="21"/>
      <c r="R385" s="51"/>
    </row>
    <row r="386" spans="1:18" ht="24.75" customHeight="1" x14ac:dyDescent="0.25">
      <c r="A386" s="7" t="s">
        <v>11</v>
      </c>
      <c r="B386" s="4"/>
      <c r="C386" s="4"/>
      <c r="D386" s="4"/>
      <c r="E386" s="4" t="s">
        <v>92</v>
      </c>
      <c r="F386" s="4"/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f t="shared" ref="L386:L388" si="49">SUM(G386:K386)</f>
        <v>0</v>
      </c>
      <c r="M386" s="5"/>
      <c r="N386" s="5"/>
      <c r="O386" s="4"/>
      <c r="P386" s="4"/>
      <c r="Q386" s="4"/>
      <c r="R386" s="45"/>
    </row>
    <row r="387" spans="1:18" ht="20.25" customHeight="1" x14ac:dyDescent="0.25">
      <c r="A387" s="1" t="s">
        <v>60</v>
      </c>
      <c r="B387" s="4"/>
      <c r="C387" s="4"/>
      <c r="D387" s="4"/>
      <c r="E387" s="4" t="s">
        <v>92</v>
      </c>
      <c r="F387" s="4"/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f t="shared" si="49"/>
        <v>0</v>
      </c>
      <c r="M387" s="5"/>
      <c r="N387" s="5"/>
      <c r="O387" s="4"/>
      <c r="P387" s="4"/>
      <c r="Q387" s="4"/>
      <c r="R387" s="45"/>
    </row>
    <row r="388" spans="1:18" ht="24.75" customHeight="1" x14ac:dyDescent="0.25">
      <c r="A388" s="8" t="s">
        <v>338</v>
      </c>
      <c r="B388" s="4"/>
      <c r="C388" s="4"/>
      <c r="D388" s="4"/>
      <c r="E388" s="4" t="s">
        <v>92</v>
      </c>
      <c r="F388" s="4"/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f t="shared" si="49"/>
        <v>0</v>
      </c>
      <c r="M388" s="5"/>
      <c r="N388" s="5"/>
      <c r="O388" s="4"/>
      <c r="P388" s="4"/>
      <c r="Q388" s="4"/>
      <c r="R388" s="45"/>
    </row>
    <row r="389" spans="1:18" ht="27" customHeight="1" x14ac:dyDescent="0.25">
      <c r="A389" s="81"/>
      <c r="B389" s="81" t="s">
        <v>337</v>
      </c>
      <c r="C389" s="25"/>
      <c r="D389" s="70"/>
      <c r="E389" s="25"/>
      <c r="F389" s="70"/>
      <c r="G389" s="24">
        <v>1940203.8</v>
      </c>
      <c r="H389" s="24"/>
      <c r="I389" s="24"/>
      <c r="J389" s="24"/>
      <c r="K389" s="24"/>
      <c r="L389" s="24"/>
      <c r="M389" s="24">
        <v>2052992.8</v>
      </c>
      <c r="N389" s="24"/>
      <c r="O389" s="70"/>
      <c r="P389" s="70"/>
      <c r="Q389" s="25"/>
      <c r="R389" s="52"/>
    </row>
    <row r="390" spans="1:18" ht="22.5" customHeight="1" x14ac:dyDescent="0.25">
      <c r="A390" s="82"/>
      <c r="B390" s="82" t="s">
        <v>11</v>
      </c>
      <c r="C390" s="25"/>
      <c r="D390" s="70"/>
      <c r="E390" s="25"/>
      <c r="F390" s="70"/>
      <c r="G390" s="24">
        <v>29100</v>
      </c>
      <c r="H390" s="24"/>
      <c r="I390" s="24"/>
      <c r="J390" s="24"/>
      <c r="K390" s="24"/>
      <c r="L390" s="24"/>
      <c r="M390" s="24">
        <v>69537</v>
      </c>
      <c r="N390" s="24"/>
      <c r="O390" s="70"/>
      <c r="P390" s="70"/>
      <c r="Q390" s="25"/>
      <c r="R390" s="52"/>
    </row>
    <row r="391" spans="1:18" ht="22.5" customHeight="1" x14ac:dyDescent="0.25">
      <c r="A391" s="82"/>
      <c r="B391" s="82" t="s">
        <v>60</v>
      </c>
      <c r="C391" s="25"/>
      <c r="D391" s="70"/>
      <c r="E391" s="25"/>
      <c r="F391" s="70"/>
      <c r="G391" s="24">
        <f>G389-G390</f>
        <v>1911103.8</v>
      </c>
      <c r="H391" s="24"/>
      <c r="I391" s="24"/>
      <c r="J391" s="24"/>
      <c r="K391" s="24"/>
      <c r="L391" s="24"/>
      <c r="M391" s="24">
        <v>1983455.8</v>
      </c>
      <c r="N391" s="24"/>
      <c r="O391" s="70"/>
      <c r="P391" s="70"/>
      <c r="Q391" s="25"/>
      <c r="R391" s="52"/>
    </row>
    <row r="392" spans="1:18" ht="26.25" customHeight="1" x14ac:dyDescent="0.25">
      <c r="A392" s="82"/>
      <c r="B392" s="82" t="s">
        <v>338</v>
      </c>
      <c r="C392" s="25"/>
      <c r="D392" s="70"/>
      <c r="E392" s="25"/>
      <c r="F392" s="70"/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4">
        <f t="shared" ref="L392" si="50">SUM(G392:K392)</f>
        <v>0</v>
      </c>
      <c r="M392" s="24">
        <v>0</v>
      </c>
      <c r="N392" s="24"/>
      <c r="O392" s="70"/>
      <c r="P392" s="70"/>
      <c r="Q392" s="25"/>
      <c r="R392" s="52"/>
    </row>
    <row r="393" spans="1:18" x14ac:dyDescent="0.25">
      <c r="C393" s="84"/>
      <c r="D393" s="84"/>
      <c r="F393" s="84"/>
      <c r="O393" s="84"/>
      <c r="P393" s="84"/>
    </row>
    <row r="394" spans="1:18" x14ac:dyDescent="0.25">
      <c r="C394" s="84"/>
      <c r="D394" s="84"/>
      <c r="F394" s="84"/>
      <c r="O394" s="84"/>
      <c r="P394" s="84"/>
    </row>
    <row r="395" spans="1:18" x14ac:dyDescent="0.25">
      <c r="C395" s="84"/>
      <c r="D395" s="84"/>
      <c r="F395" s="84"/>
      <c r="O395" s="84"/>
      <c r="P395" s="84"/>
    </row>
    <row r="396" spans="1:18" x14ac:dyDescent="0.25">
      <c r="C396" s="84"/>
      <c r="D396" s="84"/>
      <c r="F396" s="84"/>
      <c r="O396" s="84"/>
      <c r="P396" s="84"/>
    </row>
    <row r="397" spans="1:18" x14ac:dyDescent="0.25">
      <c r="C397" s="84"/>
      <c r="D397" s="84"/>
      <c r="F397" s="84"/>
      <c r="O397" s="84"/>
      <c r="P397" s="84"/>
    </row>
    <row r="398" spans="1:18" x14ac:dyDescent="0.25">
      <c r="C398" s="84"/>
      <c r="D398" s="84"/>
      <c r="F398" s="84"/>
      <c r="O398" s="84"/>
      <c r="P398" s="84"/>
    </row>
    <row r="399" spans="1:18" x14ac:dyDescent="0.25">
      <c r="C399" s="84"/>
      <c r="D399" s="84"/>
      <c r="F399" s="84"/>
      <c r="O399" s="84"/>
      <c r="P399" s="84"/>
    </row>
    <row r="400" spans="1:18" x14ac:dyDescent="0.25">
      <c r="C400" s="84"/>
      <c r="D400" s="84"/>
      <c r="F400" s="84"/>
      <c r="O400" s="84"/>
      <c r="P400" s="84"/>
    </row>
    <row r="401" spans="3:16" x14ac:dyDescent="0.25">
      <c r="C401" s="84"/>
      <c r="D401" s="84"/>
      <c r="F401" s="84"/>
      <c r="O401" s="84"/>
      <c r="P401" s="84"/>
    </row>
    <row r="402" spans="3:16" x14ac:dyDescent="0.25">
      <c r="C402" s="84"/>
      <c r="D402" s="84"/>
      <c r="F402" s="84"/>
      <c r="O402" s="84"/>
      <c r="P402" s="84"/>
    </row>
    <row r="403" spans="3:16" x14ac:dyDescent="0.25">
      <c r="C403" s="84"/>
      <c r="D403" s="84"/>
      <c r="F403" s="84"/>
      <c r="O403" s="84"/>
      <c r="P403" s="84"/>
    </row>
    <row r="404" spans="3:16" x14ac:dyDescent="0.25">
      <c r="C404" s="84"/>
      <c r="D404" s="84"/>
      <c r="F404" s="84"/>
      <c r="O404" s="84"/>
      <c r="P404" s="84"/>
    </row>
    <row r="405" spans="3:16" x14ac:dyDescent="0.25">
      <c r="C405" s="84"/>
      <c r="D405" s="84"/>
      <c r="F405" s="84"/>
      <c r="O405" s="84"/>
      <c r="P405" s="84"/>
    </row>
    <row r="406" spans="3:16" x14ac:dyDescent="0.25">
      <c r="C406" s="84"/>
      <c r="D406" s="84"/>
      <c r="F406" s="84"/>
      <c r="O406" s="84"/>
      <c r="P406" s="84"/>
    </row>
    <row r="407" spans="3:16" x14ac:dyDescent="0.25">
      <c r="C407" s="84"/>
      <c r="D407" s="84"/>
      <c r="F407" s="84"/>
      <c r="O407" s="84"/>
      <c r="P407" s="84"/>
    </row>
    <row r="408" spans="3:16" x14ac:dyDescent="0.25">
      <c r="C408" s="84"/>
      <c r="D408" s="84"/>
      <c r="F408" s="84"/>
      <c r="O408" s="84"/>
      <c r="P408" s="84"/>
    </row>
    <row r="409" spans="3:16" x14ac:dyDescent="0.25">
      <c r="C409" s="84"/>
      <c r="D409" s="84"/>
      <c r="F409" s="84"/>
      <c r="O409" s="84"/>
      <c r="P409" s="84"/>
    </row>
    <row r="410" spans="3:16" x14ac:dyDescent="0.25">
      <c r="C410" s="84"/>
      <c r="D410" s="84"/>
      <c r="F410" s="84"/>
      <c r="O410" s="84"/>
      <c r="P410" s="84"/>
    </row>
    <row r="411" spans="3:16" x14ac:dyDescent="0.25">
      <c r="C411" s="84"/>
      <c r="D411" s="84"/>
      <c r="F411" s="84"/>
      <c r="O411" s="84"/>
      <c r="P411" s="84"/>
    </row>
    <row r="412" spans="3:16" x14ac:dyDescent="0.25">
      <c r="C412" s="84"/>
      <c r="D412" s="84"/>
      <c r="F412" s="84"/>
      <c r="O412" s="84"/>
      <c r="P412" s="84"/>
    </row>
    <row r="413" spans="3:16" x14ac:dyDescent="0.25">
      <c r="C413" s="84"/>
      <c r="D413" s="84"/>
      <c r="F413" s="84"/>
      <c r="O413" s="84"/>
      <c r="P413" s="84"/>
    </row>
    <row r="414" spans="3:16" x14ac:dyDescent="0.25">
      <c r="C414" s="84"/>
      <c r="D414" s="84"/>
      <c r="F414" s="84"/>
      <c r="O414" s="84"/>
      <c r="P414" s="84"/>
    </row>
    <row r="415" spans="3:16" x14ac:dyDescent="0.25">
      <c r="C415" s="84"/>
      <c r="D415" s="84"/>
      <c r="F415" s="84"/>
      <c r="O415" s="84"/>
      <c r="P415" s="84"/>
    </row>
    <row r="416" spans="3:16" x14ac:dyDescent="0.25">
      <c r="C416" s="84"/>
      <c r="D416" s="84"/>
      <c r="F416" s="84"/>
      <c r="O416" s="84"/>
      <c r="P416" s="84"/>
    </row>
    <row r="417" spans="3:16" x14ac:dyDescent="0.25">
      <c r="C417" s="84"/>
      <c r="D417" s="84"/>
      <c r="F417" s="84"/>
      <c r="O417" s="84"/>
      <c r="P417" s="84"/>
    </row>
    <row r="418" spans="3:16" x14ac:dyDescent="0.25">
      <c r="C418" s="84"/>
      <c r="D418" s="84"/>
      <c r="F418" s="84"/>
      <c r="O418" s="84"/>
      <c r="P418" s="84"/>
    </row>
    <row r="419" spans="3:16" x14ac:dyDescent="0.25">
      <c r="C419" s="84"/>
      <c r="D419" s="84"/>
      <c r="F419" s="84"/>
      <c r="O419" s="84"/>
      <c r="P419" s="84"/>
    </row>
    <row r="420" spans="3:16" x14ac:dyDescent="0.25">
      <c r="C420" s="84"/>
      <c r="D420" s="84"/>
      <c r="F420" s="84"/>
      <c r="O420" s="84"/>
      <c r="P420" s="84"/>
    </row>
    <row r="421" spans="3:16" x14ac:dyDescent="0.25">
      <c r="C421" s="84"/>
      <c r="D421" s="84"/>
      <c r="F421" s="84"/>
      <c r="O421" s="84"/>
      <c r="P421" s="84"/>
    </row>
    <row r="422" spans="3:16" x14ac:dyDescent="0.25">
      <c r="C422" s="84"/>
      <c r="D422" s="84"/>
      <c r="F422" s="84"/>
      <c r="O422" s="84"/>
      <c r="P422" s="84"/>
    </row>
    <row r="423" spans="3:16" x14ac:dyDescent="0.25">
      <c r="C423" s="84"/>
      <c r="D423" s="84"/>
      <c r="F423" s="84"/>
      <c r="O423" s="84"/>
      <c r="P423" s="84"/>
    </row>
    <row r="424" spans="3:16" x14ac:dyDescent="0.25">
      <c r="C424" s="84"/>
      <c r="D424" s="84"/>
      <c r="F424" s="84"/>
      <c r="O424" s="84"/>
      <c r="P424" s="84"/>
    </row>
    <row r="425" spans="3:16" x14ac:dyDescent="0.25">
      <c r="C425" s="84"/>
      <c r="D425" s="84"/>
      <c r="F425" s="84"/>
      <c r="O425" s="84"/>
      <c r="P425" s="84"/>
    </row>
    <row r="426" spans="3:16" x14ac:dyDescent="0.25">
      <c r="C426" s="84"/>
      <c r="D426" s="84"/>
      <c r="F426" s="84"/>
      <c r="O426" s="84"/>
      <c r="P426" s="84"/>
    </row>
    <row r="427" spans="3:16" x14ac:dyDescent="0.25">
      <c r="C427" s="84"/>
      <c r="D427" s="84"/>
      <c r="F427" s="84"/>
      <c r="O427" s="84"/>
      <c r="P427" s="84"/>
    </row>
    <row r="428" spans="3:16" x14ac:dyDescent="0.25">
      <c r="C428" s="84"/>
      <c r="D428" s="84"/>
      <c r="F428" s="84"/>
      <c r="O428" s="84"/>
      <c r="P428" s="84"/>
    </row>
    <row r="429" spans="3:16" x14ac:dyDescent="0.25">
      <c r="C429" s="84"/>
      <c r="D429" s="84"/>
      <c r="F429" s="84"/>
      <c r="O429" s="84"/>
      <c r="P429" s="84"/>
    </row>
    <row r="430" spans="3:16" x14ac:dyDescent="0.25">
      <c r="C430" s="84"/>
      <c r="D430" s="84"/>
      <c r="F430" s="84"/>
      <c r="O430" s="84"/>
      <c r="P430" s="84"/>
    </row>
    <row r="431" spans="3:16" x14ac:dyDescent="0.25">
      <c r="C431" s="84"/>
      <c r="D431" s="84"/>
      <c r="F431" s="84"/>
      <c r="O431" s="84"/>
      <c r="P431" s="84"/>
    </row>
    <row r="432" spans="3:16" x14ac:dyDescent="0.25">
      <c r="C432" s="84"/>
      <c r="D432" s="84"/>
      <c r="F432" s="84"/>
      <c r="O432" s="84"/>
      <c r="P432" s="84"/>
    </row>
    <row r="433" spans="3:16" x14ac:dyDescent="0.25">
      <c r="C433" s="84"/>
      <c r="D433" s="84"/>
      <c r="F433" s="84"/>
      <c r="O433" s="84"/>
      <c r="P433" s="84"/>
    </row>
    <row r="434" spans="3:16" x14ac:dyDescent="0.25">
      <c r="C434" s="84"/>
      <c r="D434" s="84"/>
      <c r="F434" s="84"/>
      <c r="O434" s="84"/>
      <c r="P434" s="84"/>
    </row>
    <row r="435" spans="3:16" x14ac:dyDescent="0.25">
      <c r="C435" s="84"/>
      <c r="D435" s="84"/>
      <c r="F435" s="84"/>
      <c r="O435" s="84"/>
      <c r="P435" s="84"/>
    </row>
    <row r="436" spans="3:16" x14ac:dyDescent="0.25">
      <c r="C436" s="84"/>
      <c r="D436" s="84"/>
      <c r="F436" s="84"/>
      <c r="O436" s="84"/>
      <c r="P436" s="84"/>
    </row>
    <row r="437" spans="3:16" x14ac:dyDescent="0.25">
      <c r="C437" s="84"/>
      <c r="D437" s="84"/>
      <c r="F437" s="84"/>
      <c r="O437" s="84"/>
      <c r="P437" s="84"/>
    </row>
    <row r="438" spans="3:16" x14ac:dyDescent="0.25">
      <c r="C438" s="84"/>
      <c r="D438" s="84"/>
      <c r="F438" s="84"/>
      <c r="O438" s="84"/>
      <c r="P438" s="84"/>
    </row>
    <row r="439" spans="3:16" x14ac:dyDescent="0.25">
      <c r="C439" s="84"/>
      <c r="D439" s="84"/>
      <c r="F439" s="84"/>
      <c r="O439" s="84"/>
      <c r="P439" s="84"/>
    </row>
    <row r="440" spans="3:16" x14ac:dyDescent="0.25">
      <c r="C440" s="84"/>
      <c r="D440" s="84"/>
      <c r="F440" s="84"/>
      <c r="O440" s="84"/>
      <c r="P440" s="84"/>
    </row>
    <row r="441" spans="3:16" x14ac:dyDescent="0.25">
      <c r="C441" s="84"/>
      <c r="D441" s="84"/>
      <c r="F441" s="84"/>
      <c r="O441" s="84"/>
      <c r="P441" s="84"/>
    </row>
    <row r="442" spans="3:16" x14ac:dyDescent="0.25">
      <c r="C442" s="84"/>
      <c r="D442" s="84"/>
      <c r="F442" s="84"/>
      <c r="O442" s="84"/>
      <c r="P442" s="84"/>
    </row>
    <row r="443" spans="3:16" x14ac:dyDescent="0.25">
      <c r="C443" s="84"/>
      <c r="D443" s="84"/>
      <c r="F443" s="84"/>
      <c r="O443" s="84"/>
      <c r="P443" s="84"/>
    </row>
    <row r="444" spans="3:16" x14ac:dyDescent="0.25">
      <c r="C444" s="84"/>
      <c r="D444" s="84"/>
      <c r="F444" s="84"/>
      <c r="O444" s="84"/>
      <c r="P444" s="84"/>
    </row>
    <row r="445" spans="3:16" x14ac:dyDescent="0.25">
      <c r="C445" s="84"/>
      <c r="D445" s="84"/>
      <c r="F445" s="84"/>
      <c r="O445" s="84"/>
      <c r="P445" s="84"/>
    </row>
    <row r="446" spans="3:16" x14ac:dyDescent="0.25">
      <c r="C446" s="84"/>
      <c r="D446" s="84"/>
      <c r="F446" s="84"/>
      <c r="O446" s="84"/>
      <c r="P446" s="84"/>
    </row>
    <row r="447" spans="3:16" x14ac:dyDescent="0.25">
      <c r="C447" s="84"/>
      <c r="D447" s="84"/>
      <c r="F447" s="84"/>
      <c r="O447" s="84"/>
      <c r="P447" s="84"/>
    </row>
    <row r="448" spans="3:16" x14ac:dyDescent="0.25">
      <c r="C448" s="84"/>
      <c r="D448" s="84"/>
      <c r="F448" s="84"/>
      <c r="O448" s="84"/>
      <c r="P448" s="84"/>
    </row>
    <row r="449" spans="3:16" x14ac:dyDescent="0.25">
      <c r="C449" s="84"/>
      <c r="D449" s="84"/>
      <c r="F449" s="84"/>
      <c r="O449" s="84"/>
      <c r="P449" s="84"/>
    </row>
    <row r="450" spans="3:16" x14ac:dyDescent="0.25">
      <c r="C450" s="84"/>
      <c r="D450" s="84"/>
      <c r="F450" s="84"/>
      <c r="O450" s="84"/>
      <c r="P450" s="84"/>
    </row>
    <row r="451" spans="3:16" x14ac:dyDescent="0.25">
      <c r="C451" s="84"/>
      <c r="D451" s="84"/>
      <c r="F451" s="84"/>
      <c r="O451" s="84"/>
      <c r="P451" s="84"/>
    </row>
    <row r="452" spans="3:16" x14ac:dyDescent="0.25">
      <c r="C452" s="84"/>
      <c r="D452" s="84"/>
      <c r="F452" s="84"/>
      <c r="O452" s="84"/>
      <c r="P452" s="84"/>
    </row>
    <row r="453" spans="3:16" x14ac:dyDescent="0.25">
      <c r="C453" s="84"/>
      <c r="D453" s="84"/>
      <c r="F453" s="84"/>
      <c r="O453" s="84"/>
      <c r="P453" s="84"/>
    </row>
    <row r="454" spans="3:16" x14ac:dyDescent="0.25">
      <c r="C454" s="84"/>
      <c r="D454" s="84"/>
      <c r="F454" s="84"/>
      <c r="O454" s="84"/>
      <c r="P454" s="84"/>
    </row>
    <row r="455" spans="3:16" x14ac:dyDescent="0.25">
      <c r="C455" s="84"/>
      <c r="D455" s="84"/>
      <c r="F455" s="84"/>
      <c r="O455" s="84"/>
      <c r="P455" s="84"/>
    </row>
    <row r="456" spans="3:16" x14ac:dyDescent="0.25">
      <c r="C456" s="84"/>
      <c r="D456" s="84"/>
      <c r="F456" s="84"/>
      <c r="O456" s="84"/>
      <c r="P456" s="84"/>
    </row>
    <row r="457" spans="3:16" x14ac:dyDescent="0.25">
      <c r="C457" s="84"/>
      <c r="D457" s="84"/>
      <c r="F457" s="84"/>
      <c r="O457" s="84"/>
      <c r="P457" s="84"/>
    </row>
    <row r="458" spans="3:16" x14ac:dyDescent="0.25">
      <c r="C458" s="84"/>
      <c r="D458" s="84"/>
      <c r="F458" s="84"/>
      <c r="O458" s="84"/>
      <c r="P458" s="84"/>
    </row>
    <row r="459" spans="3:16" x14ac:dyDescent="0.25">
      <c r="C459" s="84"/>
      <c r="D459" s="84"/>
      <c r="F459" s="84"/>
      <c r="O459" s="84"/>
      <c r="P459" s="84"/>
    </row>
    <row r="460" spans="3:16" x14ac:dyDescent="0.25">
      <c r="C460" s="84"/>
      <c r="D460" s="84"/>
      <c r="F460" s="84"/>
      <c r="O460" s="84"/>
      <c r="P460" s="84"/>
    </row>
    <row r="461" spans="3:16" x14ac:dyDescent="0.25">
      <c r="C461" s="84"/>
      <c r="D461" s="84"/>
      <c r="F461" s="84"/>
      <c r="O461" s="84"/>
      <c r="P461" s="84"/>
    </row>
    <row r="462" spans="3:16" x14ac:dyDescent="0.25">
      <c r="C462" s="84"/>
      <c r="D462" s="84"/>
      <c r="F462" s="84"/>
      <c r="O462" s="84"/>
      <c r="P462" s="84"/>
    </row>
    <row r="463" spans="3:16" x14ac:dyDescent="0.25">
      <c r="C463" s="84"/>
      <c r="D463" s="84"/>
      <c r="F463" s="84"/>
      <c r="O463" s="84"/>
      <c r="P463" s="84"/>
    </row>
    <row r="464" spans="3:16" x14ac:dyDescent="0.25">
      <c r="C464" s="84"/>
      <c r="D464" s="84"/>
      <c r="F464" s="84"/>
      <c r="O464" s="84"/>
      <c r="P464" s="84"/>
    </row>
    <row r="465" spans="3:16" x14ac:dyDescent="0.25">
      <c r="C465" s="84"/>
      <c r="D465" s="84"/>
      <c r="F465" s="84"/>
      <c r="O465" s="84"/>
      <c r="P465" s="84"/>
    </row>
    <row r="466" spans="3:16" x14ac:dyDescent="0.25">
      <c r="C466" s="84"/>
      <c r="D466" s="84"/>
      <c r="F466" s="84"/>
      <c r="O466" s="84"/>
      <c r="P466" s="84"/>
    </row>
    <row r="467" spans="3:16" x14ac:dyDescent="0.25">
      <c r="C467" s="84"/>
      <c r="D467" s="84"/>
      <c r="F467" s="84"/>
      <c r="O467" s="84"/>
      <c r="P467" s="84"/>
    </row>
    <row r="468" spans="3:16" x14ac:dyDescent="0.25">
      <c r="C468" s="84"/>
      <c r="D468" s="84"/>
      <c r="F468" s="84"/>
      <c r="O468" s="84"/>
      <c r="P468" s="84"/>
    </row>
    <row r="469" spans="3:16" x14ac:dyDescent="0.25">
      <c r="C469" s="84"/>
      <c r="D469" s="84"/>
      <c r="F469" s="84"/>
      <c r="O469" s="84"/>
      <c r="P469" s="84"/>
    </row>
    <row r="470" spans="3:16" x14ac:dyDescent="0.25">
      <c r="C470" s="84"/>
      <c r="D470" s="84"/>
      <c r="F470" s="84"/>
      <c r="O470" s="84"/>
      <c r="P470" s="84"/>
    </row>
    <row r="471" spans="3:16" x14ac:dyDescent="0.25">
      <c r="C471" s="84"/>
      <c r="D471" s="84"/>
      <c r="F471" s="84"/>
      <c r="O471" s="84"/>
      <c r="P471" s="84"/>
    </row>
    <row r="472" spans="3:16" x14ac:dyDescent="0.25">
      <c r="C472" s="84"/>
      <c r="D472" s="84"/>
      <c r="F472" s="84"/>
      <c r="O472" s="84"/>
      <c r="P472" s="84"/>
    </row>
    <row r="473" spans="3:16" x14ac:dyDescent="0.25">
      <c r="C473" s="84"/>
      <c r="D473" s="84"/>
      <c r="F473" s="84"/>
      <c r="O473" s="84"/>
      <c r="P473" s="84"/>
    </row>
    <row r="474" spans="3:16" x14ac:dyDescent="0.25">
      <c r="C474" s="84"/>
      <c r="D474" s="84"/>
      <c r="F474" s="84"/>
      <c r="O474" s="84"/>
      <c r="P474" s="84"/>
    </row>
    <row r="475" spans="3:16" x14ac:dyDescent="0.25">
      <c r="C475" s="84"/>
      <c r="D475" s="84"/>
      <c r="F475" s="84"/>
      <c r="O475" s="84"/>
      <c r="P475" s="84"/>
    </row>
    <row r="476" spans="3:16" x14ac:dyDescent="0.25">
      <c r="C476" s="84"/>
      <c r="D476" s="84"/>
      <c r="F476" s="84"/>
      <c r="O476" s="84"/>
      <c r="P476" s="84"/>
    </row>
    <row r="477" spans="3:16" x14ac:dyDescent="0.25">
      <c r="C477" s="84"/>
      <c r="D477" s="84"/>
      <c r="F477" s="84"/>
      <c r="O477" s="84"/>
      <c r="P477" s="84"/>
    </row>
    <row r="478" spans="3:16" x14ac:dyDescent="0.25">
      <c r="C478" s="84"/>
      <c r="D478" s="84"/>
      <c r="F478" s="84"/>
      <c r="O478" s="84"/>
      <c r="P478" s="84"/>
    </row>
    <row r="479" spans="3:16" x14ac:dyDescent="0.25">
      <c r="C479" s="84"/>
      <c r="D479" s="84"/>
      <c r="F479" s="84"/>
      <c r="O479" s="84"/>
      <c r="P479" s="84"/>
    </row>
    <row r="480" spans="3:16" x14ac:dyDescent="0.25">
      <c r="C480" s="84"/>
      <c r="D480" s="84"/>
      <c r="F480" s="84"/>
      <c r="O480" s="84"/>
      <c r="P480" s="84"/>
    </row>
    <row r="481" spans="3:16" x14ac:dyDescent="0.25">
      <c r="C481" s="84"/>
      <c r="D481" s="84"/>
      <c r="F481" s="84"/>
      <c r="O481" s="84"/>
      <c r="P481" s="84"/>
    </row>
    <row r="482" spans="3:16" x14ac:dyDescent="0.25">
      <c r="C482" s="84"/>
      <c r="D482" s="84"/>
      <c r="F482" s="84"/>
      <c r="O482" s="84"/>
      <c r="P482" s="84"/>
    </row>
    <row r="483" spans="3:16" x14ac:dyDescent="0.25">
      <c r="C483" s="84"/>
      <c r="D483" s="84"/>
      <c r="F483" s="84"/>
      <c r="O483" s="84"/>
      <c r="P483" s="84"/>
    </row>
    <row r="484" spans="3:16" x14ac:dyDescent="0.25">
      <c r="C484" s="84"/>
      <c r="D484" s="84"/>
      <c r="F484" s="84"/>
      <c r="O484" s="84"/>
      <c r="P484" s="84"/>
    </row>
    <row r="485" spans="3:16" x14ac:dyDescent="0.25">
      <c r="C485" s="84"/>
      <c r="D485" s="84"/>
      <c r="F485" s="84"/>
      <c r="O485" s="84"/>
      <c r="P485" s="84"/>
    </row>
    <row r="486" spans="3:16" x14ac:dyDescent="0.25">
      <c r="C486" s="84"/>
      <c r="D486" s="84"/>
      <c r="F486" s="84"/>
      <c r="O486" s="84"/>
      <c r="P486" s="84"/>
    </row>
    <row r="487" spans="3:16" x14ac:dyDescent="0.25">
      <c r="C487" s="84"/>
      <c r="D487" s="84"/>
      <c r="F487" s="84"/>
      <c r="O487" s="84"/>
      <c r="P487" s="84"/>
    </row>
    <row r="488" spans="3:16" x14ac:dyDescent="0.25">
      <c r="C488" s="84"/>
      <c r="D488" s="84"/>
      <c r="F488" s="84"/>
      <c r="O488" s="84"/>
      <c r="P488" s="84"/>
    </row>
    <row r="489" spans="3:16" x14ac:dyDescent="0.25">
      <c r="C489" s="84"/>
      <c r="D489" s="84"/>
      <c r="F489" s="84"/>
      <c r="O489" s="84"/>
      <c r="P489" s="84"/>
    </row>
    <row r="490" spans="3:16" x14ac:dyDescent="0.25">
      <c r="C490" s="84"/>
      <c r="D490" s="84"/>
      <c r="F490" s="84"/>
      <c r="O490" s="84"/>
      <c r="P490" s="84"/>
    </row>
    <row r="491" spans="3:16" x14ac:dyDescent="0.25">
      <c r="C491" s="84"/>
      <c r="D491" s="84"/>
      <c r="F491" s="84"/>
      <c r="O491" s="84"/>
      <c r="P491" s="84"/>
    </row>
    <row r="492" spans="3:16" x14ac:dyDescent="0.25">
      <c r="C492" s="84"/>
      <c r="D492" s="84"/>
      <c r="F492" s="84"/>
      <c r="O492" s="84"/>
      <c r="P492" s="84"/>
    </row>
    <row r="493" spans="3:16" x14ac:dyDescent="0.25">
      <c r="C493" s="84"/>
      <c r="D493" s="84"/>
      <c r="F493" s="84"/>
      <c r="O493" s="84"/>
      <c r="P493" s="84"/>
    </row>
    <row r="494" spans="3:16" x14ac:dyDescent="0.25">
      <c r="C494" s="84"/>
      <c r="D494" s="84"/>
      <c r="F494" s="84"/>
      <c r="O494" s="84"/>
      <c r="P494" s="84"/>
    </row>
    <row r="495" spans="3:16" x14ac:dyDescent="0.25">
      <c r="C495" s="84"/>
      <c r="D495" s="84"/>
      <c r="F495" s="84"/>
      <c r="O495" s="84"/>
      <c r="P495" s="84"/>
    </row>
    <row r="496" spans="3:16" x14ac:dyDescent="0.25">
      <c r="C496" s="84"/>
      <c r="D496" s="84"/>
      <c r="F496" s="84"/>
      <c r="O496" s="84"/>
      <c r="P496" s="84"/>
    </row>
    <row r="497" spans="3:16" x14ac:dyDescent="0.25">
      <c r="C497" s="84"/>
      <c r="D497" s="84"/>
      <c r="F497" s="84"/>
      <c r="O497" s="84"/>
      <c r="P497" s="84"/>
    </row>
    <row r="498" spans="3:16" x14ac:dyDescent="0.25">
      <c r="C498" s="84"/>
      <c r="D498" s="84"/>
      <c r="F498" s="84"/>
      <c r="O498" s="84"/>
      <c r="P498" s="84"/>
    </row>
    <row r="499" spans="3:16" x14ac:dyDescent="0.25">
      <c r="C499" s="84"/>
      <c r="D499" s="84"/>
      <c r="F499" s="84"/>
      <c r="O499" s="84"/>
      <c r="P499" s="84"/>
    </row>
    <row r="500" spans="3:16" x14ac:dyDescent="0.25">
      <c r="C500" s="84"/>
      <c r="D500" s="84"/>
      <c r="F500" s="84"/>
      <c r="O500" s="84"/>
      <c r="P500" s="84"/>
    </row>
    <row r="501" spans="3:16" x14ac:dyDescent="0.25">
      <c r="C501" s="84"/>
      <c r="D501" s="84"/>
      <c r="F501" s="84"/>
      <c r="O501" s="84"/>
      <c r="P501" s="84"/>
    </row>
    <row r="502" spans="3:16" x14ac:dyDescent="0.25">
      <c r="C502" s="84"/>
      <c r="D502" s="84"/>
      <c r="F502" s="84"/>
      <c r="O502" s="84"/>
      <c r="P502" s="84"/>
    </row>
    <row r="503" spans="3:16" x14ac:dyDescent="0.25">
      <c r="C503" s="84"/>
      <c r="D503" s="84"/>
      <c r="F503" s="84"/>
      <c r="O503" s="84"/>
      <c r="P503" s="84"/>
    </row>
    <row r="504" spans="3:16" x14ac:dyDescent="0.25">
      <c r="C504" s="84"/>
      <c r="D504" s="84"/>
      <c r="F504" s="84"/>
      <c r="O504" s="84"/>
      <c r="P504" s="84"/>
    </row>
    <row r="505" spans="3:16" x14ac:dyDescent="0.25">
      <c r="C505" s="84"/>
      <c r="D505" s="84"/>
      <c r="F505" s="84"/>
      <c r="O505" s="84"/>
      <c r="P505" s="84"/>
    </row>
    <row r="506" spans="3:16" x14ac:dyDescent="0.25">
      <c r="C506" s="84"/>
      <c r="D506" s="84"/>
      <c r="F506" s="84"/>
      <c r="O506" s="84"/>
      <c r="P506" s="84"/>
    </row>
    <row r="507" spans="3:16" x14ac:dyDescent="0.25">
      <c r="C507" s="84"/>
      <c r="D507" s="84"/>
      <c r="F507" s="84"/>
      <c r="O507" s="84"/>
      <c r="P507" s="84"/>
    </row>
    <row r="508" spans="3:16" x14ac:dyDescent="0.25">
      <c r="C508" s="84"/>
      <c r="D508" s="84"/>
      <c r="F508" s="84"/>
      <c r="O508" s="84"/>
      <c r="P508" s="84"/>
    </row>
    <row r="509" spans="3:16" x14ac:dyDescent="0.25">
      <c r="C509" s="84"/>
      <c r="D509" s="84"/>
      <c r="F509" s="84"/>
      <c r="O509" s="84"/>
      <c r="P509" s="84"/>
    </row>
    <row r="510" spans="3:16" x14ac:dyDescent="0.25">
      <c r="C510" s="84"/>
      <c r="D510" s="84"/>
      <c r="F510" s="84"/>
      <c r="O510" s="84"/>
      <c r="P510" s="84"/>
    </row>
    <row r="511" spans="3:16" x14ac:dyDescent="0.25">
      <c r="C511" s="84"/>
      <c r="D511" s="84"/>
      <c r="F511" s="84"/>
      <c r="O511" s="84"/>
      <c r="P511" s="84"/>
    </row>
    <row r="512" spans="3:16" x14ac:dyDescent="0.25">
      <c r="C512" s="84"/>
      <c r="D512" s="84"/>
      <c r="F512" s="84"/>
      <c r="O512" s="84"/>
      <c r="P512" s="84"/>
    </row>
    <row r="513" spans="3:16" x14ac:dyDescent="0.25">
      <c r="C513" s="84"/>
      <c r="D513" s="84"/>
      <c r="F513" s="84"/>
      <c r="O513" s="84"/>
      <c r="P513" s="84"/>
    </row>
    <row r="514" spans="3:16" x14ac:dyDescent="0.25">
      <c r="C514" s="84"/>
      <c r="D514" s="84"/>
      <c r="F514" s="84"/>
      <c r="O514" s="84"/>
      <c r="P514" s="84"/>
    </row>
    <row r="515" spans="3:16" x14ac:dyDescent="0.25">
      <c r="C515" s="84"/>
      <c r="D515" s="84"/>
      <c r="F515" s="84"/>
      <c r="O515" s="84"/>
      <c r="P515" s="84"/>
    </row>
    <row r="516" spans="3:16" x14ac:dyDescent="0.25">
      <c r="C516" s="84"/>
      <c r="D516" s="84"/>
      <c r="F516" s="84"/>
      <c r="O516" s="84"/>
      <c r="P516" s="84"/>
    </row>
    <row r="517" spans="3:16" x14ac:dyDescent="0.25">
      <c r="C517" s="84"/>
      <c r="D517" s="84"/>
      <c r="F517" s="84"/>
      <c r="O517" s="84"/>
      <c r="P517" s="84"/>
    </row>
    <row r="518" spans="3:16" x14ac:dyDescent="0.25">
      <c r="C518" s="84"/>
      <c r="D518" s="84"/>
      <c r="F518" s="84"/>
      <c r="O518" s="84"/>
      <c r="P518" s="84"/>
    </row>
    <row r="519" spans="3:16" x14ac:dyDescent="0.25">
      <c r="C519" s="84"/>
      <c r="D519" s="84"/>
      <c r="F519" s="84"/>
      <c r="O519" s="84"/>
      <c r="P519" s="84"/>
    </row>
    <row r="520" spans="3:16" x14ac:dyDescent="0.25">
      <c r="C520" s="84"/>
      <c r="D520" s="84"/>
      <c r="F520" s="84"/>
      <c r="O520" s="84"/>
      <c r="P520" s="84"/>
    </row>
    <row r="521" spans="3:16" x14ac:dyDescent="0.25">
      <c r="C521" s="84"/>
      <c r="D521" s="84"/>
      <c r="F521" s="84"/>
      <c r="O521" s="84"/>
      <c r="P521" s="84"/>
    </row>
    <row r="522" spans="3:16" x14ac:dyDescent="0.25">
      <c r="C522" s="84"/>
      <c r="D522" s="84"/>
      <c r="F522" s="84"/>
      <c r="O522" s="84"/>
      <c r="P522" s="84"/>
    </row>
    <row r="523" spans="3:16" x14ac:dyDescent="0.25">
      <c r="C523" s="84"/>
      <c r="D523" s="84"/>
      <c r="F523" s="84"/>
      <c r="O523" s="84"/>
      <c r="P523" s="84"/>
    </row>
    <row r="524" spans="3:16" x14ac:dyDescent="0.25">
      <c r="C524" s="84"/>
      <c r="D524" s="84"/>
      <c r="F524" s="84"/>
      <c r="O524" s="84"/>
      <c r="P524" s="84"/>
    </row>
    <row r="525" spans="3:16" x14ac:dyDescent="0.25">
      <c r="C525" s="84"/>
      <c r="D525" s="84"/>
      <c r="F525" s="84"/>
      <c r="O525" s="84"/>
      <c r="P525" s="84"/>
    </row>
    <row r="526" spans="3:16" x14ac:dyDescent="0.25">
      <c r="C526" s="84"/>
      <c r="D526" s="84"/>
      <c r="F526" s="84"/>
      <c r="O526" s="84"/>
      <c r="P526" s="84"/>
    </row>
    <row r="527" spans="3:16" x14ac:dyDescent="0.25">
      <c r="C527" s="84"/>
      <c r="D527" s="84"/>
      <c r="F527" s="84"/>
      <c r="O527" s="84"/>
      <c r="P527" s="84"/>
    </row>
    <row r="528" spans="3:16" x14ac:dyDescent="0.25">
      <c r="C528" s="84"/>
      <c r="D528" s="84"/>
      <c r="F528" s="84"/>
      <c r="O528" s="84"/>
      <c r="P528" s="84"/>
    </row>
    <row r="529" spans="3:16" x14ac:dyDescent="0.25">
      <c r="C529" s="84"/>
      <c r="D529" s="84"/>
      <c r="F529" s="84"/>
      <c r="O529" s="84"/>
      <c r="P529" s="84"/>
    </row>
    <row r="530" spans="3:16" x14ac:dyDescent="0.25">
      <c r="C530" s="84"/>
      <c r="D530" s="84"/>
      <c r="F530" s="84"/>
      <c r="O530" s="84"/>
      <c r="P530" s="84"/>
    </row>
    <row r="531" spans="3:16" x14ac:dyDescent="0.25">
      <c r="C531" s="84"/>
      <c r="D531" s="84"/>
      <c r="F531" s="84"/>
      <c r="O531" s="84"/>
      <c r="P531" s="84"/>
    </row>
    <row r="532" spans="3:16" x14ac:dyDescent="0.25">
      <c r="C532" s="84"/>
      <c r="D532" s="84"/>
      <c r="F532" s="84"/>
      <c r="O532" s="84"/>
      <c r="P532" s="84"/>
    </row>
    <row r="533" spans="3:16" x14ac:dyDescent="0.25">
      <c r="C533" s="84"/>
      <c r="D533" s="84"/>
      <c r="F533" s="84"/>
      <c r="O533" s="84"/>
      <c r="P533" s="84"/>
    </row>
    <row r="534" spans="3:16" x14ac:dyDescent="0.25">
      <c r="C534" s="84"/>
      <c r="D534" s="84"/>
      <c r="F534" s="84"/>
      <c r="O534" s="84"/>
      <c r="P534" s="84"/>
    </row>
    <row r="535" spans="3:16" x14ac:dyDescent="0.25">
      <c r="C535" s="84"/>
      <c r="D535" s="84"/>
      <c r="F535" s="84"/>
      <c r="O535" s="84"/>
      <c r="P535" s="84"/>
    </row>
    <row r="536" spans="3:16" x14ac:dyDescent="0.25">
      <c r="C536" s="84"/>
      <c r="D536" s="84"/>
      <c r="F536" s="84"/>
      <c r="O536" s="84"/>
      <c r="P536" s="84"/>
    </row>
    <row r="537" spans="3:16" x14ac:dyDescent="0.25">
      <c r="C537" s="84"/>
      <c r="D537" s="84"/>
      <c r="F537" s="84"/>
      <c r="O537" s="84"/>
      <c r="P537" s="84"/>
    </row>
    <row r="538" spans="3:16" x14ac:dyDescent="0.25">
      <c r="C538" s="84"/>
      <c r="D538" s="84"/>
      <c r="F538" s="84"/>
      <c r="O538" s="84"/>
      <c r="P538" s="84"/>
    </row>
    <row r="539" spans="3:16" x14ac:dyDescent="0.25">
      <c r="C539" s="84"/>
      <c r="D539" s="84"/>
      <c r="F539" s="84"/>
      <c r="O539" s="84"/>
      <c r="P539" s="84"/>
    </row>
    <row r="540" spans="3:16" x14ac:dyDescent="0.25">
      <c r="C540" s="84"/>
      <c r="D540" s="84"/>
      <c r="F540" s="84"/>
      <c r="O540" s="84"/>
      <c r="P540" s="84"/>
    </row>
    <row r="541" spans="3:16" x14ac:dyDescent="0.25">
      <c r="C541" s="84"/>
      <c r="D541" s="84"/>
      <c r="F541" s="84"/>
      <c r="O541" s="84"/>
      <c r="P541" s="84"/>
    </row>
    <row r="542" spans="3:16" x14ac:dyDescent="0.25">
      <c r="C542" s="84"/>
      <c r="D542" s="84"/>
      <c r="F542" s="84"/>
      <c r="O542" s="84"/>
      <c r="P542" s="84"/>
    </row>
    <row r="543" spans="3:16" x14ac:dyDescent="0.25">
      <c r="C543" s="84"/>
      <c r="D543" s="84"/>
      <c r="F543" s="84"/>
      <c r="O543" s="84"/>
      <c r="P543" s="84"/>
    </row>
    <row r="544" spans="3:16" x14ac:dyDescent="0.25">
      <c r="C544" s="84"/>
      <c r="D544" s="84"/>
      <c r="F544" s="84"/>
      <c r="O544" s="84"/>
      <c r="P544" s="84"/>
    </row>
    <row r="545" spans="3:16" x14ac:dyDescent="0.25">
      <c r="C545" s="84"/>
      <c r="D545" s="84"/>
      <c r="F545" s="84"/>
      <c r="O545" s="84"/>
      <c r="P545" s="84"/>
    </row>
    <row r="546" spans="3:16" x14ac:dyDescent="0.25">
      <c r="C546" s="84"/>
      <c r="D546" s="84"/>
      <c r="F546" s="84"/>
      <c r="O546" s="84"/>
      <c r="P546" s="84"/>
    </row>
    <row r="547" spans="3:16" x14ac:dyDescent="0.25">
      <c r="C547" s="84"/>
      <c r="D547" s="84"/>
      <c r="F547" s="84"/>
      <c r="O547" s="84"/>
      <c r="P547" s="84"/>
    </row>
    <row r="548" spans="3:16" x14ac:dyDescent="0.25">
      <c r="C548" s="84"/>
      <c r="D548" s="84"/>
      <c r="F548" s="84"/>
      <c r="O548" s="84"/>
      <c r="P548" s="84"/>
    </row>
    <row r="549" spans="3:16" x14ac:dyDescent="0.25">
      <c r="C549" s="84"/>
      <c r="D549" s="84"/>
      <c r="F549" s="84"/>
      <c r="O549" s="84"/>
      <c r="P549" s="84"/>
    </row>
    <row r="550" spans="3:16" x14ac:dyDescent="0.25">
      <c r="C550" s="84"/>
      <c r="D550" s="84"/>
      <c r="F550" s="84"/>
      <c r="O550" s="84"/>
      <c r="P550" s="84"/>
    </row>
    <row r="551" spans="3:16" x14ac:dyDescent="0.25">
      <c r="C551" s="84"/>
      <c r="D551" s="84"/>
      <c r="F551" s="84"/>
      <c r="O551" s="84"/>
      <c r="P551" s="84"/>
    </row>
    <row r="552" spans="3:16" x14ac:dyDescent="0.25">
      <c r="C552" s="84"/>
      <c r="D552" s="84"/>
      <c r="F552" s="84"/>
      <c r="O552" s="84"/>
      <c r="P552" s="84"/>
    </row>
    <row r="553" spans="3:16" x14ac:dyDescent="0.25">
      <c r="C553" s="84"/>
      <c r="D553" s="84"/>
      <c r="F553" s="84"/>
      <c r="O553" s="84"/>
      <c r="P553" s="84"/>
    </row>
    <row r="554" spans="3:16" x14ac:dyDescent="0.25">
      <c r="C554" s="84"/>
      <c r="D554" s="84"/>
      <c r="F554" s="84"/>
      <c r="O554" s="84"/>
      <c r="P554" s="84"/>
    </row>
    <row r="555" spans="3:16" x14ac:dyDescent="0.25">
      <c r="C555" s="84"/>
      <c r="D555" s="84"/>
      <c r="F555" s="84"/>
      <c r="O555" s="84"/>
      <c r="P555" s="84"/>
    </row>
    <row r="556" spans="3:16" x14ac:dyDescent="0.25">
      <c r="C556" s="84"/>
      <c r="D556" s="84"/>
      <c r="F556" s="84"/>
      <c r="O556" s="84"/>
      <c r="P556" s="84"/>
    </row>
    <row r="557" spans="3:16" x14ac:dyDescent="0.25">
      <c r="C557" s="84"/>
      <c r="D557" s="84"/>
      <c r="F557" s="84"/>
      <c r="O557" s="84"/>
      <c r="P557" s="84"/>
    </row>
    <row r="558" spans="3:16" x14ac:dyDescent="0.25">
      <c r="C558" s="84"/>
      <c r="D558" s="84"/>
      <c r="F558" s="84"/>
      <c r="O558" s="84"/>
      <c r="P558" s="84"/>
    </row>
    <row r="559" spans="3:16" x14ac:dyDescent="0.25">
      <c r="C559" s="84"/>
      <c r="D559" s="84"/>
      <c r="F559" s="84"/>
      <c r="O559" s="84"/>
      <c r="P559" s="84"/>
    </row>
    <row r="560" spans="3:16" x14ac:dyDescent="0.25">
      <c r="C560" s="84"/>
      <c r="D560" s="84"/>
      <c r="F560" s="84"/>
      <c r="O560" s="84"/>
      <c r="P560" s="84"/>
    </row>
    <row r="561" spans="3:16" x14ac:dyDescent="0.25">
      <c r="C561" s="84"/>
      <c r="D561" s="84"/>
      <c r="F561" s="84"/>
      <c r="O561" s="84"/>
      <c r="P561" s="84"/>
    </row>
    <row r="562" spans="3:16" x14ac:dyDescent="0.25">
      <c r="C562" s="84"/>
      <c r="D562" s="84"/>
      <c r="F562" s="84"/>
      <c r="O562" s="84"/>
      <c r="P562" s="84"/>
    </row>
    <row r="563" spans="3:16" x14ac:dyDescent="0.25">
      <c r="C563" s="84"/>
      <c r="D563" s="84"/>
      <c r="F563" s="84"/>
      <c r="O563" s="84"/>
      <c r="P563" s="84"/>
    </row>
    <row r="564" spans="3:16" x14ac:dyDescent="0.25">
      <c r="C564" s="84"/>
      <c r="D564" s="84"/>
      <c r="F564" s="84"/>
      <c r="O564" s="84"/>
      <c r="P564" s="84"/>
    </row>
    <row r="565" spans="3:16" x14ac:dyDescent="0.25">
      <c r="C565" s="84"/>
      <c r="D565" s="84"/>
      <c r="F565" s="84"/>
      <c r="O565" s="84"/>
      <c r="P565" s="84"/>
    </row>
    <row r="566" spans="3:16" x14ac:dyDescent="0.25">
      <c r="C566" s="84"/>
      <c r="D566" s="84"/>
      <c r="F566" s="84"/>
      <c r="O566" s="84"/>
      <c r="P566" s="84"/>
    </row>
    <row r="567" spans="3:16" x14ac:dyDescent="0.25">
      <c r="C567" s="84"/>
      <c r="D567" s="84"/>
      <c r="F567" s="84"/>
      <c r="O567" s="84"/>
      <c r="P567" s="84"/>
    </row>
    <row r="568" spans="3:16" x14ac:dyDescent="0.25">
      <c r="C568" s="84"/>
      <c r="D568" s="84"/>
      <c r="F568" s="84"/>
      <c r="O568" s="84"/>
      <c r="P568" s="84"/>
    </row>
    <row r="569" spans="3:16" x14ac:dyDescent="0.25">
      <c r="C569" s="84"/>
      <c r="D569" s="84"/>
      <c r="F569" s="84"/>
      <c r="O569" s="84"/>
      <c r="P569" s="84"/>
    </row>
    <row r="570" spans="3:16" x14ac:dyDescent="0.25">
      <c r="C570" s="84"/>
      <c r="D570" s="84"/>
      <c r="F570" s="84"/>
      <c r="O570" s="84"/>
      <c r="P570" s="84"/>
    </row>
    <row r="571" spans="3:16" x14ac:dyDescent="0.25">
      <c r="C571" s="84"/>
      <c r="D571" s="84"/>
      <c r="F571" s="84"/>
      <c r="O571" s="84"/>
      <c r="P571" s="84"/>
    </row>
    <row r="572" spans="3:16" x14ac:dyDescent="0.25">
      <c r="C572" s="84"/>
      <c r="D572" s="84"/>
      <c r="F572" s="84"/>
      <c r="O572" s="84"/>
      <c r="P572" s="84"/>
    </row>
    <row r="573" spans="3:16" x14ac:dyDescent="0.25">
      <c r="C573" s="84"/>
      <c r="D573" s="84"/>
      <c r="F573" s="84"/>
      <c r="O573" s="84"/>
      <c r="P573" s="84"/>
    </row>
    <row r="574" spans="3:16" x14ac:dyDescent="0.25">
      <c r="C574" s="84"/>
      <c r="D574" s="84"/>
      <c r="F574" s="84"/>
      <c r="O574" s="84"/>
      <c r="P574" s="84"/>
    </row>
    <row r="575" spans="3:16" x14ac:dyDescent="0.25">
      <c r="C575" s="84"/>
      <c r="D575" s="84"/>
      <c r="F575" s="84"/>
      <c r="O575" s="84"/>
      <c r="P575" s="84"/>
    </row>
    <row r="576" spans="3:16" x14ac:dyDescent="0.25">
      <c r="C576" s="84"/>
      <c r="D576" s="84"/>
      <c r="F576" s="84"/>
      <c r="O576" s="84"/>
      <c r="P576" s="84"/>
    </row>
    <row r="577" spans="3:16" x14ac:dyDescent="0.25">
      <c r="C577" s="84"/>
      <c r="D577" s="84"/>
      <c r="F577" s="84"/>
      <c r="O577" s="84"/>
      <c r="P577" s="84"/>
    </row>
    <row r="578" spans="3:16" x14ac:dyDescent="0.25">
      <c r="C578" s="84"/>
      <c r="D578" s="84"/>
      <c r="F578" s="84"/>
      <c r="O578" s="84"/>
      <c r="P578" s="84"/>
    </row>
    <row r="579" spans="3:16" x14ac:dyDescent="0.25">
      <c r="C579" s="84"/>
      <c r="D579" s="84"/>
      <c r="F579" s="84"/>
      <c r="O579" s="84"/>
      <c r="P579" s="84"/>
    </row>
    <row r="580" spans="3:16" x14ac:dyDescent="0.25">
      <c r="C580" s="84"/>
      <c r="D580" s="84"/>
      <c r="F580" s="84"/>
      <c r="O580" s="84"/>
      <c r="P580" s="84"/>
    </row>
    <row r="581" spans="3:16" x14ac:dyDescent="0.25">
      <c r="C581" s="84"/>
      <c r="D581" s="84"/>
      <c r="F581" s="84"/>
      <c r="O581" s="84"/>
      <c r="P581" s="84"/>
    </row>
    <row r="582" spans="3:16" x14ac:dyDescent="0.25">
      <c r="C582" s="84"/>
      <c r="D582" s="84"/>
      <c r="F582" s="84"/>
      <c r="O582" s="84"/>
      <c r="P582" s="84"/>
    </row>
    <row r="583" spans="3:16" x14ac:dyDescent="0.25">
      <c r="C583" s="84"/>
      <c r="D583" s="84"/>
      <c r="F583" s="84"/>
      <c r="O583" s="84"/>
      <c r="P583" s="84"/>
    </row>
    <row r="584" spans="3:16" x14ac:dyDescent="0.25">
      <c r="C584" s="84"/>
      <c r="D584" s="84"/>
      <c r="F584" s="84"/>
      <c r="O584" s="84"/>
      <c r="P584" s="84"/>
    </row>
    <row r="585" spans="3:16" x14ac:dyDescent="0.25">
      <c r="C585" s="84"/>
      <c r="D585" s="84"/>
      <c r="F585" s="84"/>
      <c r="O585" s="84"/>
      <c r="P585" s="84"/>
    </row>
    <row r="586" spans="3:16" x14ac:dyDescent="0.25">
      <c r="C586" s="84"/>
      <c r="D586" s="84"/>
      <c r="F586" s="84"/>
      <c r="O586" s="84"/>
      <c r="P586" s="84"/>
    </row>
    <row r="587" spans="3:16" x14ac:dyDescent="0.25">
      <c r="C587" s="84"/>
      <c r="D587" s="84"/>
      <c r="F587" s="84"/>
      <c r="O587" s="84"/>
      <c r="P587" s="84"/>
    </row>
    <row r="588" spans="3:16" x14ac:dyDescent="0.25">
      <c r="C588" s="84"/>
      <c r="D588" s="84"/>
      <c r="F588" s="84"/>
      <c r="O588" s="84"/>
      <c r="P588" s="84"/>
    </row>
    <row r="589" spans="3:16" x14ac:dyDescent="0.25">
      <c r="C589" s="84"/>
      <c r="D589" s="84"/>
      <c r="F589" s="84"/>
      <c r="O589" s="84"/>
      <c r="P589" s="84"/>
    </row>
    <row r="590" spans="3:16" x14ac:dyDescent="0.25">
      <c r="C590" s="84"/>
      <c r="D590" s="84"/>
      <c r="F590" s="84"/>
      <c r="O590" s="84"/>
      <c r="P590" s="84"/>
    </row>
    <row r="591" spans="3:16" x14ac:dyDescent="0.25">
      <c r="C591" s="84"/>
      <c r="D591" s="84"/>
      <c r="F591" s="84"/>
      <c r="O591" s="84"/>
      <c r="P591" s="84"/>
    </row>
    <row r="592" spans="3:16" x14ac:dyDescent="0.25">
      <c r="C592" s="84"/>
      <c r="D592" s="84"/>
      <c r="F592" s="84"/>
      <c r="O592" s="84"/>
      <c r="P592" s="84"/>
    </row>
    <row r="593" spans="3:16" x14ac:dyDescent="0.25">
      <c r="C593" s="84"/>
      <c r="D593" s="84"/>
      <c r="F593" s="84"/>
      <c r="O593" s="84"/>
      <c r="P593" s="84"/>
    </row>
    <row r="594" spans="3:16" x14ac:dyDescent="0.25">
      <c r="C594" s="84"/>
      <c r="D594" s="84"/>
      <c r="F594" s="84"/>
      <c r="O594" s="84"/>
      <c r="P594" s="84"/>
    </row>
    <row r="595" spans="3:16" x14ac:dyDescent="0.25">
      <c r="C595" s="84"/>
      <c r="D595" s="84"/>
      <c r="F595" s="84"/>
      <c r="O595" s="84"/>
      <c r="P595" s="84"/>
    </row>
    <row r="596" spans="3:16" x14ac:dyDescent="0.25">
      <c r="C596" s="84"/>
      <c r="D596" s="84"/>
      <c r="F596" s="84"/>
      <c r="O596" s="84"/>
      <c r="P596" s="84"/>
    </row>
    <row r="597" spans="3:16" x14ac:dyDescent="0.25">
      <c r="C597" s="84"/>
      <c r="D597" s="84"/>
      <c r="F597" s="84"/>
      <c r="O597" s="84"/>
      <c r="P597" s="84"/>
    </row>
    <row r="598" spans="3:16" x14ac:dyDescent="0.25">
      <c r="C598" s="84"/>
      <c r="D598" s="84"/>
      <c r="F598" s="84"/>
      <c r="O598" s="84"/>
      <c r="P598" s="84"/>
    </row>
    <row r="599" spans="3:16" x14ac:dyDescent="0.25">
      <c r="C599" s="84"/>
      <c r="D599" s="84"/>
      <c r="F599" s="84"/>
      <c r="O599" s="84"/>
      <c r="P599" s="84"/>
    </row>
    <row r="600" spans="3:16" x14ac:dyDescent="0.25">
      <c r="C600" s="84"/>
      <c r="D600" s="84"/>
      <c r="F600" s="84"/>
      <c r="O600" s="84"/>
      <c r="P600" s="84"/>
    </row>
    <row r="601" spans="3:16" x14ac:dyDescent="0.25">
      <c r="C601" s="84"/>
      <c r="D601" s="84"/>
      <c r="F601" s="84"/>
      <c r="O601" s="84"/>
      <c r="P601" s="84"/>
    </row>
    <row r="602" spans="3:16" x14ac:dyDescent="0.25">
      <c r="C602" s="84"/>
      <c r="D602" s="84"/>
      <c r="F602" s="84"/>
      <c r="O602" s="84"/>
      <c r="P602" s="84"/>
    </row>
    <row r="603" spans="3:16" x14ac:dyDescent="0.25">
      <c r="C603" s="84"/>
      <c r="D603" s="84"/>
      <c r="F603" s="84"/>
      <c r="O603" s="84"/>
      <c r="P603" s="84"/>
    </row>
    <row r="604" spans="3:16" x14ac:dyDescent="0.25">
      <c r="C604" s="84"/>
      <c r="D604" s="84"/>
      <c r="F604" s="84"/>
      <c r="O604" s="84"/>
      <c r="P604" s="84"/>
    </row>
    <row r="605" spans="3:16" x14ac:dyDescent="0.25">
      <c r="C605" s="84"/>
      <c r="D605" s="84"/>
      <c r="F605" s="84"/>
      <c r="O605" s="84"/>
      <c r="P605" s="84"/>
    </row>
    <row r="606" spans="3:16" x14ac:dyDescent="0.25">
      <c r="C606" s="84"/>
      <c r="D606" s="84"/>
      <c r="F606" s="84"/>
      <c r="O606" s="84"/>
      <c r="P606" s="84"/>
    </row>
    <row r="607" spans="3:16" x14ac:dyDescent="0.25">
      <c r="C607" s="84"/>
      <c r="D607" s="84"/>
      <c r="F607" s="84"/>
      <c r="O607" s="84"/>
      <c r="P607" s="84"/>
    </row>
    <row r="608" spans="3:16" x14ac:dyDescent="0.25">
      <c r="C608" s="84"/>
      <c r="D608" s="84"/>
      <c r="F608" s="84"/>
      <c r="O608" s="84"/>
      <c r="P608" s="84"/>
    </row>
    <row r="609" spans="3:16" x14ac:dyDescent="0.25">
      <c r="C609" s="84"/>
      <c r="D609" s="84"/>
      <c r="F609" s="84"/>
      <c r="O609" s="84"/>
      <c r="P609" s="84"/>
    </row>
    <row r="610" spans="3:16" x14ac:dyDescent="0.25">
      <c r="C610" s="84"/>
      <c r="D610" s="84"/>
      <c r="F610" s="84"/>
      <c r="O610" s="84"/>
      <c r="P610" s="84"/>
    </row>
    <row r="611" spans="3:16" x14ac:dyDescent="0.25">
      <c r="C611" s="84"/>
      <c r="D611" s="84"/>
      <c r="F611" s="84"/>
      <c r="O611" s="84"/>
      <c r="P611" s="84"/>
    </row>
    <row r="612" spans="3:16" x14ac:dyDescent="0.25">
      <c r="C612" s="84"/>
      <c r="D612" s="84"/>
      <c r="F612" s="84"/>
      <c r="O612" s="84"/>
      <c r="P612" s="84"/>
    </row>
    <row r="613" spans="3:16" x14ac:dyDescent="0.25">
      <c r="C613" s="84"/>
      <c r="D613" s="84"/>
      <c r="F613" s="84"/>
      <c r="O613" s="84"/>
      <c r="P613" s="84"/>
    </row>
    <row r="614" spans="3:16" x14ac:dyDescent="0.25">
      <c r="C614" s="84"/>
      <c r="D614" s="84"/>
      <c r="F614" s="84"/>
      <c r="O614" s="84"/>
      <c r="P614" s="84"/>
    </row>
    <row r="615" spans="3:16" x14ac:dyDescent="0.25">
      <c r="C615" s="84"/>
      <c r="D615" s="84"/>
      <c r="F615" s="84"/>
      <c r="O615" s="84"/>
      <c r="P615" s="84"/>
    </row>
    <row r="616" spans="3:16" x14ac:dyDescent="0.25">
      <c r="C616" s="84"/>
      <c r="D616" s="84"/>
      <c r="F616" s="84"/>
      <c r="O616" s="84"/>
      <c r="P616" s="84"/>
    </row>
    <row r="617" spans="3:16" x14ac:dyDescent="0.25">
      <c r="C617" s="84"/>
      <c r="D617" s="84"/>
      <c r="F617" s="84"/>
      <c r="O617" s="84"/>
      <c r="P617" s="84"/>
    </row>
    <row r="618" spans="3:16" x14ac:dyDescent="0.25">
      <c r="C618" s="84"/>
      <c r="D618" s="84"/>
      <c r="F618" s="84"/>
      <c r="O618" s="84"/>
      <c r="P618" s="84"/>
    </row>
    <row r="619" spans="3:16" x14ac:dyDescent="0.25">
      <c r="C619" s="84"/>
      <c r="D619" s="84"/>
      <c r="F619" s="84"/>
      <c r="O619" s="84"/>
      <c r="P619" s="84"/>
    </row>
    <row r="620" spans="3:16" x14ac:dyDescent="0.25">
      <c r="C620" s="84"/>
      <c r="D620" s="84"/>
      <c r="F620" s="84"/>
      <c r="O620" s="84"/>
      <c r="P620" s="84"/>
    </row>
    <row r="621" spans="3:16" x14ac:dyDescent="0.25">
      <c r="C621" s="84"/>
      <c r="D621" s="84"/>
      <c r="F621" s="84"/>
      <c r="O621" s="84"/>
      <c r="P621" s="84"/>
    </row>
    <row r="622" spans="3:16" x14ac:dyDescent="0.25">
      <c r="C622" s="84"/>
      <c r="D622" s="84"/>
      <c r="F622" s="84"/>
      <c r="O622" s="84"/>
      <c r="P622" s="84"/>
    </row>
    <row r="623" spans="3:16" x14ac:dyDescent="0.25">
      <c r="C623" s="84"/>
      <c r="D623" s="84"/>
      <c r="F623" s="84"/>
      <c r="O623" s="84"/>
      <c r="P623" s="84"/>
    </row>
    <row r="624" spans="3:16" x14ac:dyDescent="0.25">
      <c r="C624" s="84"/>
      <c r="D624" s="84"/>
      <c r="F624" s="84"/>
      <c r="O624" s="84"/>
      <c r="P624" s="84"/>
    </row>
    <row r="625" spans="3:16" x14ac:dyDescent="0.25">
      <c r="C625" s="84"/>
      <c r="D625" s="84"/>
      <c r="F625" s="84"/>
      <c r="O625" s="84"/>
      <c r="P625" s="84"/>
    </row>
    <row r="626" spans="3:16" x14ac:dyDescent="0.25">
      <c r="C626" s="84"/>
      <c r="D626" s="84"/>
      <c r="F626" s="84"/>
      <c r="O626" s="84"/>
      <c r="P626" s="84"/>
    </row>
    <row r="627" spans="3:16" x14ac:dyDescent="0.25">
      <c r="C627" s="84"/>
      <c r="D627" s="84"/>
      <c r="F627" s="84"/>
      <c r="O627" s="84"/>
      <c r="P627" s="84"/>
    </row>
    <row r="628" spans="3:16" x14ac:dyDescent="0.25">
      <c r="C628" s="84"/>
      <c r="D628" s="84"/>
      <c r="F628" s="84"/>
      <c r="O628" s="84"/>
      <c r="P628" s="84"/>
    </row>
    <row r="629" spans="3:16" x14ac:dyDescent="0.25">
      <c r="C629" s="84"/>
      <c r="D629" s="84"/>
      <c r="F629" s="84"/>
      <c r="O629" s="84"/>
      <c r="P629" s="84"/>
    </row>
    <row r="630" spans="3:16" x14ac:dyDescent="0.25">
      <c r="C630" s="84"/>
      <c r="D630" s="84"/>
      <c r="F630" s="84"/>
      <c r="O630" s="84"/>
      <c r="P630" s="84"/>
    </row>
    <row r="631" spans="3:16" x14ac:dyDescent="0.25">
      <c r="C631" s="84"/>
      <c r="D631" s="84"/>
      <c r="F631" s="84"/>
      <c r="O631" s="84"/>
      <c r="P631" s="84"/>
    </row>
    <row r="632" spans="3:16" x14ac:dyDescent="0.25">
      <c r="C632" s="84"/>
      <c r="D632" s="84"/>
      <c r="F632" s="84"/>
      <c r="O632" s="84"/>
      <c r="P632" s="84"/>
    </row>
    <row r="633" spans="3:16" x14ac:dyDescent="0.25">
      <c r="C633" s="84"/>
      <c r="D633" s="84"/>
      <c r="F633" s="84"/>
      <c r="O633" s="84"/>
      <c r="P633" s="84"/>
    </row>
    <row r="634" spans="3:16" x14ac:dyDescent="0.25">
      <c r="C634" s="84"/>
      <c r="D634" s="84"/>
      <c r="F634" s="84"/>
      <c r="O634" s="84"/>
      <c r="P634" s="84"/>
    </row>
    <row r="635" spans="3:16" x14ac:dyDescent="0.25">
      <c r="C635" s="84"/>
      <c r="D635" s="84"/>
      <c r="F635" s="84"/>
      <c r="O635" s="84"/>
      <c r="P635" s="84"/>
    </row>
    <row r="636" spans="3:16" x14ac:dyDescent="0.25">
      <c r="C636" s="84"/>
      <c r="D636" s="84"/>
      <c r="F636" s="84"/>
      <c r="O636" s="84"/>
      <c r="P636" s="84"/>
    </row>
    <row r="637" spans="3:16" x14ac:dyDescent="0.25">
      <c r="C637" s="84"/>
      <c r="D637" s="84"/>
      <c r="F637" s="84"/>
      <c r="O637" s="84"/>
      <c r="P637" s="84"/>
    </row>
    <row r="638" spans="3:16" x14ac:dyDescent="0.25">
      <c r="C638" s="84"/>
      <c r="D638" s="84"/>
      <c r="F638" s="84"/>
      <c r="O638" s="84"/>
      <c r="P638" s="84"/>
    </row>
    <row r="639" spans="3:16" x14ac:dyDescent="0.25">
      <c r="C639" s="84"/>
      <c r="D639" s="84"/>
      <c r="F639" s="84"/>
      <c r="O639" s="84"/>
      <c r="P639" s="84"/>
    </row>
    <row r="640" spans="3:16" x14ac:dyDescent="0.25">
      <c r="C640" s="84"/>
      <c r="D640" s="84"/>
      <c r="F640" s="84"/>
      <c r="O640" s="84"/>
      <c r="P640" s="84"/>
    </row>
    <row r="641" spans="3:16" x14ac:dyDescent="0.25">
      <c r="C641" s="84"/>
      <c r="D641" s="84"/>
      <c r="F641" s="84"/>
      <c r="O641" s="84"/>
      <c r="P641" s="84"/>
    </row>
    <row r="642" spans="3:16" x14ac:dyDescent="0.25">
      <c r="C642" s="84"/>
      <c r="D642" s="84"/>
      <c r="F642" s="84"/>
      <c r="O642" s="84"/>
      <c r="P642" s="84"/>
    </row>
    <row r="643" spans="3:16" x14ac:dyDescent="0.25">
      <c r="C643" s="84"/>
      <c r="D643" s="84"/>
      <c r="F643" s="84"/>
      <c r="O643" s="84"/>
      <c r="P643" s="84"/>
    </row>
    <row r="644" spans="3:16" x14ac:dyDescent="0.25">
      <c r="C644" s="84"/>
      <c r="D644" s="84"/>
      <c r="F644" s="84"/>
      <c r="O644" s="84"/>
      <c r="P644" s="84"/>
    </row>
    <row r="645" spans="3:16" x14ac:dyDescent="0.25">
      <c r="C645" s="84"/>
      <c r="D645" s="84"/>
      <c r="F645" s="84"/>
      <c r="O645" s="84"/>
      <c r="P645" s="84"/>
    </row>
    <row r="646" spans="3:16" x14ac:dyDescent="0.25">
      <c r="C646" s="84"/>
      <c r="D646" s="84"/>
      <c r="F646" s="84"/>
      <c r="O646" s="84"/>
      <c r="P646" s="84"/>
    </row>
    <row r="647" spans="3:16" x14ac:dyDescent="0.25">
      <c r="C647" s="84"/>
      <c r="D647" s="84"/>
      <c r="F647" s="84"/>
      <c r="O647" s="84"/>
      <c r="P647" s="84"/>
    </row>
    <row r="648" spans="3:16" x14ac:dyDescent="0.25">
      <c r="C648" s="84"/>
      <c r="D648" s="84"/>
      <c r="F648" s="84"/>
      <c r="O648" s="84"/>
      <c r="P648" s="84"/>
    </row>
    <row r="649" spans="3:16" x14ac:dyDescent="0.25">
      <c r="C649" s="84"/>
      <c r="D649" s="84"/>
      <c r="F649" s="84"/>
      <c r="O649" s="84"/>
      <c r="P649" s="84"/>
    </row>
    <row r="650" spans="3:16" x14ac:dyDescent="0.25">
      <c r="C650" s="84"/>
      <c r="D650" s="84"/>
      <c r="F650" s="84"/>
      <c r="O650" s="84"/>
      <c r="P650" s="84"/>
    </row>
    <row r="651" spans="3:16" x14ac:dyDescent="0.25">
      <c r="C651" s="84"/>
      <c r="D651" s="84"/>
      <c r="F651" s="84"/>
      <c r="O651" s="84"/>
      <c r="P651" s="84"/>
    </row>
    <row r="652" spans="3:16" x14ac:dyDescent="0.25">
      <c r="C652" s="84"/>
      <c r="D652" s="84"/>
      <c r="F652" s="84"/>
      <c r="O652" s="84"/>
      <c r="P652" s="84"/>
    </row>
    <row r="653" spans="3:16" x14ac:dyDescent="0.25">
      <c r="C653" s="84"/>
      <c r="D653" s="84"/>
      <c r="F653" s="84"/>
      <c r="O653" s="84"/>
      <c r="P653" s="84"/>
    </row>
    <row r="654" spans="3:16" x14ac:dyDescent="0.25">
      <c r="C654" s="84"/>
      <c r="D654" s="84"/>
      <c r="F654" s="84"/>
      <c r="O654" s="84"/>
      <c r="P654" s="84"/>
    </row>
    <row r="655" spans="3:16" x14ac:dyDescent="0.25">
      <c r="C655" s="84"/>
      <c r="D655" s="84"/>
      <c r="F655" s="84"/>
      <c r="O655" s="84"/>
      <c r="P655" s="84"/>
    </row>
    <row r="656" spans="3:16" x14ac:dyDescent="0.25">
      <c r="C656" s="84"/>
      <c r="D656" s="84"/>
      <c r="F656" s="84"/>
      <c r="O656" s="84"/>
      <c r="P656" s="84"/>
    </row>
    <row r="657" spans="3:16" x14ac:dyDescent="0.25">
      <c r="C657" s="84"/>
      <c r="D657" s="84"/>
      <c r="F657" s="84"/>
      <c r="O657" s="84"/>
      <c r="P657" s="84"/>
    </row>
    <row r="658" spans="3:16" x14ac:dyDescent="0.25">
      <c r="C658" s="84"/>
      <c r="D658" s="84"/>
      <c r="F658" s="84"/>
      <c r="O658" s="84"/>
      <c r="P658" s="84"/>
    </row>
    <row r="659" spans="3:16" x14ac:dyDescent="0.25">
      <c r="C659" s="84"/>
      <c r="D659" s="84"/>
      <c r="F659" s="84"/>
      <c r="O659" s="84"/>
      <c r="P659" s="84"/>
    </row>
    <row r="660" spans="3:16" x14ac:dyDescent="0.25">
      <c r="C660" s="84"/>
      <c r="D660" s="84"/>
      <c r="F660" s="84"/>
      <c r="O660" s="84"/>
      <c r="P660" s="84"/>
    </row>
    <row r="661" spans="3:16" x14ac:dyDescent="0.25">
      <c r="C661" s="84"/>
      <c r="D661" s="84"/>
      <c r="F661" s="84"/>
      <c r="O661" s="84"/>
      <c r="P661" s="84"/>
    </row>
    <row r="662" spans="3:16" x14ac:dyDescent="0.25">
      <c r="C662" s="84"/>
      <c r="D662" s="84"/>
      <c r="F662" s="84"/>
      <c r="O662" s="84"/>
      <c r="P662" s="84"/>
    </row>
    <row r="663" spans="3:16" x14ac:dyDescent="0.25">
      <c r="C663" s="84"/>
      <c r="D663" s="84"/>
      <c r="F663" s="84"/>
      <c r="O663" s="84"/>
      <c r="P663" s="84"/>
    </row>
    <row r="664" spans="3:16" x14ac:dyDescent="0.25">
      <c r="C664" s="84"/>
      <c r="D664" s="84"/>
      <c r="F664" s="84"/>
      <c r="O664" s="84"/>
      <c r="P664" s="84"/>
    </row>
    <row r="665" spans="3:16" x14ac:dyDescent="0.25">
      <c r="C665" s="84"/>
      <c r="D665" s="84"/>
      <c r="F665" s="84"/>
      <c r="O665" s="84"/>
      <c r="P665" s="84"/>
    </row>
    <row r="666" spans="3:16" x14ac:dyDescent="0.25">
      <c r="C666" s="84"/>
      <c r="D666" s="84"/>
      <c r="F666" s="84"/>
      <c r="O666" s="84"/>
      <c r="P666" s="84"/>
    </row>
    <row r="667" spans="3:16" x14ac:dyDescent="0.25">
      <c r="C667" s="84"/>
      <c r="D667" s="84"/>
      <c r="F667" s="84"/>
      <c r="O667" s="84"/>
      <c r="P667" s="84"/>
    </row>
    <row r="668" spans="3:16" x14ac:dyDescent="0.25">
      <c r="C668" s="84"/>
      <c r="D668" s="84"/>
      <c r="F668" s="84"/>
      <c r="O668" s="84"/>
      <c r="P668" s="84"/>
    </row>
    <row r="669" spans="3:16" x14ac:dyDescent="0.25">
      <c r="C669" s="84"/>
      <c r="D669" s="84"/>
      <c r="F669" s="84"/>
      <c r="O669" s="84"/>
      <c r="P669" s="84"/>
    </row>
    <row r="670" spans="3:16" x14ac:dyDescent="0.25">
      <c r="C670" s="84"/>
      <c r="D670" s="84"/>
      <c r="F670" s="84"/>
      <c r="O670" s="84"/>
      <c r="P670" s="84"/>
    </row>
    <row r="671" spans="3:16" x14ac:dyDescent="0.25">
      <c r="C671" s="84"/>
      <c r="D671" s="84"/>
      <c r="F671" s="84"/>
      <c r="O671" s="84"/>
      <c r="P671" s="84"/>
    </row>
    <row r="672" spans="3:16" x14ac:dyDescent="0.25">
      <c r="C672" s="84"/>
      <c r="D672" s="84"/>
      <c r="F672" s="84"/>
      <c r="O672" s="84"/>
      <c r="P672" s="84"/>
    </row>
    <row r="673" spans="3:16" x14ac:dyDescent="0.25">
      <c r="C673" s="84"/>
      <c r="D673" s="84"/>
      <c r="F673" s="84"/>
      <c r="O673" s="84"/>
      <c r="P673" s="84"/>
    </row>
    <row r="674" spans="3:16" x14ac:dyDescent="0.25">
      <c r="C674" s="84"/>
      <c r="D674" s="84"/>
      <c r="F674" s="84"/>
      <c r="O674" s="84"/>
      <c r="P674" s="84"/>
    </row>
    <row r="675" spans="3:16" x14ac:dyDescent="0.25">
      <c r="C675" s="84"/>
      <c r="D675" s="84"/>
      <c r="F675" s="84"/>
      <c r="O675" s="84"/>
      <c r="P675" s="84"/>
    </row>
    <row r="676" spans="3:16" x14ac:dyDescent="0.25">
      <c r="C676" s="84"/>
      <c r="D676" s="84"/>
      <c r="F676" s="84"/>
      <c r="O676" s="84"/>
      <c r="P676" s="84"/>
    </row>
    <row r="677" spans="3:16" x14ac:dyDescent="0.25">
      <c r="C677" s="84"/>
      <c r="D677" s="84"/>
      <c r="F677" s="84"/>
      <c r="O677" s="84"/>
      <c r="P677" s="84"/>
    </row>
    <row r="678" spans="3:16" x14ac:dyDescent="0.25">
      <c r="C678" s="84"/>
      <c r="D678" s="84"/>
      <c r="F678" s="84"/>
      <c r="O678" s="84"/>
      <c r="P678" s="84"/>
    </row>
    <row r="679" spans="3:16" x14ac:dyDescent="0.25">
      <c r="C679" s="84"/>
      <c r="D679" s="84"/>
      <c r="F679" s="84"/>
      <c r="O679" s="84"/>
      <c r="P679" s="84"/>
    </row>
    <row r="680" spans="3:16" x14ac:dyDescent="0.25">
      <c r="C680" s="84"/>
      <c r="D680" s="84"/>
      <c r="F680" s="84"/>
      <c r="O680" s="84"/>
      <c r="P680" s="84"/>
    </row>
    <row r="681" spans="3:16" x14ac:dyDescent="0.25">
      <c r="C681" s="84"/>
      <c r="D681" s="84"/>
      <c r="F681" s="84"/>
      <c r="O681" s="84"/>
      <c r="P681" s="84"/>
    </row>
    <row r="682" spans="3:16" x14ac:dyDescent="0.25">
      <c r="C682" s="84"/>
      <c r="D682" s="84"/>
      <c r="F682" s="84"/>
      <c r="O682" s="84"/>
      <c r="P682" s="84"/>
    </row>
    <row r="683" spans="3:16" x14ac:dyDescent="0.25">
      <c r="C683" s="84"/>
      <c r="D683" s="84"/>
      <c r="F683" s="84"/>
      <c r="O683" s="84"/>
      <c r="P683" s="84"/>
    </row>
    <row r="684" spans="3:16" x14ac:dyDescent="0.25">
      <c r="C684" s="84"/>
      <c r="D684" s="84"/>
      <c r="F684" s="84"/>
      <c r="O684" s="84"/>
      <c r="P684" s="84"/>
    </row>
    <row r="685" spans="3:16" x14ac:dyDescent="0.25">
      <c r="C685" s="84"/>
      <c r="D685" s="84"/>
      <c r="F685" s="84"/>
      <c r="O685" s="84"/>
      <c r="P685" s="84"/>
    </row>
    <row r="686" spans="3:16" x14ac:dyDescent="0.25">
      <c r="C686" s="84"/>
      <c r="D686" s="84"/>
      <c r="F686" s="84"/>
      <c r="O686" s="84"/>
      <c r="P686" s="84"/>
    </row>
    <row r="687" spans="3:16" x14ac:dyDescent="0.25">
      <c r="C687" s="84"/>
      <c r="D687" s="84"/>
      <c r="F687" s="84"/>
      <c r="O687" s="84"/>
      <c r="P687" s="84"/>
    </row>
    <row r="688" spans="3:16" x14ac:dyDescent="0.25">
      <c r="C688" s="84"/>
      <c r="D688" s="84"/>
      <c r="F688" s="84"/>
      <c r="O688" s="84"/>
      <c r="P688" s="84"/>
    </row>
    <row r="689" spans="3:16" x14ac:dyDescent="0.25">
      <c r="C689" s="84"/>
      <c r="D689" s="84"/>
      <c r="F689" s="84"/>
      <c r="O689" s="84"/>
      <c r="P689" s="84"/>
    </row>
    <row r="690" spans="3:16" x14ac:dyDescent="0.25">
      <c r="C690" s="84"/>
      <c r="D690" s="84"/>
      <c r="F690" s="84"/>
      <c r="O690" s="84"/>
      <c r="P690" s="84"/>
    </row>
    <row r="691" spans="3:16" x14ac:dyDescent="0.25">
      <c r="C691" s="84"/>
      <c r="D691" s="84"/>
      <c r="F691" s="84"/>
      <c r="O691" s="84"/>
      <c r="P691" s="84"/>
    </row>
    <row r="692" spans="3:16" x14ac:dyDescent="0.25">
      <c r="C692" s="84"/>
      <c r="D692" s="84"/>
      <c r="F692" s="84"/>
      <c r="O692" s="84"/>
      <c r="P692" s="84"/>
    </row>
    <row r="693" spans="3:16" x14ac:dyDescent="0.25">
      <c r="C693" s="84"/>
      <c r="D693" s="84"/>
      <c r="F693" s="84"/>
      <c r="O693" s="84"/>
      <c r="P693" s="84"/>
    </row>
    <row r="694" spans="3:16" x14ac:dyDescent="0.25">
      <c r="C694" s="84"/>
      <c r="D694" s="84"/>
      <c r="F694" s="84"/>
      <c r="O694" s="84"/>
      <c r="P694" s="84"/>
    </row>
    <row r="695" spans="3:16" x14ac:dyDescent="0.25">
      <c r="C695" s="84"/>
      <c r="D695" s="84"/>
      <c r="F695" s="84"/>
      <c r="O695" s="84"/>
      <c r="P695" s="84"/>
    </row>
    <row r="696" spans="3:16" x14ac:dyDescent="0.25">
      <c r="C696" s="84"/>
      <c r="D696" s="84"/>
      <c r="F696" s="84"/>
      <c r="O696" s="84"/>
      <c r="P696" s="84"/>
    </row>
    <row r="697" spans="3:16" x14ac:dyDescent="0.25">
      <c r="C697" s="84"/>
      <c r="D697" s="84"/>
      <c r="F697" s="84"/>
      <c r="O697" s="84"/>
      <c r="P697" s="84"/>
    </row>
    <row r="698" spans="3:16" x14ac:dyDescent="0.25">
      <c r="C698" s="84"/>
      <c r="D698" s="84"/>
      <c r="F698" s="84"/>
      <c r="O698" s="84"/>
      <c r="P698" s="84"/>
    </row>
    <row r="699" spans="3:16" x14ac:dyDescent="0.25">
      <c r="C699" s="84"/>
      <c r="D699" s="84"/>
      <c r="F699" s="84"/>
      <c r="O699" s="84"/>
      <c r="P699" s="84"/>
    </row>
    <row r="700" spans="3:16" x14ac:dyDescent="0.25">
      <c r="C700" s="84"/>
      <c r="D700" s="84"/>
      <c r="F700" s="84"/>
      <c r="O700" s="84"/>
      <c r="P700" s="84"/>
    </row>
    <row r="701" spans="3:16" x14ac:dyDescent="0.25">
      <c r="C701" s="84"/>
      <c r="D701" s="84"/>
      <c r="F701" s="84"/>
      <c r="O701" s="84"/>
      <c r="P701" s="84"/>
    </row>
    <row r="702" spans="3:16" x14ac:dyDescent="0.25">
      <c r="C702" s="84"/>
      <c r="D702" s="84"/>
      <c r="F702" s="84"/>
      <c r="O702" s="84"/>
      <c r="P702" s="84"/>
    </row>
    <row r="703" spans="3:16" x14ac:dyDescent="0.25">
      <c r="C703" s="84"/>
      <c r="D703" s="84"/>
      <c r="F703" s="84"/>
      <c r="O703" s="84"/>
      <c r="P703" s="84"/>
    </row>
    <row r="704" spans="3:16" x14ac:dyDescent="0.25">
      <c r="C704" s="84"/>
      <c r="D704" s="84"/>
      <c r="F704" s="84"/>
      <c r="O704" s="84"/>
      <c r="P704" s="84"/>
    </row>
    <row r="705" spans="3:16" x14ac:dyDescent="0.25">
      <c r="C705" s="84"/>
      <c r="D705" s="84"/>
      <c r="F705" s="84"/>
      <c r="O705" s="84"/>
      <c r="P705" s="84"/>
    </row>
    <row r="706" spans="3:16" x14ac:dyDescent="0.25">
      <c r="C706" s="84"/>
      <c r="D706" s="84"/>
      <c r="F706" s="84"/>
      <c r="O706" s="84"/>
      <c r="P706" s="84"/>
    </row>
    <row r="707" spans="3:16" x14ac:dyDescent="0.25">
      <c r="C707" s="84"/>
      <c r="D707" s="84"/>
      <c r="F707" s="84"/>
      <c r="O707" s="84"/>
      <c r="P707" s="84"/>
    </row>
    <row r="708" spans="3:16" x14ac:dyDescent="0.25">
      <c r="C708" s="84"/>
      <c r="D708" s="84"/>
      <c r="F708" s="84"/>
      <c r="O708" s="84"/>
      <c r="P708" s="84"/>
    </row>
    <row r="709" spans="3:16" x14ac:dyDescent="0.25">
      <c r="C709" s="84"/>
      <c r="D709" s="84"/>
      <c r="F709" s="84"/>
      <c r="O709" s="84"/>
      <c r="P709" s="84"/>
    </row>
    <row r="710" spans="3:16" x14ac:dyDescent="0.25">
      <c r="C710" s="84"/>
      <c r="D710" s="84"/>
      <c r="F710" s="84"/>
      <c r="O710" s="84"/>
      <c r="P710" s="84"/>
    </row>
    <row r="711" spans="3:16" x14ac:dyDescent="0.25">
      <c r="C711" s="84"/>
      <c r="D711" s="84"/>
      <c r="F711" s="84"/>
      <c r="O711" s="84"/>
      <c r="P711" s="84"/>
    </row>
    <row r="712" spans="3:16" x14ac:dyDescent="0.25">
      <c r="C712" s="84"/>
      <c r="D712" s="84"/>
      <c r="F712" s="84"/>
      <c r="O712" s="84"/>
      <c r="P712" s="84"/>
    </row>
    <row r="713" spans="3:16" x14ac:dyDescent="0.25">
      <c r="C713" s="84"/>
      <c r="D713" s="84"/>
      <c r="F713" s="84"/>
      <c r="O713" s="84"/>
      <c r="P713" s="84"/>
    </row>
    <row r="714" spans="3:16" x14ac:dyDescent="0.25">
      <c r="C714" s="84"/>
      <c r="D714" s="84"/>
      <c r="F714" s="84"/>
      <c r="O714" s="84"/>
      <c r="P714" s="84"/>
    </row>
    <row r="715" spans="3:16" x14ac:dyDescent="0.25">
      <c r="C715" s="84"/>
      <c r="D715" s="84"/>
      <c r="F715" s="84"/>
      <c r="O715" s="84"/>
      <c r="P715" s="84"/>
    </row>
    <row r="716" spans="3:16" x14ac:dyDescent="0.25">
      <c r="C716" s="84"/>
      <c r="D716" s="84"/>
      <c r="F716" s="84"/>
      <c r="O716" s="84"/>
      <c r="P716" s="84"/>
    </row>
    <row r="717" spans="3:16" x14ac:dyDescent="0.25">
      <c r="C717" s="84"/>
      <c r="D717" s="84"/>
      <c r="F717" s="84"/>
      <c r="O717" s="84"/>
      <c r="P717" s="84"/>
    </row>
    <row r="718" spans="3:16" x14ac:dyDescent="0.25">
      <c r="C718" s="84"/>
      <c r="D718" s="84"/>
      <c r="F718" s="84"/>
      <c r="O718" s="84"/>
      <c r="P718" s="84"/>
    </row>
    <row r="719" spans="3:16" x14ac:dyDescent="0.25">
      <c r="C719" s="84"/>
      <c r="D719" s="84"/>
      <c r="F719" s="84"/>
      <c r="O719" s="84"/>
      <c r="P719" s="84"/>
    </row>
    <row r="720" spans="3:16" x14ac:dyDescent="0.25">
      <c r="C720" s="84"/>
      <c r="D720" s="84"/>
      <c r="F720" s="84"/>
      <c r="O720" s="84"/>
      <c r="P720" s="84"/>
    </row>
    <row r="721" spans="3:16" x14ac:dyDescent="0.25">
      <c r="C721" s="84"/>
      <c r="D721" s="84"/>
      <c r="F721" s="84"/>
      <c r="O721" s="84"/>
      <c r="P721" s="84"/>
    </row>
    <row r="722" spans="3:16" x14ac:dyDescent="0.25">
      <c r="C722" s="84"/>
      <c r="D722" s="84"/>
      <c r="F722" s="84"/>
      <c r="O722" s="84"/>
      <c r="P722" s="84"/>
    </row>
    <row r="723" spans="3:16" x14ac:dyDescent="0.25">
      <c r="C723" s="84"/>
      <c r="D723" s="84"/>
      <c r="F723" s="84"/>
      <c r="O723" s="84"/>
      <c r="P723" s="84"/>
    </row>
    <row r="724" spans="3:16" x14ac:dyDescent="0.25">
      <c r="C724" s="84"/>
      <c r="D724" s="84"/>
      <c r="F724" s="84"/>
      <c r="O724" s="84"/>
      <c r="P724" s="84"/>
    </row>
    <row r="725" spans="3:16" x14ac:dyDescent="0.25">
      <c r="C725" s="84"/>
      <c r="D725" s="84"/>
      <c r="F725" s="84"/>
      <c r="O725" s="84"/>
      <c r="P725" s="84"/>
    </row>
    <row r="726" spans="3:16" x14ac:dyDescent="0.25">
      <c r="C726" s="84"/>
      <c r="D726" s="84"/>
      <c r="F726" s="84"/>
      <c r="O726" s="84"/>
      <c r="P726" s="84"/>
    </row>
    <row r="727" spans="3:16" x14ac:dyDescent="0.25">
      <c r="C727" s="84"/>
      <c r="D727" s="84"/>
      <c r="F727" s="84"/>
      <c r="O727" s="84"/>
      <c r="P727" s="84"/>
    </row>
    <row r="728" spans="3:16" x14ac:dyDescent="0.25">
      <c r="C728" s="84"/>
      <c r="D728" s="84"/>
      <c r="F728" s="84"/>
      <c r="O728" s="84"/>
      <c r="P728" s="84"/>
    </row>
    <row r="729" spans="3:16" x14ac:dyDescent="0.25">
      <c r="C729" s="84"/>
      <c r="D729" s="84"/>
      <c r="F729" s="84"/>
      <c r="O729" s="84"/>
      <c r="P729" s="84"/>
    </row>
    <row r="730" spans="3:16" x14ac:dyDescent="0.25">
      <c r="C730" s="84"/>
      <c r="D730" s="84"/>
      <c r="F730" s="84"/>
      <c r="O730" s="84"/>
      <c r="P730" s="84"/>
    </row>
    <row r="731" spans="3:16" x14ac:dyDescent="0.25">
      <c r="C731" s="84"/>
      <c r="D731" s="84"/>
      <c r="F731" s="84"/>
      <c r="O731" s="84"/>
      <c r="P731" s="84"/>
    </row>
    <row r="732" spans="3:16" x14ac:dyDescent="0.25">
      <c r="C732" s="84"/>
      <c r="D732" s="84"/>
      <c r="F732" s="84"/>
      <c r="O732" s="84"/>
      <c r="P732" s="84"/>
    </row>
    <row r="733" spans="3:16" x14ac:dyDescent="0.25">
      <c r="C733" s="84"/>
      <c r="D733" s="84"/>
      <c r="F733" s="84"/>
      <c r="O733" s="84"/>
      <c r="P733" s="84"/>
    </row>
    <row r="734" spans="3:16" x14ac:dyDescent="0.25">
      <c r="C734" s="84"/>
      <c r="D734" s="84"/>
      <c r="F734" s="84"/>
      <c r="O734" s="84"/>
      <c r="P734" s="84"/>
    </row>
    <row r="735" spans="3:16" x14ac:dyDescent="0.25">
      <c r="C735" s="84"/>
      <c r="D735" s="84"/>
      <c r="F735" s="84"/>
      <c r="O735" s="84"/>
      <c r="P735" s="84"/>
    </row>
    <row r="736" spans="3:16" x14ac:dyDescent="0.25">
      <c r="C736" s="84"/>
      <c r="D736" s="84"/>
      <c r="F736" s="84"/>
      <c r="O736" s="84"/>
      <c r="P736" s="84"/>
    </row>
    <row r="737" spans="3:16" x14ac:dyDescent="0.25">
      <c r="C737" s="84"/>
      <c r="D737" s="84"/>
      <c r="F737" s="84"/>
      <c r="O737" s="84"/>
      <c r="P737" s="84"/>
    </row>
    <row r="738" spans="3:16" x14ac:dyDescent="0.25">
      <c r="C738" s="84"/>
      <c r="D738" s="84"/>
      <c r="F738" s="84"/>
      <c r="O738" s="84"/>
      <c r="P738" s="84"/>
    </row>
    <row r="739" spans="3:16" x14ac:dyDescent="0.25">
      <c r="C739" s="84"/>
      <c r="D739" s="84"/>
      <c r="F739" s="84"/>
      <c r="O739" s="84"/>
      <c r="P739" s="84"/>
    </row>
    <row r="740" spans="3:16" x14ac:dyDescent="0.25">
      <c r="C740" s="84"/>
      <c r="D740" s="84"/>
      <c r="F740" s="84"/>
      <c r="O740" s="84"/>
      <c r="P740" s="84"/>
    </row>
    <row r="741" spans="3:16" x14ac:dyDescent="0.25">
      <c r="C741" s="84"/>
      <c r="D741" s="84"/>
      <c r="F741" s="84"/>
      <c r="O741" s="84"/>
      <c r="P741" s="84"/>
    </row>
    <row r="742" spans="3:16" x14ac:dyDescent="0.25">
      <c r="C742" s="84"/>
      <c r="D742" s="84"/>
      <c r="F742" s="84"/>
      <c r="O742" s="84"/>
      <c r="P742" s="84"/>
    </row>
    <row r="743" spans="3:16" x14ac:dyDescent="0.25">
      <c r="C743" s="84"/>
      <c r="D743" s="84"/>
      <c r="F743" s="84"/>
      <c r="O743" s="84"/>
      <c r="P743" s="84"/>
    </row>
    <row r="744" spans="3:16" x14ac:dyDescent="0.25">
      <c r="C744" s="84"/>
      <c r="D744" s="84"/>
      <c r="F744" s="84"/>
      <c r="O744" s="84"/>
      <c r="P744" s="84"/>
    </row>
    <row r="745" spans="3:16" x14ac:dyDescent="0.25">
      <c r="C745" s="84"/>
      <c r="D745" s="84"/>
      <c r="F745" s="84"/>
      <c r="O745" s="84"/>
      <c r="P745" s="84"/>
    </row>
    <row r="746" spans="3:16" x14ac:dyDescent="0.25">
      <c r="C746" s="84"/>
      <c r="D746" s="84"/>
      <c r="F746" s="84"/>
      <c r="O746" s="84"/>
      <c r="P746" s="84"/>
    </row>
    <row r="747" spans="3:16" x14ac:dyDescent="0.25">
      <c r="C747" s="84"/>
      <c r="D747" s="84"/>
      <c r="F747" s="84"/>
      <c r="O747" s="84"/>
      <c r="P747" s="84"/>
    </row>
    <row r="748" spans="3:16" x14ac:dyDescent="0.25">
      <c r="C748" s="84"/>
      <c r="D748" s="84"/>
      <c r="F748" s="84"/>
      <c r="O748" s="84"/>
      <c r="P748" s="84"/>
    </row>
    <row r="749" spans="3:16" x14ac:dyDescent="0.25">
      <c r="C749" s="84"/>
      <c r="D749" s="84"/>
      <c r="F749" s="84"/>
      <c r="O749" s="84"/>
      <c r="P749" s="84"/>
    </row>
    <row r="750" spans="3:16" x14ac:dyDescent="0.25">
      <c r="C750" s="84"/>
      <c r="D750" s="84"/>
      <c r="F750" s="84"/>
      <c r="O750" s="84"/>
      <c r="P750" s="84"/>
    </row>
    <row r="751" spans="3:16" x14ac:dyDescent="0.25">
      <c r="C751" s="84"/>
      <c r="D751" s="84"/>
      <c r="F751" s="84"/>
      <c r="O751" s="84"/>
      <c r="P751" s="84"/>
    </row>
    <row r="752" spans="3:16" x14ac:dyDescent="0.25">
      <c r="C752" s="84"/>
      <c r="D752" s="84"/>
      <c r="F752" s="84"/>
      <c r="O752" s="84"/>
      <c r="P752" s="84"/>
    </row>
    <row r="753" spans="3:16" x14ac:dyDescent="0.25">
      <c r="C753" s="84"/>
      <c r="D753" s="84"/>
      <c r="F753" s="84"/>
      <c r="O753" s="84"/>
      <c r="P753" s="84"/>
    </row>
    <row r="754" spans="3:16" x14ac:dyDescent="0.25">
      <c r="C754" s="84"/>
      <c r="D754" s="84"/>
      <c r="F754" s="84"/>
      <c r="O754" s="84"/>
      <c r="P754" s="84"/>
    </row>
    <row r="755" spans="3:16" x14ac:dyDescent="0.25">
      <c r="C755" s="84"/>
      <c r="D755" s="84"/>
      <c r="F755" s="84"/>
      <c r="O755" s="84"/>
      <c r="P755" s="84"/>
    </row>
    <row r="756" spans="3:16" x14ac:dyDescent="0.25">
      <c r="C756" s="84"/>
      <c r="D756" s="84"/>
      <c r="F756" s="84"/>
      <c r="O756" s="84"/>
      <c r="P756" s="84"/>
    </row>
    <row r="757" spans="3:16" x14ac:dyDescent="0.25">
      <c r="C757" s="84"/>
      <c r="D757" s="84"/>
      <c r="F757" s="84"/>
      <c r="O757" s="84"/>
      <c r="P757" s="84"/>
    </row>
    <row r="758" spans="3:16" x14ac:dyDescent="0.25">
      <c r="C758" s="84"/>
      <c r="D758" s="84"/>
      <c r="F758" s="84"/>
      <c r="O758" s="84"/>
      <c r="P758" s="84"/>
    </row>
    <row r="759" spans="3:16" x14ac:dyDescent="0.25">
      <c r="C759" s="84"/>
      <c r="D759" s="84"/>
      <c r="F759" s="84"/>
      <c r="O759" s="84"/>
      <c r="P759" s="84"/>
    </row>
    <row r="760" spans="3:16" x14ac:dyDescent="0.25">
      <c r="C760" s="84"/>
      <c r="D760" s="84"/>
      <c r="F760" s="84"/>
      <c r="O760" s="84"/>
      <c r="P760" s="84"/>
    </row>
    <row r="761" spans="3:16" x14ac:dyDescent="0.25">
      <c r="C761" s="84"/>
      <c r="D761" s="84"/>
      <c r="F761" s="84"/>
      <c r="O761" s="84"/>
      <c r="P761" s="84"/>
    </row>
    <row r="762" spans="3:16" x14ac:dyDescent="0.25">
      <c r="C762" s="84"/>
      <c r="D762" s="84"/>
      <c r="F762" s="84"/>
      <c r="O762" s="84"/>
      <c r="P762" s="84"/>
    </row>
    <row r="763" spans="3:16" x14ac:dyDescent="0.25">
      <c r="C763" s="84"/>
      <c r="D763" s="84"/>
      <c r="F763" s="84"/>
      <c r="O763" s="84"/>
      <c r="P763" s="84"/>
    </row>
    <row r="764" spans="3:16" x14ac:dyDescent="0.25">
      <c r="C764" s="84"/>
      <c r="D764" s="84"/>
      <c r="F764" s="84"/>
      <c r="O764" s="84"/>
      <c r="P764" s="84"/>
    </row>
    <row r="765" spans="3:16" x14ac:dyDescent="0.25">
      <c r="C765" s="84"/>
      <c r="D765" s="84"/>
      <c r="F765" s="84"/>
      <c r="O765" s="84"/>
      <c r="P765" s="84"/>
    </row>
    <row r="766" spans="3:16" x14ac:dyDescent="0.25">
      <c r="C766" s="84"/>
      <c r="D766" s="84"/>
      <c r="F766" s="84"/>
      <c r="O766" s="84"/>
      <c r="P766" s="84"/>
    </row>
    <row r="767" spans="3:16" x14ac:dyDescent="0.25">
      <c r="C767" s="84"/>
      <c r="D767" s="84"/>
      <c r="F767" s="84"/>
      <c r="O767" s="84"/>
      <c r="P767" s="84"/>
    </row>
    <row r="768" spans="3:16" x14ac:dyDescent="0.25">
      <c r="C768" s="84"/>
      <c r="D768" s="84"/>
      <c r="F768" s="84"/>
      <c r="O768" s="84"/>
      <c r="P768" s="84"/>
    </row>
    <row r="769" spans="3:16" x14ac:dyDescent="0.25">
      <c r="C769" s="84"/>
      <c r="D769" s="84"/>
      <c r="F769" s="84"/>
      <c r="O769" s="84"/>
      <c r="P769" s="84"/>
    </row>
    <row r="770" spans="3:16" x14ac:dyDescent="0.25">
      <c r="C770" s="84"/>
      <c r="D770" s="84"/>
      <c r="F770" s="84"/>
      <c r="O770" s="84"/>
      <c r="P770" s="84"/>
    </row>
    <row r="771" spans="3:16" x14ac:dyDescent="0.25">
      <c r="C771" s="84"/>
      <c r="D771" s="84"/>
      <c r="F771" s="84"/>
      <c r="O771" s="84"/>
      <c r="P771" s="84"/>
    </row>
    <row r="772" spans="3:16" x14ac:dyDescent="0.25">
      <c r="C772" s="84"/>
      <c r="D772" s="84"/>
      <c r="F772" s="84"/>
      <c r="O772" s="84"/>
      <c r="P772" s="84"/>
    </row>
    <row r="773" spans="3:16" x14ac:dyDescent="0.25">
      <c r="C773" s="84"/>
      <c r="D773" s="84"/>
      <c r="F773" s="84"/>
      <c r="O773" s="84"/>
      <c r="P773" s="84"/>
    </row>
    <row r="774" spans="3:16" x14ac:dyDescent="0.25">
      <c r="C774" s="84"/>
      <c r="D774" s="84"/>
      <c r="F774" s="84"/>
      <c r="O774" s="84"/>
      <c r="P774" s="84"/>
    </row>
    <row r="775" spans="3:16" x14ac:dyDescent="0.25">
      <c r="C775" s="84"/>
      <c r="D775" s="84"/>
      <c r="F775" s="84"/>
      <c r="O775" s="84"/>
      <c r="P775" s="84"/>
    </row>
    <row r="776" spans="3:16" x14ac:dyDescent="0.25">
      <c r="C776" s="84"/>
      <c r="D776" s="84"/>
      <c r="F776" s="84"/>
      <c r="O776" s="84"/>
      <c r="P776" s="84"/>
    </row>
    <row r="777" spans="3:16" x14ac:dyDescent="0.25">
      <c r="C777" s="84"/>
      <c r="D777" s="84"/>
      <c r="F777" s="84"/>
      <c r="O777" s="84"/>
      <c r="P777" s="84"/>
    </row>
    <row r="778" spans="3:16" x14ac:dyDescent="0.25">
      <c r="C778" s="84"/>
      <c r="D778" s="84"/>
      <c r="F778" s="84"/>
      <c r="O778" s="84"/>
      <c r="P778" s="84"/>
    </row>
    <row r="779" spans="3:16" x14ac:dyDescent="0.25">
      <c r="C779" s="84"/>
      <c r="D779" s="84"/>
      <c r="F779" s="84"/>
      <c r="O779" s="84"/>
      <c r="P779" s="84"/>
    </row>
    <row r="780" spans="3:16" x14ac:dyDescent="0.25">
      <c r="C780" s="84"/>
      <c r="D780" s="84"/>
      <c r="F780" s="84"/>
      <c r="O780" s="84"/>
      <c r="P780" s="84"/>
    </row>
    <row r="781" spans="3:16" x14ac:dyDescent="0.25">
      <c r="C781" s="84"/>
      <c r="D781" s="84"/>
      <c r="F781" s="84"/>
      <c r="O781" s="84"/>
      <c r="P781" s="84"/>
    </row>
    <row r="782" spans="3:16" x14ac:dyDescent="0.25">
      <c r="C782" s="84"/>
      <c r="D782" s="84"/>
      <c r="F782" s="84"/>
      <c r="O782" s="84"/>
      <c r="P782" s="84"/>
    </row>
    <row r="783" spans="3:16" x14ac:dyDescent="0.25">
      <c r="C783" s="84"/>
      <c r="D783" s="84"/>
      <c r="F783" s="84"/>
      <c r="O783" s="84"/>
      <c r="P783" s="84"/>
    </row>
    <row r="784" spans="3:16" x14ac:dyDescent="0.25">
      <c r="C784" s="84"/>
      <c r="D784" s="84"/>
      <c r="F784" s="84"/>
      <c r="O784" s="84"/>
      <c r="P784" s="84"/>
    </row>
    <row r="785" spans="3:16" x14ac:dyDescent="0.25">
      <c r="C785" s="84"/>
      <c r="D785" s="84"/>
      <c r="F785" s="84"/>
      <c r="O785" s="84"/>
      <c r="P785" s="84"/>
    </row>
    <row r="786" spans="3:16" x14ac:dyDescent="0.25">
      <c r="C786" s="84"/>
      <c r="D786" s="84"/>
      <c r="F786" s="84"/>
      <c r="O786" s="84"/>
      <c r="P786" s="84"/>
    </row>
    <row r="787" spans="3:16" x14ac:dyDescent="0.25">
      <c r="C787" s="84"/>
      <c r="D787" s="84"/>
      <c r="F787" s="84"/>
      <c r="O787" s="84"/>
      <c r="P787" s="84"/>
    </row>
    <row r="788" spans="3:16" x14ac:dyDescent="0.25">
      <c r="C788" s="84"/>
      <c r="D788" s="84"/>
      <c r="F788" s="84"/>
      <c r="O788" s="84"/>
      <c r="P788" s="84"/>
    </row>
    <row r="789" spans="3:16" x14ac:dyDescent="0.25">
      <c r="C789" s="84"/>
      <c r="D789" s="84"/>
      <c r="F789" s="84"/>
      <c r="O789" s="84"/>
      <c r="P789" s="84"/>
    </row>
    <row r="790" spans="3:16" x14ac:dyDescent="0.25">
      <c r="C790" s="84"/>
      <c r="D790" s="84"/>
      <c r="F790" s="84"/>
      <c r="O790" s="84"/>
      <c r="P790" s="84"/>
    </row>
    <row r="791" spans="3:16" x14ac:dyDescent="0.25">
      <c r="C791" s="84"/>
      <c r="D791" s="84"/>
      <c r="F791" s="84"/>
      <c r="O791" s="84"/>
      <c r="P791" s="84"/>
    </row>
    <row r="792" spans="3:16" x14ac:dyDescent="0.25">
      <c r="C792" s="84"/>
      <c r="D792" s="84"/>
      <c r="F792" s="84"/>
      <c r="O792" s="84"/>
      <c r="P792" s="84"/>
    </row>
    <row r="793" spans="3:16" x14ac:dyDescent="0.25">
      <c r="C793" s="84"/>
      <c r="D793" s="84"/>
      <c r="F793" s="84"/>
      <c r="O793" s="84"/>
      <c r="P793" s="84"/>
    </row>
    <row r="794" spans="3:16" x14ac:dyDescent="0.25">
      <c r="C794" s="84"/>
      <c r="D794" s="84"/>
      <c r="F794" s="84"/>
      <c r="O794" s="84"/>
      <c r="P794" s="84"/>
    </row>
    <row r="795" spans="3:16" x14ac:dyDescent="0.25">
      <c r="C795" s="84"/>
      <c r="D795" s="84"/>
      <c r="F795" s="84"/>
      <c r="O795" s="84"/>
      <c r="P795" s="84"/>
    </row>
    <row r="796" spans="3:16" x14ac:dyDescent="0.25">
      <c r="C796" s="84"/>
      <c r="D796" s="84"/>
      <c r="F796" s="84"/>
      <c r="O796" s="84"/>
      <c r="P796" s="84"/>
    </row>
    <row r="797" spans="3:16" x14ac:dyDescent="0.25">
      <c r="C797" s="84"/>
      <c r="D797" s="84"/>
      <c r="F797" s="84"/>
      <c r="O797" s="84"/>
      <c r="P797" s="84"/>
    </row>
    <row r="798" spans="3:16" x14ac:dyDescent="0.25">
      <c r="C798" s="84"/>
      <c r="D798" s="84"/>
      <c r="F798" s="84"/>
      <c r="O798" s="84"/>
      <c r="P798" s="84"/>
    </row>
    <row r="799" spans="3:16" x14ac:dyDescent="0.25">
      <c r="C799" s="84"/>
      <c r="D799" s="84"/>
      <c r="F799" s="84"/>
      <c r="O799" s="84"/>
      <c r="P799" s="84"/>
    </row>
    <row r="800" spans="3:16" x14ac:dyDescent="0.25">
      <c r="C800" s="84"/>
      <c r="D800" s="84"/>
      <c r="F800" s="84"/>
      <c r="O800" s="84"/>
      <c r="P800" s="84"/>
    </row>
    <row r="801" spans="3:16" x14ac:dyDescent="0.25">
      <c r="C801" s="84"/>
      <c r="D801" s="84"/>
      <c r="F801" s="84"/>
      <c r="O801" s="84"/>
      <c r="P801" s="84"/>
    </row>
    <row r="802" spans="3:16" x14ac:dyDescent="0.25">
      <c r="C802" s="84"/>
      <c r="D802" s="84"/>
      <c r="F802" s="84"/>
      <c r="O802" s="84"/>
      <c r="P802" s="84"/>
    </row>
    <row r="803" spans="3:16" x14ac:dyDescent="0.25">
      <c r="C803" s="84"/>
      <c r="D803" s="84"/>
      <c r="F803" s="84"/>
      <c r="O803" s="84"/>
      <c r="P803" s="84"/>
    </row>
    <row r="804" spans="3:16" x14ac:dyDescent="0.25">
      <c r="C804" s="84"/>
      <c r="D804" s="84"/>
      <c r="F804" s="84"/>
      <c r="O804" s="84"/>
      <c r="P804" s="84"/>
    </row>
    <row r="805" spans="3:16" x14ac:dyDescent="0.25">
      <c r="C805" s="84"/>
      <c r="D805" s="84"/>
      <c r="F805" s="84"/>
      <c r="O805" s="84"/>
      <c r="P805" s="84"/>
    </row>
    <row r="806" spans="3:16" x14ac:dyDescent="0.25">
      <c r="C806" s="84"/>
      <c r="D806" s="84"/>
      <c r="F806" s="84"/>
      <c r="O806" s="84"/>
      <c r="P806" s="84"/>
    </row>
    <row r="807" spans="3:16" x14ac:dyDescent="0.25">
      <c r="C807" s="84"/>
      <c r="D807" s="84"/>
      <c r="F807" s="84"/>
      <c r="O807" s="84"/>
      <c r="P807" s="84"/>
    </row>
    <row r="808" spans="3:16" x14ac:dyDescent="0.25">
      <c r="C808" s="84"/>
      <c r="D808" s="84"/>
      <c r="F808" s="84"/>
      <c r="O808" s="84"/>
      <c r="P808" s="84"/>
    </row>
    <row r="809" spans="3:16" x14ac:dyDescent="0.25">
      <c r="C809" s="84"/>
      <c r="D809" s="84"/>
      <c r="F809" s="84"/>
      <c r="O809" s="84"/>
      <c r="P809" s="84"/>
    </row>
    <row r="810" spans="3:16" x14ac:dyDescent="0.25">
      <c r="C810" s="84"/>
      <c r="D810" s="84"/>
      <c r="F810" s="84"/>
      <c r="O810" s="84"/>
      <c r="P810" s="84"/>
    </row>
    <row r="811" spans="3:16" x14ac:dyDescent="0.25">
      <c r="C811" s="84"/>
      <c r="D811" s="84"/>
      <c r="F811" s="84"/>
      <c r="O811" s="84"/>
      <c r="P811" s="84"/>
    </row>
    <row r="812" spans="3:16" x14ac:dyDescent="0.25">
      <c r="C812" s="84"/>
      <c r="D812" s="84"/>
      <c r="F812" s="84"/>
      <c r="O812" s="84"/>
      <c r="P812" s="84"/>
    </row>
    <row r="813" spans="3:16" x14ac:dyDescent="0.25">
      <c r="C813" s="84"/>
      <c r="D813" s="84"/>
      <c r="F813" s="84"/>
      <c r="O813" s="84"/>
      <c r="P813" s="84"/>
    </row>
    <row r="814" spans="3:16" x14ac:dyDescent="0.25">
      <c r="C814" s="84"/>
      <c r="D814" s="84"/>
      <c r="F814" s="84"/>
      <c r="O814" s="84"/>
      <c r="P814" s="84"/>
    </row>
    <row r="815" spans="3:16" x14ac:dyDescent="0.25">
      <c r="C815" s="84"/>
      <c r="D815" s="84"/>
      <c r="F815" s="84"/>
      <c r="O815" s="84"/>
      <c r="P815" s="84"/>
    </row>
    <row r="816" spans="3:16" x14ac:dyDescent="0.25">
      <c r="C816" s="84"/>
      <c r="D816" s="84"/>
      <c r="F816" s="84"/>
      <c r="O816" s="84"/>
      <c r="P816" s="84"/>
    </row>
    <row r="817" spans="3:16" x14ac:dyDescent="0.25">
      <c r="C817" s="84"/>
      <c r="D817" s="84"/>
      <c r="F817" s="84"/>
      <c r="O817" s="84"/>
      <c r="P817" s="84"/>
    </row>
    <row r="818" spans="3:16" x14ac:dyDescent="0.25">
      <c r="C818" s="84"/>
      <c r="D818" s="84"/>
      <c r="F818" s="84"/>
      <c r="O818" s="84"/>
      <c r="P818" s="84"/>
    </row>
    <row r="819" spans="3:16" x14ac:dyDescent="0.25">
      <c r="C819" s="84"/>
      <c r="D819" s="84"/>
      <c r="F819" s="84"/>
      <c r="O819" s="84"/>
      <c r="P819" s="84"/>
    </row>
    <row r="820" spans="3:16" x14ac:dyDescent="0.25">
      <c r="C820" s="84"/>
      <c r="D820" s="84"/>
      <c r="F820" s="84"/>
      <c r="O820" s="84"/>
      <c r="P820" s="84"/>
    </row>
    <row r="821" spans="3:16" x14ac:dyDescent="0.25">
      <c r="C821" s="84"/>
      <c r="D821" s="84"/>
      <c r="F821" s="84"/>
      <c r="O821" s="84"/>
      <c r="P821" s="84"/>
    </row>
    <row r="822" spans="3:16" x14ac:dyDescent="0.25">
      <c r="C822" s="84"/>
      <c r="D822" s="84"/>
      <c r="F822" s="84"/>
      <c r="O822" s="84"/>
      <c r="P822" s="84"/>
    </row>
    <row r="823" spans="3:16" x14ac:dyDescent="0.25">
      <c r="C823" s="84"/>
      <c r="D823" s="84"/>
      <c r="F823" s="84"/>
      <c r="O823" s="84"/>
      <c r="P823" s="84"/>
    </row>
    <row r="824" spans="3:16" x14ac:dyDescent="0.25">
      <c r="C824" s="84"/>
      <c r="D824" s="84"/>
      <c r="F824" s="84"/>
      <c r="O824" s="84"/>
      <c r="P824" s="84"/>
    </row>
    <row r="825" spans="3:16" x14ac:dyDescent="0.25">
      <c r="C825" s="84"/>
      <c r="D825" s="84"/>
      <c r="F825" s="84"/>
      <c r="O825" s="84"/>
      <c r="P825" s="84"/>
    </row>
    <row r="826" spans="3:16" x14ac:dyDescent="0.25">
      <c r="C826" s="84"/>
      <c r="D826" s="84"/>
      <c r="F826" s="84"/>
      <c r="O826" s="84"/>
      <c r="P826" s="84"/>
    </row>
    <row r="827" spans="3:16" x14ac:dyDescent="0.25">
      <c r="C827" s="84"/>
      <c r="D827" s="84"/>
      <c r="F827" s="84"/>
      <c r="O827" s="84"/>
      <c r="P827" s="84"/>
    </row>
    <row r="828" spans="3:16" x14ac:dyDescent="0.25">
      <c r="C828" s="84"/>
      <c r="D828" s="84"/>
      <c r="F828" s="84"/>
      <c r="O828" s="84"/>
      <c r="P828" s="84"/>
    </row>
    <row r="829" spans="3:16" x14ac:dyDescent="0.25">
      <c r="C829" s="84"/>
      <c r="D829" s="84"/>
      <c r="F829" s="84"/>
      <c r="O829" s="84"/>
      <c r="P829" s="84"/>
    </row>
    <row r="830" spans="3:16" x14ac:dyDescent="0.25">
      <c r="C830" s="84"/>
      <c r="D830" s="84"/>
      <c r="F830" s="84"/>
      <c r="O830" s="84"/>
      <c r="P830" s="84"/>
    </row>
    <row r="831" spans="3:16" x14ac:dyDescent="0.25">
      <c r="C831" s="84"/>
      <c r="D831" s="84"/>
      <c r="F831" s="84"/>
      <c r="O831" s="84"/>
      <c r="P831" s="84"/>
    </row>
    <row r="832" spans="3:16" x14ac:dyDescent="0.25">
      <c r="C832" s="84"/>
      <c r="D832" s="84"/>
      <c r="F832" s="84"/>
      <c r="O832" s="84"/>
      <c r="P832" s="84"/>
    </row>
    <row r="833" spans="3:16" x14ac:dyDescent="0.25">
      <c r="C833" s="84"/>
      <c r="D833" s="84"/>
      <c r="F833" s="84"/>
      <c r="O833" s="84"/>
      <c r="P833" s="84"/>
    </row>
    <row r="834" spans="3:16" x14ac:dyDescent="0.25">
      <c r="C834" s="84"/>
      <c r="D834" s="84"/>
      <c r="F834" s="84"/>
      <c r="O834" s="84"/>
      <c r="P834" s="84"/>
    </row>
    <row r="835" spans="3:16" x14ac:dyDescent="0.25">
      <c r="C835" s="84"/>
      <c r="D835" s="84"/>
      <c r="F835" s="84"/>
      <c r="O835" s="84"/>
      <c r="P835" s="84"/>
    </row>
    <row r="836" spans="3:16" x14ac:dyDescent="0.25">
      <c r="C836" s="84"/>
      <c r="D836" s="84"/>
      <c r="F836" s="84"/>
      <c r="O836" s="84"/>
      <c r="P836" s="84"/>
    </row>
    <row r="837" spans="3:16" x14ac:dyDescent="0.25">
      <c r="C837" s="84"/>
      <c r="D837" s="84"/>
      <c r="F837" s="84"/>
      <c r="O837" s="84"/>
      <c r="P837" s="84"/>
    </row>
    <row r="838" spans="3:16" x14ac:dyDescent="0.25">
      <c r="C838" s="84"/>
      <c r="D838" s="84"/>
      <c r="F838" s="84"/>
      <c r="O838" s="84"/>
      <c r="P838" s="84"/>
    </row>
    <row r="839" spans="3:16" x14ac:dyDescent="0.25">
      <c r="C839" s="84"/>
      <c r="D839" s="84"/>
      <c r="F839" s="84"/>
      <c r="O839" s="84"/>
      <c r="P839" s="84"/>
    </row>
    <row r="840" spans="3:16" x14ac:dyDescent="0.25">
      <c r="C840" s="84"/>
      <c r="D840" s="84"/>
      <c r="F840" s="84"/>
      <c r="O840" s="84"/>
      <c r="P840" s="84"/>
    </row>
    <row r="841" spans="3:16" x14ac:dyDescent="0.25">
      <c r="C841" s="84"/>
      <c r="D841" s="84"/>
      <c r="F841" s="84"/>
      <c r="O841" s="84"/>
      <c r="P841" s="84"/>
    </row>
    <row r="842" spans="3:16" x14ac:dyDescent="0.25">
      <c r="C842" s="84"/>
      <c r="D842" s="84"/>
      <c r="F842" s="84"/>
      <c r="O842" s="84"/>
      <c r="P842" s="84"/>
    </row>
    <row r="843" spans="3:16" x14ac:dyDescent="0.25">
      <c r="C843" s="84"/>
      <c r="D843" s="84"/>
      <c r="F843" s="84"/>
      <c r="O843" s="84"/>
      <c r="P843" s="84"/>
    </row>
    <row r="844" spans="3:16" x14ac:dyDescent="0.25">
      <c r="C844" s="84"/>
      <c r="D844" s="84"/>
      <c r="F844" s="84"/>
      <c r="O844" s="84"/>
      <c r="P844" s="84"/>
    </row>
    <row r="845" spans="3:16" x14ac:dyDescent="0.25">
      <c r="C845" s="84"/>
      <c r="D845" s="84"/>
      <c r="F845" s="84"/>
      <c r="O845" s="84"/>
      <c r="P845" s="84"/>
    </row>
    <row r="846" spans="3:16" x14ac:dyDescent="0.25">
      <c r="C846" s="84"/>
      <c r="D846" s="84"/>
      <c r="F846" s="84"/>
      <c r="O846" s="84"/>
      <c r="P846" s="84"/>
    </row>
    <row r="847" spans="3:16" x14ac:dyDescent="0.25">
      <c r="C847" s="84"/>
      <c r="D847" s="84"/>
      <c r="F847" s="84"/>
      <c r="O847" s="84"/>
      <c r="P847" s="84"/>
    </row>
    <row r="848" spans="3:16" x14ac:dyDescent="0.25">
      <c r="C848" s="84"/>
      <c r="D848" s="84"/>
      <c r="F848" s="84"/>
      <c r="O848" s="84"/>
      <c r="P848" s="84"/>
    </row>
    <row r="849" spans="3:16" x14ac:dyDescent="0.25">
      <c r="C849" s="84"/>
      <c r="D849" s="84"/>
      <c r="F849" s="84"/>
      <c r="O849" s="84"/>
      <c r="P849" s="84"/>
    </row>
    <row r="850" spans="3:16" x14ac:dyDescent="0.25">
      <c r="C850" s="84"/>
      <c r="D850" s="84"/>
      <c r="F850" s="84"/>
      <c r="O850" s="84"/>
      <c r="P850" s="84"/>
    </row>
    <row r="851" spans="3:16" x14ac:dyDescent="0.25">
      <c r="C851" s="84"/>
      <c r="D851" s="84"/>
      <c r="F851" s="84"/>
      <c r="O851" s="84"/>
      <c r="P851" s="84"/>
    </row>
    <row r="852" spans="3:16" x14ac:dyDescent="0.25">
      <c r="C852" s="84"/>
      <c r="D852" s="84"/>
      <c r="F852" s="84"/>
      <c r="O852" s="84"/>
      <c r="P852" s="84"/>
    </row>
    <row r="853" spans="3:16" x14ac:dyDescent="0.25">
      <c r="C853" s="84"/>
      <c r="D853" s="84"/>
      <c r="F853" s="84"/>
      <c r="O853" s="84"/>
      <c r="P853" s="84"/>
    </row>
    <row r="854" spans="3:16" x14ac:dyDescent="0.25">
      <c r="C854" s="84"/>
      <c r="D854" s="84"/>
      <c r="F854" s="84"/>
      <c r="O854" s="84"/>
      <c r="P854" s="84"/>
    </row>
    <row r="855" spans="3:16" x14ac:dyDescent="0.25">
      <c r="C855" s="84"/>
      <c r="D855" s="84"/>
      <c r="F855" s="84"/>
      <c r="O855" s="84"/>
      <c r="P855" s="84"/>
    </row>
    <row r="856" spans="3:16" x14ac:dyDescent="0.25">
      <c r="C856" s="84"/>
      <c r="D856" s="84"/>
      <c r="F856" s="84"/>
      <c r="O856" s="84"/>
      <c r="P856" s="84"/>
    </row>
    <row r="857" spans="3:16" x14ac:dyDescent="0.25">
      <c r="C857" s="84"/>
      <c r="D857" s="84"/>
      <c r="F857" s="84"/>
      <c r="O857" s="84"/>
      <c r="P857" s="84"/>
    </row>
    <row r="858" spans="3:16" x14ac:dyDescent="0.25">
      <c r="C858" s="84"/>
      <c r="D858" s="84"/>
      <c r="F858" s="84"/>
      <c r="O858" s="84"/>
      <c r="P858" s="84"/>
    </row>
    <row r="859" spans="3:16" x14ac:dyDescent="0.25">
      <c r="C859" s="84"/>
      <c r="D859" s="84"/>
      <c r="F859" s="84"/>
      <c r="O859" s="84"/>
      <c r="P859" s="84"/>
    </row>
    <row r="860" spans="3:16" x14ac:dyDescent="0.25">
      <c r="C860" s="84"/>
      <c r="D860" s="84"/>
      <c r="F860" s="84"/>
      <c r="O860" s="84"/>
      <c r="P860" s="84"/>
    </row>
    <row r="861" spans="3:16" x14ac:dyDescent="0.25">
      <c r="C861" s="84"/>
      <c r="D861" s="84"/>
      <c r="F861" s="84"/>
      <c r="O861" s="84"/>
      <c r="P861" s="84"/>
    </row>
    <row r="862" spans="3:16" x14ac:dyDescent="0.25">
      <c r="C862" s="84"/>
      <c r="D862" s="84"/>
      <c r="F862" s="84"/>
      <c r="O862" s="84"/>
      <c r="P862" s="84"/>
    </row>
    <row r="863" spans="3:16" x14ac:dyDescent="0.25">
      <c r="C863" s="84"/>
      <c r="D863" s="84"/>
      <c r="F863" s="84"/>
      <c r="O863" s="84"/>
      <c r="P863" s="84"/>
    </row>
    <row r="864" spans="3:16" x14ac:dyDescent="0.25">
      <c r="C864" s="84"/>
      <c r="D864" s="84"/>
      <c r="F864" s="84"/>
      <c r="O864" s="84"/>
      <c r="P864" s="84"/>
    </row>
    <row r="865" spans="3:16" x14ac:dyDescent="0.25">
      <c r="C865" s="84"/>
      <c r="D865" s="84"/>
      <c r="F865" s="84"/>
      <c r="O865" s="84"/>
      <c r="P865" s="84"/>
    </row>
    <row r="866" spans="3:16" x14ac:dyDescent="0.25">
      <c r="C866" s="84"/>
      <c r="D866" s="84"/>
      <c r="F866" s="84"/>
      <c r="O866" s="84"/>
      <c r="P866" s="84"/>
    </row>
    <row r="867" spans="3:16" x14ac:dyDescent="0.25">
      <c r="C867" s="84"/>
      <c r="D867" s="84"/>
      <c r="F867" s="84"/>
      <c r="O867" s="84"/>
      <c r="P867" s="84"/>
    </row>
    <row r="868" spans="3:16" x14ac:dyDescent="0.25">
      <c r="C868" s="84"/>
      <c r="D868" s="84"/>
      <c r="F868" s="84"/>
      <c r="O868" s="84"/>
      <c r="P868" s="84"/>
    </row>
    <row r="869" spans="3:16" x14ac:dyDescent="0.25">
      <c r="C869" s="84"/>
      <c r="D869" s="84"/>
      <c r="F869" s="84"/>
      <c r="O869" s="84"/>
      <c r="P869" s="84"/>
    </row>
    <row r="870" spans="3:16" x14ac:dyDescent="0.25">
      <c r="C870" s="84"/>
      <c r="D870" s="84"/>
      <c r="F870" s="84"/>
      <c r="O870" s="84"/>
      <c r="P870" s="84"/>
    </row>
    <row r="871" spans="3:16" x14ac:dyDescent="0.25">
      <c r="C871" s="84"/>
      <c r="D871" s="84"/>
      <c r="F871" s="84"/>
      <c r="O871" s="84"/>
      <c r="P871" s="84"/>
    </row>
    <row r="872" spans="3:16" x14ac:dyDescent="0.25">
      <c r="C872" s="84"/>
      <c r="D872" s="84"/>
      <c r="F872" s="84"/>
      <c r="O872" s="84"/>
      <c r="P872" s="84"/>
    </row>
    <row r="873" spans="3:16" x14ac:dyDescent="0.25">
      <c r="C873" s="84"/>
      <c r="D873" s="84"/>
      <c r="F873" s="84"/>
      <c r="O873" s="84"/>
      <c r="P873" s="84"/>
    </row>
    <row r="874" spans="3:16" x14ac:dyDescent="0.25">
      <c r="C874" s="84"/>
      <c r="D874" s="84"/>
      <c r="F874" s="84"/>
      <c r="O874" s="84"/>
      <c r="P874" s="84"/>
    </row>
    <row r="875" spans="3:16" x14ac:dyDescent="0.25">
      <c r="C875" s="84"/>
      <c r="D875" s="84"/>
      <c r="F875" s="84"/>
      <c r="O875" s="84"/>
      <c r="P875" s="84"/>
    </row>
    <row r="876" spans="3:16" x14ac:dyDescent="0.25">
      <c r="C876" s="84"/>
      <c r="D876" s="84"/>
      <c r="F876" s="84"/>
      <c r="O876" s="84"/>
      <c r="P876" s="84"/>
    </row>
    <row r="877" spans="3:16" x14ac:dyDescent="0.25">
      <c r="C877" s="84"/>
      <c r="D877" s="84"/>
      <c r="F877" s="84"/>
      <c r="O877" s="84"/>
      <c r="P877" s="84"/>
    </row>
    <row r="878" spans="3:16" x14ac:dyDescent="0.25">
      <c r="C878" s="84"/>
      <c r="D878" s="84"/>
      <c r="F878" s="84"/>
      <c r="O878" s="84"/>
      <c r="P878" s="84"/>
    </row>
    <row r="879" spans="3:16" x14ac:dyDescent="0.25">
      <c r="C879" s="84"/>
      <c r="D879" s="84"/>
      <c r="F879" s="84"/>
      <c r="O879" s="84"/>
      <c r="P879" s="84"/>
    </row>
    <row r="880" spans="3:16" x14ac:dyDescent="0.25">
      <c r="C880" s="84"/>
      <c r="D880" s="84"/>
      <c r="F880" s="84"/>
      <c r="O880" s="84"/>
      <c r="P880" s="84"/>
    </row>
    <row r="881" spans="3:16" x14ac:dyDescent="0.25">
      <c r="C881" s="84"/>
      <c r="D881" s="84"/>
      <c r="F881" s="84"/>
      <c r="O881" s="84"/>
      <c r="P881" s="84"/>
    </row>
    <row r="882" spans="3:16" x14ac:dyDescent="0.25">
      <c r="C882" s="84"/>
      <c r="D882" s="84"/>
      <c r="F882" s="84"/>
      <c r="O882" s="84"/>
      <c r="P882" s="84"/>
    </row>
    <row r="883" spans="3:16" x14ac:dyDescent="0.25">
      <c r="C883" s="84"/>
      <c r="D883" s="84"/>
      <c r="F883" s="84"/>
      <c r="O883" s="84"/>
      <c r="P883" s="84"/>
    </row>
    <row r="884" spans="3:16" x14ac:dyDescent="0.25">
      <c r="C884" s="84"/>
      <c r="D884" s="84"/>
      <c r="F884" s="84"/>
      <c r="O884" s="84"/>
      <c r="P884" s="84"/>
    </row>
    <row r="885" spans="3:16" x14ac:dyDescent="0.25">
      <c r="C885" s="84"/>
      <c r="D885" s="84"/>
      <c r="F885" s="84"/>
      <c r="O885" s="84"/>
      <c r="P885" s="84"/>
    </row>
    <row r="886" spans="3:16" x14ac:dyDescent="0.25">
      <c r="C886" s="84"/>
      <c r="D886" s="84"/>
      <c r="F886" s="84"/>
      <c r="O886" s="84"/>
      <c r="P886" s="84"/>
    </row>
    <row r="887" spans="3:16" x14ac:dyDescent="0.25">
      <c r="C887" s="84"/>
      <c r="D887" s="84"/>
      <c r="F887" s="84"/>
      <c r="O887" s="84"/>
      <c r="P887" s="84"/>
    </row>
    <row r="888" spans="3:16" x14ac:dyDescent="0.25">
      <c r="C888" s="84"/>
      <c r="D888" s="84"/>
      <c r="F888" s="84"/>
      <c r="O888" s="84"/>
      <c r="P888" s="84"/>
    </row>
    <row r="889" spans="3:16" x14ac:dyDescent="0.25">
      <c r="C889" s="84"/>
      <c r="D889" s="84"/>
      <c r="F889" s="84"/>
      <c r="O889" s="84"/>
      <c r="P889" s="84"/>
    </row>
    <row r="890" spans="3:16" x14ac:dyDescent="0.25">
      <c r="C890" s="84"/>
      <c r="D890" s="84"/>
      <c r="F890" s="84"/>
      <c r="O890" s="84"/>
      <c r="P890" s="84"/>
    </row>
    <row r="891" spans="3:16" x14ac:dyDescent="0.25">
      <c r="C891" s="84"/>
      <c r="D891" s="84"/>
      <c r="F891" s="84"/>
      <c r="O891" s="84"/>
      <c r="P891" s="84"/>
    </row>
    <row r="892" spans="3:16" x14ac:dyDescent="0.25">
      <c r="C892" s="84"/>
      <c r="D892" s="84"/>
      <c r="F892" s="84"/>
      <c r="O892" s="84"/>
      <c r="P892" s="84"/>
    </row>
    <row r="893" spans="3:16" x14ac:dyDescent="0.25">
      <c r="C893" s="84"/>
      <c r="D893" s="84"/>
      <c r="F893" s="84"/>
      <c r="O893" s="84"/>
      <c r="P893" s="84"/>
    </row>
    <row r="894" spans="3:16" x14ac:dyDescent="0.25">
      <c r="C894" s="84"/>
      <c r="D894" s="84"/>
      <c r="F894" s="84"/>
      <c r="O894" s="84"/>
      <c r="P894" s="84"/>
    </row>
    <row r="895" spans="3:16" x14ac:dyDescent="0.25">
      <c r="C895" s="84"/>
      <c r="D895" s="84"/>
      <c r="F895" s="84"/>
      <c r="O895" s="84"/>
      <c r="P895" s="84"/>
    </row>
    <row r="896" spans="3:16" x14ac:dyDescent="0.25">
      <c r="C896" s="84"/>
      <c r="D896" s="84"/>
      <c r="F896" s="84"/>
      <c r="O896" s="84"/>
      <c r="P896" s="84"/>
    </row>
    <row r="897" spans="3:16" x14ac:dyDescent="0.25">
      <c r="C897" s="84"/>
      <c r="D897" s="84"/>
      <c r="F897" s="84"/>
      <c r="O897" s="84"/>
      <c r="P897" s="84"/>
    </row>
    <row r="898" spans="3:16" x14ac:dyDescent="0.25">
      <c r="C898" s="84"/>
      <c r="D898" s="84"/>
      <c r="F898" s="84"/>
      <c r="O898" s="84"/>
      <c r="P898" s="84"/>
    </row>
    <row r="899" spans="3:16" x14ac:dyDescent="0.25">
      <c r="C899" s="84"/>
      <c r="D899" s="84"/>
      <c r="F899" s="84"/>
      <c r="O899" s="84"/>
      <c r="P899" s="84"/>
    </row>
    <row r="900" spans="3:16" x14ac:dyDescent="0.25">
      <c r="C900" s="84"/>
      <c r="D900" s="84"/>
      <c r="F900" s="84"/>
      <c r="O900" s="84"/>
      <c r="P900" s="84"/>
    </row>
    <row r="901" spans="3:16" x14ac:dyDescent="0.25">
      <c r="C901" s="84"/>
      <c r="D901" s="84"/>
      <c r="F901" s="84"/>
      <c r="O901" s="84"/>
      <c r="P901" s="84"/>
    </row>
    <row r="902" spans="3:16" x14ac:dyDescent="0.25">
      <c r="C902" s="84"/>
      <c r="D902" s="84"/>
      <c r="F902" s="84"/>
      <c r="O902" s="84"/>
      <c r="P902" s="84"/>
    </row>
    <row r="903" spans="3:16" x14ac:dyDescent="0.25">
      <c r="C903" s="84"/>
      <c r="D903" s="84"/>
      <c r="F903" s="84"/>
      <c r="O903" s="84"/>
      <c r="P903" s="84"/>
    </row>
    <row r="904" spans="3:16" x14ac:dyDescent="0.25">
      <c r="C904" s="84"/>
      <c r="D904" s="84"/>
      <c r="F904" s="84"/>
      <c r="O904" s="84"/>
      <c r="P904" s="84"/>
    </row>
    <row r="905" spans="3:16" x14ac:dyDescent="0.25">
      <c r="C905" s="84"/>
      <c r="D905" s="84"/>
      <c r="F905" s="84"/>
      <c r="O905" s="84"/>
      <c r="P905" s="84"/>
    </row>
    <row r="906" spans="3:16" x14ac:dyDescent="0.25">
      <c r="C906" s="84"/>
      <c r="D906" s="84"/>
      <c r="F906" s="84"/>
      <c r="O906" s="84"/>
      <c r="P906" s="84"/>
    </row>
    <row r="907" spans="3:16" x14ac:dyDescent="0.25">
      <c r="C907" s="84"/>
      <c r="D907" s="84"/>
      <c r="F907" s="84"/>
      <c r="O907" s="84"/>
      <c r="P907" s="84"/>
    </row>
    <row r="908" spans="3:16" x14ac:dyDescent="0.25">
      <c r="C908" s="84"/>
      <c r="D908" s="84"/>
      <c r="F908" s="84"/>
      <c r="O908" s="84"/>
      <c r="P908" s="84"/>
    </row>
    <row r="909" spans="3:16" x14ac:dyDescent="0.25">
      <c r="C909" s="84"/>
      <c r="D909" s="84"/>
      <c r="F909" s="84"/>
      <c r="O909" s="84"/>
      <c r="P909" s="84"/>
    </row>
    <row r="910" spans="3:16" x14ac:dyDescent="0.25">
      <c r="C910" s="84"/>
      <c r="D910" s="84"/>
      <c r="F910" s="84"/>
      <c r="O910" s="84"/>
      <c r="P910" s="84"/>
    </row>
    <row r="911" spans="3:16" x14ac:dyDescent="0.25">
      <c r="C911" s="84"/>
      <c r="D911" s="84"/>
      <c r="F911" s="84"/>
      <c r="O911" s="84"/>
      <c r="P911" s="84"/>
    </row>
    <row r="912" spans="3:16" x14ac:dyDescent="0.25">
      <c r="C912" s="84"/>
      <c r="D912" s="84"/>
      <c r="F912" s="84"/>
      <c r="O912" s="84"/>
      <c r="P912" s="84"/>
    </row>
    <row r="913" spans="3:16" x14ac:dyDescent="0.25">
      <c r="C913" s="84"/>
      <c r="D913" s="84"/>
      <c r="F913" s="84"/>
      <c r="O913" s="84"/>
      <c r="P913" s="84"/>
    </row>
    <row r="914" spans="3:16" x14ac:dyDescent="0.25">
      <c r="C914" s="84"/>
      <c r="D914" s="84"/>
      <c r="F914" s="84"/>
      <c r="O914" s="84"/>
      <c r="P914" s="84"/>
    </row>
    <row r="915" spans="3:16" x14ac:dyDescent="0.25">
      <c r="C915" s="84"/>
      <c r="D915" s="84"/>
      <c r="F915" s="84"/>
      <c r="O915" s="84"/>
      <c r="P915" s="84"/>
    </row>
    <row r="916" spans="3:16" x14ac:dyDescent="0.25">
      <c r="C916" s="84"/>
      <c r="D916" s="84"/>
      <c r="F916" s="84"/>
      <c r="O916" s="84"/>
      <c r="P916" s="84"/>
    </row>
    <row r="917" spans="3:16" x14ac:dyDescent="0.25">
      <c r="C917" s="84"/>
      <c r="D917" s="84"/>
      <c r="F917" s="84"/>
      <c r="O917" s="84"/>
      <c r="P917" s="84"/>
    </row>
    <row r="918" spans="3:16" x14ac:dyDescent="0.25">
      <c r="C918" s="84"/>
      <c r="D918" s="84"/>
      <c r="F918" s="84"/>
      <c r="O918" s="84"/>
      <c r="P918" s="84"/>
    </row>
    <row r="919" spans="3:16" x14ac:dyDescent="0.25">
      <c r="C919" s="84"/>
      <c r="D919" s="84"/>
      <c r="F919" s="84"/>
      <c r="O919" s="84"/>
      <c r="P919" s="84"/>
    </row>
    <row r="920" spans="3:16" x14ac:dyDescent="0.25">
      <c r="C920" s="84"/>
      <c r="D920" s="84"/>
      <c r="F920" s="84"/>
      <c r="O920" s="84"/>
      <c r="P920" s="84"/>
    </row>
    <row r="921" spans="3:16" x14ac:dyDescent="0.25">
      <c r="C921" s="84"/>
      <c r="D921" s="84"/>
      <c r="F921" s="84"/>
      <c r="O921" s="84"/>
      <c r="P921" s="84"/>
    </row>
    <row r="922" spans="3:16" x14ac:dyDescent="0.25">
      <c r="C922" s="84"/>
      <c r="D922" s="84"/>
      <c r="F922" s="84"/>
      <c r="O922" s="84"/>
      <c r="P922" s="84"/>
    </row>
    <row r="923" spans="3:16" x14ac:dyDescent="0.25">
      <c r="C923" s="84"/>
      <c r="D923" s="84"/>
      <c r="F923" s="84"/>
      <c r="O923" s="84"/>
      <c r="P923" s="84"/>
    </row>
    <row r="924" spans="3:16" x14ac:dyDescent="0.25">
      <c r="C924" s="84"/>
      <c r="D924" s="84"/>
      <c r="F924" s="84"/>
      <c r="O924" s="84"/>
      <c r="P924" s="84"/>
    </row>
    <row r="925" spans="3:16" x14ac:dyDescent="0.25">
      <c r="C925" s="84"/>
      <c r="D925" s="84"/>
      <c r="F925" s="84"/>
      <c r="O925" s="84"/>
      <c r="P925" s="84"/>
    </row>
    <row r="926" spans="3:16" x14ac:dyDescent="0.25">
      <c r="C926" s="84"/>
      <c r="D926" s="84"/>
      <c r="F926" s="84"/>
      <c r="O926" s="84"/>
      <c r="P926" s="84"/>
    </row>
    <row r="927" spans="3:16" x14ac:dyDescent="0.25">
      <c r="C927" s="84"/>
      <c r="D927" s="84"/>
      <c r="F927" s="84"/>
      <c r="O927" s="84"/>
      <c r="P927" s="84"/>
    </row>
    <row r="928" spans="3:16" x14ac:dyDescent="0.25">
      <c r="C928" s="84"/>
      <c r="D928" s="84"/>
      <c r="F928" s="84"/>
      <c r="O928" s="84"/>
      <c r="P928" s="84"/>
    </row>
    <row r="929" spans="3:16" x14ac:dyDescent="0.25">
      <c r="C929" s="84"/>
      <c r="D929" s="84"/>
      <c r="F929" s="84"/>
      <c r="O929" s="84"/>
      <c r="P929" s="84"/>
    </row>
    <row r="930" spans="3:16" x14ac:dyDescent="0.25">
      <c r="C930" s="84"/>
      <c r="D930" s="84"/>
      <c r="F930" s="84"/>
      <c r="O930" s="84"/>
      <c r="P930" s="84"/>
    </row>
    <row r="931" spans="3:16" x14ac:dyDescent="0.25">
      <c r="C931" s="84"/>
      <c r="D931" s="84"/>
      <c r="F931" s="84"/>
      <c r="O931" s="84"/>
      <c r="P931" s="84"/>
    </row>
    <row r="932" spans="3:16" x14ac:dyDescent="0.25">
      <c r="C932" s="84"/>
      <c r="D932" s="84"/>
      <c r="F932" s="84"/>
      <c r="O932" s="84"/>
      <c r="P932" s="84"/>
    </row>
    <row r="933" spans="3:16" x14ac:dyDescent="0.25">
      <c r="C933" s="84"/>
      <c r="D933" s="84"/>
      <c r="F933" s="84"/>
      <c r="O933" s="84"/>
      <c r="P933" s="84"/>
    </row>
    <row r="934" spans="3:16" x14ac:dyDescent="0.25">
      <c r="C934" s="84"/>
      <c r="D934" s="84"/>
      <c r="F934" s="84"/>
      <c r="O934" s="84"/>
      <c r="P934" s="84"/>
    </row>
    <row r="935" spans="3:16" x14ac:dyDescent="0.25">
      <c r="C935" s="84"/>
      <c r="D935" s="84"/>
      <c r="F935" s="84"/>
      <c r="O935" s="84"/>
      <c r="P935" s="84"/>
    </row>
    <row r="936" spans="3:16" x14ac:dyDescent="0.25">
      <c r="C936" s="84"/>
      <c r="D936" s="84"/>
      <c r="F936" s="84"/>
      <c r="O936" s="84"/>
      <c r="P936" s="84"/>
    </row>
    <row r="937" spans="3:16" x14ac:dyDescent="0.25">
      <c r="C937" s="84"/>
      <c r="D937" s="84"/>
      <c r="F937" s="84"/>
      <c r="O937" s="84"/>
      <c r="P937" s="84"/>
    </row>
    <row r="938" spans="3:16" x14ac:dyDescent="0.25">
      <c r="C938" s="84"/>
      <c r="D938" s="84"/>
      <c r="F938" s="84"/>
      <c r="O938" s="84"/>
      <c r="P938" s="84"/>
    </row>
    <row r="939" spans="3:16" x14ac:dyDescent="0.25">
      <c r="C939" s="84"/>
      <c r="D939" s="84"/>
      <c r="F939" s="84"/>
      <c r="O939" s="84"/>
      <c r="P939" s="84"/>
    </row>
    <row r="940" spans="3:16" x14ac:dyDescent="0.25">
      <c r="C940" s="84"/>
      <c r="D940" s="84"/>
      <c r="F940" s="84"/>
      <c r="O940" s="84"/>
      <c r="P940" s="84"/>
    </row>
    <row r="941" spans="3:16" x14ac:dyDescent="0.25">
      <c r="C941" s="84"/>
      <c r="D941" s="84"/>
      <c r="F941" s="84"/>
      <c r="O941" s="84"/>
      <c r="P941" s="84"/>
    </row>
    <row r="942" spans="3:16" x14ac:dyDescent="0.25">
      <c r="C942" s="84"/>
      <c r="D942" s="84"/>
      <c r="F942" s="84"/>
      <c r="O942" s="84"/>
      <c r="P942" s="84"/>
    </row>
    <row r="943" spans="3:16" x14ac:dyDescent="0.25">
      <c r="C943" s="84"/>
      <c r="D943" s="84"/>
      <c r="F943" s="84"/>
      <c r="O943" s="84"/>
      <c r="P943" s="84"/>
    </row>
    <row r="944" spans="3:16" x14ac:dyDescent="0.25">
      <c r="C944" s="84"/>
      <c r="D944" s="84"/>
      <c r="F944" s="84"/>
      <c r="O944" s="84"/>
      <c r="P944" s="84"/>
    </row>
    <row r="945" spans="3:16" x14ac:dyDescent="0.25">
      <c r="C945" s="84"/>
      <c r="D945" s="84"/>
      <c r="F945" s="84"/>
      <c r="O945" s="84"/>
      <c r="P945" s="84"/>
    </row>
    <row r="946" spans="3:16" x14ac:dyDescent="0.25">
      <c r="C946" s="84"/>
      <c r="D946" s="84"/>
      <c r="F946" s="84"/>
      <c r="O946" s="84"/>
      <c r="P946" s="84"/>
    </row>
    <row r="947" spans="3:16" x14ac:dyDescent="0.25">
      <c r="C947" s="84"/>
      <c r="D947" s="84"/>
      <c r="F947" s="84"/>
      <c r="O947" s="84"/>
      <c r="P947" s="84"/>
    </row>
    <row r="948" spans="3:16" x14ac:dyDescent="0.25">
      <c r="C948" s="84"/>
      <c r="D948" s="84"/>
      <c r="F948" s="84"/>
      <c r="O948" s="84"/>
      <c r="P948" s="84"/>
    </row>
    <row r="949" spans="3:16" x14ac:dyDescent="0.25">
      <c r="C949" s="84"/>
      <c r="D949" s="84"/>
      <c r="F949" s="84"/>
      <c r="O949" s="84"/>
      <c r="P949" s="84"/>
    </row>
    <row r="950" spans="3:16" x14ac:dyDescent="0.25">
      <c r="C950" s="84"/>
      <c r="D950" s="84"/>
      <c r="F950" s="84"/>
      <c r="O950" s="84"/>
      <c r="P950" s="84"/>
    </row>
    <row r="951" spans="3:16" x14ac:dyDescent="0.25">
      <c r="C951" s="84"/>
      <c r="D951" s="84"/>
      <c r="F951" s="84"/>
      <c r="O951" s="84"/>
      <c r="P951" s="84"/>
    </row>
    <row r="952" spans="3:16" x14ac:dyDescent="0.25">
      <c r="C952" s="84"/>
      <c r="D952" s="84"/>
      <c r="F952" s="84"/>
      <c r="O952" s="84"/>
      <c r="P952" s="84"/>
    </row>
    <row r="953" spans="3:16" x14ac:dyDescent="0.25">
      <c r="C953" s="84"/>
      <c r="D953" s="84"/>
      <c r="F953" s="84"/>
      <c r="O953" s="84"/>
      <c r="P953" s="84"/>
    </row>
    <row r="954" spans="3:16" x14ac:dyDescent="0.25">
      <c r="C954" s="84"/>
      <c r="D954" s="84"/>
      <c r="F954" s="84"/>
      <c r="O954" s="84"/>
      <c r="P954" s="84"/>
    </row>
    <row r="955" spans="3:16" x14ac:dyDescent="0.25">
      <c r="C955" s="84"/>
      <c r="D955" s="84"/>
      <c r="F955" s="84"/>
      <c r="O955" s="84"/>
      <c r="P955" s="84"/>
    </row>
    <row r="956" spans="3:16" x14ac:dyDescent="0.25">
      <c r="C956" s="84"/>
      <c r="D956" s="84"/>
      <c r="F956" s="84"/>
      <c r="O956" s="84"/>
      <c r="P956" s="84"/>
    </row>
    <row r="957" spans="3:16" x14ac:dyDescent="0.25">
      <c r="C957" s="84"/>
      <c r="D957" s="84"/>
      <c r="F957" s="84"/>
      <c r="O957" s="84"/>
      <c r="P957" s="84"/>
    </row>
    <row r="958" spans="3:16" x14ac:dyDescent="0.25">
      <c r="C958" s="84"/>
      <c r="D958" s="84"/>
      <c r="F958" s="84"/>
      <c r="O958" s="84"/>
      <c r="P958" s="84"/>
    </row>
    <row r="959" spans="3:16" x14ac:dyDescent="0.25">
      <c r="C959" s="84"/>
      <c r="D959" s="84"/>
      <c r="F959" s="84"/>
      <c r="O959" s="84"/>
      <c r="P959" s="84"/>
    </row>
    <row r="960" spans="3:16" x14ac:dyDescent="0.25">
      <c r="C960" s="84"/>
      <c r="D960" s="84"/>
      <c r="F960" s="84"/>
      <c r="O960" s="84"/>
      <c r="P960" s="84"/>
    </row>
    <row r="961" spans="3:16" x14ac:dyDescent="0.25">
      <c r="C961" s="84"/>
      <c r="D961" s="84"/>
      <c r="F961" s="84"/>
      <c r="O961" s="84"/>
      <c r="P961" s="84"/>
    </row>
    <row r="962" spans="3:16" x14ac:dyDescent="0.25">
      <c r="C962" s="84"/>
      <c r="D962" s="84"/>
      <c r="F962" s="84"/>
      <c r="O962" s="84"/>
      <c r="P962" s="84"/>
    </row>
    <row r="963" spans="3:16" x14ac:dyDescent="0.25">
      <c r="C963" s="84"/>
      <c r="D963" s="84"/>
      <c r="F963" s="84"/>
      <c r="O963" s="84"/>
      <c r="P963" s="84"/>
    </row>
    <row r="964" spans="3:16" x14ac:dyDescent="0.25">
      <c r="C964" s="84"/>
      <c r="D964" s="84"/>
      <c r="F964" s="84"/>
      <c r="O964" s="84"/>
      <c r="P964" s="84"/>
    </row>
    <row r="965" spans="3:16" x14ac:dyDescent="0.25">
      <c r="C965" s="84"/>
      <c r="D965" s="84"/>
      <c r="F965" s="84"/>
      <c r="O965" s="84"/>
      <c r="P965" s="84"/>
    </row>
    <row r="966" spans="3:16" x14ac:dyDescent="0.25">
      <c r="C966" s="84"/>
      <c r="D966" s="84"/>
      <c r="F966" s="84"/>
      <c r="O966" s="84"/>
      <c r="P966" s="84"/>
    </row>
    <row r="967" spans="3:16" x14ac:dyDescent="0.25">
      <c r="C967" s="84"/>
      <c r="D967" s="84"/>
      <c r="F967" s="84"/>
      <c r="O967" s="84"/>
      <c r="P967" s="84"/>
    </row>
    <row r="968" spans="3:16" x14ac:dyDescent="0.25">
      <c r="C968" s="84"/>
      <c r="D968" s="84"/>
      <c r="F968" s="84"/>
      <c r="O968" s="84"/>
      <c r="P968" s="84"/>
    </row>
    <row r="969" spans="3:16" x14ac:dyDescent="0.25">
      <c r="C969" s="84"/>
      <c r="D969" s="84"/>
      <c r="F969" s="84"/>
      <c r="O969" s="84"/>
      <c r="P969" s="84"/>
    </row>
    <row r="970" spans="3:16" x14ac:dyDescent="0.25">
      <c r="C970" s="84"/>
      <c r="D970" s="84"/>
      <c r="F970" s="84"/>
      <c r="O970" s="84"/>
      <c r="P970" s="84"/>
    </row>
    <row r="971" spans="3:16" x14ac:dyDescent="0.25">
      <c r="C971" s="84"/>
      <c r="D971" s="84"/>
      <c r="F971" s="84"/>
      <c r="O971" s="84"/>
      <c r="P971" s="84"/>
    </row>
    <row r="972" spans="3:16" x14ac:dyDescent="0.25">
      <c r="C972" s="84"/>
      <c r="D972" s="84"/>
      <c r="F972" s="84"/>
      <c r="O972" s="84"/>
      <c r="P972" s="84"/>
    </row>
    <row r="973" spans="3:16" x14ac:dyDescent="0.25">
      <c r="C973" s="84"/>
      <c r="D973" s="84"/>
      <c r="F973" s="84"/>
      <c r="O973" s="84"/>
      <c r="P973" s="84"/>
    </row>
    <row r="974" spans="3:16" x14ac:dyDescent="0.25">
      <c r="C974" s="84"/>
      <c r="D974" s="84"/>
      <c r="F974" s="84"/>
      <c r="O974" s="84"/>
      <c r="P974" s="84"/>
    </row>
    <row r="975" spans="3:16" x14ac:dyDescent="0.25">
      <c r="C975" s="84"/>
      <c r="D975" s="84"/>
      <c r="F975" s="84"/>
      <c r="O975" s="84"/>
      <c r="P975" s="84"/>
    </row>
    <row r="976" spans="3:16" x14ac:dyDescent="0.25">
      <c r="C976" s="84"/>
      <c r="D976" s="84"/>
      <c r="F976" s="84"/>
      <c r="O976" s="84"/>
      <c r="P976" s="84"/>
    </row>
    <row r="977" spans="3:16" x14ac:dyDescent="0.25">
      <c r="C977" s="84"/>
      <c r="D977" s="84"/>
      <c r="F977" s="84"/>
      <c r="O977" s="84"/>
      <c r="P977" s="84"/>
    </row>
    <row r="978" spans="3:16" x14ac:dyDescent="0.25">
      <c r="C978" s="84"/>
      <c r="D978" s="84"/>
      <c r="F978" s="84"/>
      <c r="O978" s="84"/>
      <c r="P978" s="84"/>
    </row>
    <row r="979" spans="3:16" x14ac:dyDescent="0.25">
      <c r="C979" s="84"/>
      <c r="D979" s="84"/>
      <c r="F979" s="84"/>
      <c r="O979" s="84"/>
      <c r="P979" s="84"/>
    </row>
    <row r="980" spans="3:16" x14ac:dyDescent="0.25">
      <c r="C980" s="84"/>
      <c r="D980" s="84"/>
      <c r="F980" s="84"/>
      <c r="O980" s="84"/>
      <c r="P980" s="84"/>
    </row>
    <row r="981" spans="3:16" x14ac:dyDescent="0.25">
      <c r="C981" s="84"/>
      <c r="D981" s="84"/>
      <c r="F981" s="84"/>
      <c r="O981" s="84"/>
      <c r="P981" s="84"/>
    </row>
    <row r="982" spans="3:16" x14ac:dyDescent="0.25">
      <c r="C982" s="84"/>
      <c r="D982" s="84"/>
      <c r="F982" s="84"/>
      <c r="O982" s="84"/>
      <c r="P982" s="84"/>
    </row>
    <row r="983" spans="3:16" x14ac:dyDescent="0.25">
      <c r="C983" s="84"/>
      <c r="D983" s="84"/>
      <c r="F983" s="84"/>
      <c r="O983" s="84"/>
      <c r="P983" s="84"/>
    </row>
    <row r="984" spans="3:16" x14ac:dyDescent="0.25">
      <c r="C984" s="84"/>
      <c r="D984" s="84"/>
      <c r="F984" s="84"/>
      <c r="O984" s="84"/>
      <c r="P984" s="84"/>
    </row>
    <row r="985" spans="3:16" x14ac:dyDescent="0.25">
      <c r="C985" s="84"/>
      <c r="D985" s="84"/>
      <c r="F985" s="84"/>
      <c r="O985" s="84"/>
      <c r="P985" s="84"/>
    </row>
    <row r="986" spans="3:16" x14ac:dyDescent="0.25">
      <c r="C986" s="84"/>
      <c r="D986" s="84"/>
      <c r="F986" s="84"/>
      <c r="O986" s="84"/>
      <c r="P986" s="84"/>
    </row>
    <row r="987" spans="3:16" x14ac:dyDescent="0.25">
      <c r="C987" s="84"/>
      <c r="D987" s="84"/>
      <c r="F987" s="84"/>
      <c r="O987" s="84"/>
      <c r="P987" s="84"/>
    </row>
    <row r="988" spans="3:16" x14ac:dyDescent="0.25">
      <c r="C988" s="84"/>
      <c r="D988" s="84"/>
      <c r="F988" s="84"/>
      <c r="O988" s="84"/>
      <c r="P988" s="84"/>
    </row>
    <row r="989" spans="3:16" x14ac:dyDescent="0.25">
      <c r="C989" s="84"/>
      <c r="D989" s="84"/>
      <c r="F989" s="84"/>
      <c r="O989" s="84"/>
      <c r="P989" s="84"/>
    </row>
    <row r="990" spans="3:16" x14ac:dyDescent="0.25">
      <c r="C990" s="84"/>
      <c r="D990" s="84"/>
      <c r="F990" s="84"/>
      <c r="O990" s="84"/>
      <c r="P990" s="84"/>
    </row>
    <row r="991" spans="3:16" x14ac:dyDescent="0.25">
      <c r="C991" s="84"/>
      <c r="D991" s="84"/>
      <c r="F991" s="84"/>
      <c r="O991" s="84"/>
      <c r="P991" s="84"/>
    </row>
    <row r="992" spans="3:16" x14ac:dyDescent="0.25">
      <c r="C992" s="84"/>
      <c r="D992" s="84"/>
      <c r="F992" s="84"/>
      <c r="O992" s="84"/>
      <c r="P992" s="84"/>
    </row>
    <row r="993" spans="3:16" x14ac:dyDescent="0.25">
      <c r="C993" s="84"/>
      <c r="D993" s="84"/>
      <c r="F993" s="84"/>
      <c r="O993" s="84"/>
      <c r="P993" s="84"/>
    </row>
    <row r="994" spans="3:16" x14ac:dyDescent="0.25">
      <c r="C994" s="84"/>
      <c r="D994" s="84"/>
      <c r="F994" s="84"/>
      <c r="O994" s="84"/>
      <c r="P994" s="84"/>
    </row>
    <row r="995" spans="3:16" x14ac:dyDescent="0.25">
      <c r="C995" s="84"/>
      <c r="D995" s="84"/>
      <c r="F995" s="84"/>
      <c r="O995" s="84"/>
      <c r="P995" s="84"/>
    </row>
    <row r="996" spans="3:16" x14ac:dyDescent="0.25">
      <c r="C996" s="84"/>
      <c r="D996" s="84"/>
      <c r="F996" s="84"/>
      <c r="O996" s="84"/>
      <c r="P996" s="84"/>
    </row>
    <row r="997" spans="3:16" x14ac:dyDescent="0.25">
      <c r="C997" s="84"/>
      <c r="D997" s="84"/>
      <c r="F997" s="84"/>
      <c r="O997" s="84"/>
      <c r="P997" s="84"/>
    </row>
    <row r="998" spans="3:16" x14ac:dyDescent="0.25">
      <c r="C998" s="84"/>
      <c r="D998" s="84"/>
      <c r="F998" s="84"/>
      <c r="O998" s="84"/>
      <c r="P998" s="84"/>
    </row>
    <row r="999" spans="3:16" x14ac:dyDescent="0.25">
      <c r="C999" s="84"/>
      <c r="D999" s="84"/>
      <c r="F999" s="84"/>
      <c r="O999" s="84"/>
      <c r="P999" s="84"/>
    </row>
    <row r="1000" spans="3:16" x14ac:dyDescent="0.25">
      <c r="C1000" s="84"/>
      <c r="D1000" s="84"/>
      <c r="F1000" s="84"/>
      <c r="O1000" s="84"/>
      <c r="P1000" s="84"/>
    </row>
    <row r="1001" spans="3:16" x14ac:dyDescent="0.25">
      <c r="C1001" s="84"/>
      <c r="D1001" s="84"/>
      <c r="F1001" s="84"/>
      <c r="O1001" s="84"/>
      <c r="P1001" s="84"/>
    </row>
    <row r="1002" spans="3:16" x14ac:dyDescent="0.25">
      <c r="C1002" s="84"/>
      <c r="D1002" s="84"/>
      <c r="F1002" s="84"/>
      <c r="O1002" s="84"/>
      <c r="P1002" s="84"/>
    </row>
    <row r="1003" spans="3:16" x14ac:dyDescent="0.25">
      <c r="C1003" s="84"/>
      <c r="D1003" s="84"/>
      <c r="F1003" s="84"/>
      <c r="O1003" s="84"/>
      <c r="P1003" s="84"/>
    </row>
    <row r="1004" spans="3:16" x14ac:dyDescent="0.25">
      <c r="C1004" s="84"/>
      <c r="D1004" s="84"/>
      <c r="F1004" s="84"/>
      <c r="O1004" s="84"/>
      <c r="P1004" s="84"/>
    </row>
    <row r="1005" spans="3:16" x14ac:dyDescent="0.25">
      <c r="C1005" s="84"/>
      <c r="D1005" s="84"/>
      <c r="F1005" s="84"/>
      <c r="O1005" s="84"/>
      <c r="P1005" s="84"/>
    </row>
    <row r="1006" spans="3:16" x14ac:dyDescent="0.25">
      <c r="C1006" s="84"/>
      <c r="D1006" s="84"/>
      <c r="F1006" s="84"/>
      <c r="O1006" s="84"/>
      <c r="P1006" s="84"/>
    </row>
    <row r="1007" spans="3:16" x14ac:dyDescent="0.25">
      <c r="C1007" s="84"/>
      <c r="D1007" s="84"/>
      <c r="F1007" s="84"/>
      <c r="O1007" s="84"/>
      <c r="P1007" s="84"/>
    </row>
    <row r="1008" spans="3:16" x14ac:dyDescent="0.25">
      <c r="C1008" s="84"/>
      <c r="D1008" s="84"/>
      <c r="F1008" s="84"/>
      <c r="O1008" s="84"/>
      <c r="P1008" s="84"/>
    </row>
    <row r="1009" spans="3:16" x14ac:dyDescent="0.25">
      <c r="C1009" s="84"/>
      <c r="D1009" s="84"/>
      <c r="F1009" s="84"/>
      <c r="O1009" s="84"/>
      <c r="P1009" s="84"/>
    </row>
    <row r="1010" spans="3:16" x14ac:dyDescent="0.25">
      <c r="C1010" s="84"/>
      <c r="D1010" s="84"/>
      <c r="F1010" s="84"/>
      <c r="O1010" s="84"/>
      <c r="P1010" s="84"/>
    </row>
    <row r="1011" spans="3:16" x14ac:dyDescent="0.25">
      <c r="C1011" s="84"/>
      <c r="D1011" s="84"/>
      <c r="F1011" s="84"/>
      <c r="O1011" s="84"/>
      <c r="P1011" s="84"/>
    </row>
    <row r="1012" spans="3:16" x14ac:dyDescent="0.25">
      <c r="C1012" s="84"/>
      <c r="D1012" s="84"/>
      <c r="F1012" s="84"/>
      <c r="O1012" s="84"/>
      <c r="P1012" s="84"/>
    </row>
    <row r="1013" spans="3:16" x14ac:dyDescent="0.25">
      <c r="C1013" s="84"/>
      <c r="D1013" s="84"/>
      <c r="F1013" s="84"/>
      <c r="O1013" s="84"/>
      <c r="P1013" s="84"/>
    </row>
    <row r="1014" spans="3:16" x14ac:dyDescent="0.25">
      <c r="C1014" s="84"/>
      <c r="D1014" s="84"/>
      <c r="F1014" s="84"/>
      <c r="O1014" s="84"/>
      <c r="P1014" s="84"/>
    </row>
    <row r="1015" spans="3:16" x14ac:dyDescent="0.25">
      <c r="C1015" s="84"/>
      <c r="D1015" s="84"/>
      <c r="F1015" s="84"/>
      <c r="O1015" s="84"/>
      <c r="P1015" s="84"/>
    </row>
    <row r="1016" spans="3:16" x14ac:dyDescent="0.25">
      <c r="C1016" s="84"/>
      <c r="D1016" s="84"/>
      <c r="F1016" s="84"/>
      <c r="O1016" s="84"/>
      <c r="P1016" s="84"/>
    </row>
    <row r="1017" spans="3:16" x14ac:dyDescent="0.25">
      <c r="C1017" s="84"/>
      <c r="D1017" s="84"/>
      <c r="F1017" s="84"/>
      <c r="O1017" s="84"/>
      <c r="P1017" s="84"/>
    </row>
    <row r="1018" spans="3:16" x14ac:dyDescent="0.25">
      <c r="C1018" s="84"/>
      <c r="D1018" s="84"/>
      <c r="F1018" s="84"/>
      <c r="O1018" s="84"/>
      <c r="P1018" s="84"/>
    </row>
    <row r="1019" spans="3:16" x14ac:dyDescent="0.25">
      <c r="C1019" s="84"/>
      <c r="D1019" s="84"/>
      <c r="F1019" s="84"/>
      <c r="O1019" s="84"/>
      <c r="P1019" s="84"/>
    </row>
    <row r="1020" spans="3:16" x14ac:dyDescent="0.25">
      <c r="C1020" s="84"/>
      <c r="D1020" s="84"/>
      <c r="F1020" s="84"/>
      <c r="O1020" s="84"/>
      <c r="P1020" s="84"/>
    </row>
    <row r="1021" spans="3:16" x14ac:dyDescent="0.25">
      <c r="C1021" s="84"/>
      <c r="D1021" s="84"/>
      <c r="F1021" s="84"/>
      <c r="O1021" s="84"/>
      <c r="P1021" s="84"/>
    </row>
    <row r="1022" spans="3:16" x14ac:dyDescent="0.25">
      <c r="C1022" s="84"/>
      <c r="D1022" s="84"/>
      <c r="F1022" s="84"/>
      <c r="O1022" s="84"/>
      <c r="P1022" s="84"/>
    </row>
    <row r="1023" spans="3:16" x14ac:dyDescent="0.25">
      <c r="C1023" s="84"/>
      <c r="D1023" s="84"/>
      <c r="F1023" s="84"/>
      <c r="O1023" s="84"/>
      <c r="P1023" s="84"/>
    </row>
    <row r="1024" spans="3:16" x14ac:dyDescent="0.25">
      <c r="C1024" s="84"/>
      <c r="D1024" s="84"/>
      <c r="F1024" s="84"/>
      <c r="O1024" s="84"/>
      <c r="P1024" s="84"/>
    </row>
    <row r="1025" spans="3:16" x14ac:dyDescent="0.25">
      <c r="C1025" s="84"/>
      <c r="D1025" s="84"/>
      <c r="F1025" s="84"/>
      <c r="O1025" s="84"/>
      <c r="P1025" s="84"/>
    </row>
    <row r="1026" spans="3:16" x14ac:dyDescent="0.25">
      <c r="C1026" s="84"/>
      <c r="D1026" s="84"/>
      <c r="F1026" s="84"/>
      <c r="O1026" s="84"/>
      <c r="P1026" s="84"/>
    </row>
    <row r="1027" spans="3:16" x14ac:dyDescent="0.25">
      <c r="C1027" s="84"/>
      <c r="D1027" s="84"/>
      <c r="F1027" s="84"/>
      <c r="O1027" s="84"/>
      <c r="P1027" s="84"/>
    </row>
    <row r="1028" spans="3:16" x14ac:dyDescent="0.25">
      <c r="C1028" s="84"/>
      <c r="D1028" s="84"/>
      <c r="F1028" s="84"/>
      <c r="O1028" s="84"/>
      <c r="P1028" s="84"/>
    </row>
    <row r="1029" spans="3:16" x14ac:dyDescent="0.25">
      <c r="C1029" s="84"/>
      <c r="D1029" s="84"/>
      <c r="F1029" s="84"/>
      <c r="O1029" s="84"/>
      <c r="P1029" s="84"/>
    </row>
    <row r="1030" spans="3:16" x14ac:dyDescent="0.25">
      <c r="C1030" s="84"/>
      <c r="D1030" s="84"/>
      <c r="F1030" s="84"/>
      <c r="O1030" s="84"/>
      <c r="P1030" s="84"/>
    </row>
    <row r="1031" spans="3:16" x14ac:dyDescent="0.25">
      <c r="C1031" s="84"/>
      <c r="D1031" s="84"/>
      <c r="F1031" s="84"/>
      <c r="O1031" s="84"/>
      <c r="P1031" s="84"/>
    </row>
    <row r="1032" spans="3:16" x14ac:dyDescent="0.25">
      <c r="C1032" s="84"/>
      <c r="D1032" s="84"/>
      <c r="F1032" s="84"/>
      <c r="O1032" s="84"/>
      <c r="P1032" s="84"/>
    </row>
    <row r="1033" spans="3:16" x14ac:dyDescent="0.25">
      <c r="C1033" s="84"/>
      <c r="D1033" s="84"/>
      <c r="F1033" s="84"/>
      <c r="O1033" s="84"/>
      <c r="P1033" s="84"/>
    </row>
    <row r="1034" spans="3:16" x14ac:dyDescent="0.25">
      <c r="C1034" s="84"/>
      <c r="D1034" s="84"/>
      <c r="F1034" s="84"/>
      <c r="O1034" s="84"/>
      <c r="P1034" s="84"/>
    </row>
    <row r="1035" spans="3:16" x14ac:dyDescent="0.25">
      <c r="C1035" s="84"/>
      <c r="D1035" s="84"/>
      <c r="F1035" s="84"/>
      <c r="O1035" s="84"/>
      <c r="P1035" s="84"/>
    </row>
    <row r="1036" spans="3:16" x14ac:dyDescent="0.25">
      <c r="C1036" s="84"/>
      <c r="D1036" s="84"/>
      <c r="F1036" s="84"/>
      <c r="O1036" s="84"/>
      <c r="P1036" s="84"/>
    </row>
    <row r="1037" spans="3:16" x14ac:dyDescent="0.25">
      <c r="C1037" s="84"/>
      <c r="D1037" s="84"/>
      <c r="F1037" s="84"/>
      <c r="O1037" s="84"/>
      <c r="P1037" s="84"/>
    </row>
    <row r="1038" spans="3:16" x14ac:dyDescent="0.25">
      <c r="C1038" s="84"/>
      <c r="D1038" s="84"/>
      <c r="F1038" s="84"/>
      <c r="O1038" s="84"/>
      <c r="P1038" s="84"/>
    </row>
    <row r="1039" spans="3:16" x14ac:dyDescent="0.25">
      <c r="C1039" s="84"/>
      <c r="D1039" s="84"/>
      <c r="F1039" s="84"/>
      <c r="O1039" s="84"/>
      <c r="P1039" s="84"/>
    </row>
    <row r="1040" spans="3:16" x14ac:dyDescent="0.25">
      <c r="C1040" s="84"/>
      <c r="D1040" s="84"/>
      <c r="F1040" s="84"/>
      <c r="O1040" s="84"/>
      <c r="P1040" s="84"/>
    </row>
    <row r="1041" spans="3:16" x14ac:dyDescent="0.25">
      <c r="C1041" s="84"/>
      <c r="D1041" s="84"/>
      <c r="F1041" s="84"/>
      <c r="O1041" s="84"/>
      <c r="P1041" s="84"/>
    </row>
    <row r="1042" spans="3:16" x14ac:dyDescent="0.25">
      <c r="C1042" s="84"/>
      <c r="D1042" s="84"/>
      <c r="F1042" s="84"/>
      <c r="O1042" s="84"/>
      <c r="P1042" s="84"/>
    </row>
    <row r="1043" spans="3:16" x14ac:dyDescent="0.25">
      <c r="C1043" s="84"/>
      <c r="D1043" s="84"/>
      <c r="F1043" s="84"/>
      <c r="O1043" s="84"/>
      <c r="P1043" s="84"/>
    </row>
    <row r="1044" spans="3:16" x14ac:dyDescent="0.25">
      <c r="C1044" s="84"/>
      <c r="D1044" s="84"/>
      <c r="F1044" s="84"/>
      <c r="O1044" s="84"/>
      <c r="P1044" s="84"/>
    </row>
    <row r="1045" spans="3:16" x14ac:dyDescent="0.25">
      <c r="C1045" s="84"/>
      <c r="D1045" s="84"/>
      <c r="F1045" s="84"/>
      <c r="O1045" s="84"/>
      <c r="P1045" s="84"/>
    </row>
    <row r="1046" spans="3:16" x14ac:dyDescent="0.25">
      <c r="C1046" s="84"/>
      <c r="D1046" s="84"/>
      <c r="F1046" s="84"/>
      <c r="O1046" s="84"/>
      <c r="P1046" s="84"/>
    </row>
    <row r="1047" spans="3:16" x14ac:dyDescent="0.25">
      <c r="C1047" s="84"/>
      <c r="D1047" s="84"/>
      <c r="F1047" s="84"/>
      <c r="O1047" s="84"/>
      <c r="P1047" s="84"/>
    </row>
    <row r="1048" spans="3:16" x14ac:dyDescent="0.25">
      <c r="C1048" s="84"/>
      <c r="D1048" s="84"/>
      <c r="F1048" s="84"/>
      <c r="O1048" s="84"/>
      <c r="P1048" s="84"/>
    </row>
    <row r="1049" spans="3:16" x14ac:dyDescent="0.25">
      <c r="C1049" s="84"/>
      <c r="D1049" s="84"/>
      <c r="F1049" s="84"/>
      <c r="O1049" s="84"/>
      <c r="P1049" s="84"/>
    </row>
    <row r="1050" spans="3:16" x14ac:dyDescent="0.25">
      <c r="C1050" s="84"/>
      <c r="D1050" s="84"/>
      <c r="F1050" s="84"/>
      <c r="O1050" s="84"/>
      <c r="P1050" s="84"/>
    </row>
    <row r="1051" spans="3:16" x14ac:dyDescent="0.25">
      <c r="C1051" s="84"/>
      <c r="D1051" s="84"/>
      <c r="F1051" s="84"/>
      <c r="O1051" s="84"/>
      <c r="P1051" s="84"/>
    </row>
    <row r="1052" spans="3:16" x14ac:dyDescent="0.25">
      <c r="C1052" s="84"/>
      <c r="D1052" s="84"/>
      <c r="F1052" s="84"/>
      <c r="O1052" s="84"/>
      <c r="P1052" s="84"/>
    </row>
    <row r="1053" spans="3:16" x14ac:dyDescent="0.25">
      <c r="C1053" s="84"/>
      <c r="D1053" s="84"/>
      <c r="F1053" s="84"/>
      <c r="O1053" s="84"/>
      <c r="P1053" s="84"/>
    </row>
    <row r="1054" spans="3:16" x14ac:dyDescent="0.25">
      <c r="C1054" s="84"/>
      <c r="D1054" s="84"/>
      <c r="F1054" s="84"/>
      <c r="O1054" s="84"/>
      <c r="P1054" s="84"/>
    </row>
    <row r="1055" spans="3:16" x14ac:dyDescent="0.25">
      <c r="C1055" s="84"/>
      <c r="D1055" s="84"/>
      <c r="F1055" s="84"/>
      <c r="O1055" s="84"/>
      <c r="P1055" s="84"/>
    </row>
    <row r="1056" spans="3:16" x14ac:dyDescent="0.25">
      <c r="C1056" s="84"/>
      <c r="D1056" s="84"/>
      <c r="F1056" s="84"/>
      <c r="O1056" s="84"/>
      <c r="P1056" s="84"/>
    </row>
    <row r="1057" spans="3:16" x14ac:dyDescent="0.25">
      <c r="C1057" s="84"/>
      <c r="D1057" s="84"/>
      <c r="F1057" s="84"/>
      <c r="O1057" s="84"/>
      <c r="P1057" s="84"/>
    </row>
    <row r="1058" spans="3:16" x14ac:dyDescent="0.25">
      <c r="C1058" s="84"/>
      <c r="D1058" s="84"/>
      <c r="F1058" s="84"/>
      <c r="O1058" s="84"/>
      <c r="P1058" s="84"/>
    </row>
    <row r="1059" spans="3:16" x14ac:dyDescent="0.25">
      <c r="C1059" s="84"/>
      <c r="D1059" s="84"/>
      <c r="F1059" s="84"/>
      <c r="O1059" s="84"/>
      <c r="P1059" s="84"/>
    </row>
    <row r="1060" spans="3:16" x14ac:dyDescent="0.25">
      <c r="C1060" s="84"/>
      <c r="D1060" s="84"/>
      <c r="F1060" s="84"/>
      <c r="O1060" s="84"/>
      <c r="P1060" s="84"/>
    </row>
    <row r="1061" spans="3:16" x14ac:dyDescent="0.25">
      <c r="C1061" s="84"/>
      <c r="D1061" s="84"/>
      <c r="F1061" s="84"/>
      <c r="O1061" s="84"/>
      <c r="P1061" s="84"/>
    </row>
    <row r="1062" spans="3:16" x14ac:dyDescent="0.25">
      <c r="C1062" s="84"/>
      <c r="D1062" s="84"/>
      <c r="F1062" s="84"/>
      <c r="O1062" s="84"/>
      <c r="P1062" s="84"/>
    </row>
    <row r="1063" spans="3:16" x14ac:dyDescent="0.25">
      <c r="C1063" s="84"/>
      <c r="D1063" s="84"/>
      <c r="F1063" s="84"/>
      <c r="O1063" s="84"/>
      <c r="P1063" s="84"/>
    </row>
    <row r="1064" spans="3:16" x14ac:dyDescent="0.25">
      <c r="C1064" s="84"/>
      <c r="D1064" s="84"/>
      <c r="F1064" s="84"/>
      <c r="O1064" s="84"/>
      <c r="P1064" s="84"/>
    </row>
    <row r="1065" spans="3:16" x14ac:dyDescent="0.25">
      <c r="C1065" s="84"/>
      <c r="D1065" s="84"/>
      <c r="F1065" s="84"/>
      <c r="O1065" s="84"/>
      <c r="P1065" s="84"/>
    </row>
    <row r="1066" spans="3:16" x14ac:dyDescent="0.25">
      <c r="C1066" s="84"/>
      <c r="D1066" s="84"/>
      <c r="F1066" s="84"/>
      <c r="O1066" s="84"/>
      <c r="P1066" s="84"/>
    </row>
    <row r="1067" spans="3:16" x14ac:dyDescent="0.25">
      <c r="C1067" s="84"/>
      <c r="D1067" s="84"/>
      <c r="F1067" s="84"/>
      <c r="O1067" s="84"/>
      <c r="P1067" s="84"/>
    </row>
    <row r="1068" spans="3:16" x14ac:dyDescent="0.25">
      <c r="C1068" s="84"/>
      <c r="D1068" s="84"/>
      <c r="F1068" s="84"/>
      <c r="O1068" s="84"/>
      <c r="P1068" s="84"/>
    </row>
    <row r="1069" spans="3:16" x14ac:dyDescent="0.25">
      <c r="C1069" s="84"/>
      <c r="D1069" s="84"/>
      <c r="F1069" s="84"/>
      <c r="O1069" s="84"/>
      <c r="P1069" s="84"/>
    </row>
    <row r="1070" spans="3:16" x14ac:dyDescent="0.25">
      <c r="C1070" s="84"/>
      <c r="D1070" s="84"/>
      <c r="F1070" s="84"/>
      <c r="O1070" s="84"/>
      <c r="P1070" s="84"/>
    </row>
    <row r="1071" spans="3:16" x14ac:dyDescent="0.25">
      <c r="C1071" s="84"/>
      <c r="D1071" s="84"/>
      <c r="F1071" s="84"/>
      <c r="O1071" s="84"/>
      <c r="P1071" s="84"/>
    </row>
    <row r="1072" spans="3:16" x14ac:dyDescent="0.25">
      <c r="C1072" s="84"/>
      <c r="D1072" s="84"/>
      <c r="F1072" s="84"/>
      <c r="O1072" s="84"/>
      <c r="P1072" s="84"/>
    </row>
    <row r="1073" spans="3:16" x14ac:dyDescent="0.25">
      <c r="C1073" s="84"/>
      <c r="D1073" s="84"/>
      <c r="F1073" s="84"/>
      <c r="O1073" s="84"/>
      <c r="P1073" s="84"/>
    </row>
    <row r="1074" spans="3:16" x14ac:dyDescent="0.25">
      <c r="C1074" s="84"/>
      <c r="D1074" s="84"/>
      <c r="F1074" s="84"/>
      <c r="O1074" s="84"/>
      <c r="P1074" s="84"/>
    </row>
    <row r="1075" spans="3:16" x14ac:dyDescent="0.25">
      <c r="C1075" s="84"/>
      <c r="D1075" s="84"/>
      <c r="F1075" s="84"/>
      <c r="O1075" s="84"/>
      <c r="P1075" s="84"/>
    </row>
    <row r="1076" spans="3:16" x14ac:dyDescent="0.25">
      <c r="C1076" s="84"/>
      <c r="D1076" s="84"/>
      <c r="F1076" s="84"/>
      <c r="O1076" s="84"/>
      <c r="P1076" s="84"/>
    </row>
    <row r="1077" spans="3:16" x14ac:dyDescent="0.25">
      <c r="C1077" s="84"/>
      <c r="D1077" s="84"/>
      <c r="F1077" s="84"/>
      <c r="O1077" s="84"/>
      <c r="P1077" s="84"/>
    </row>
    <row r="1078" spans="3:16" x14ac:dyDescent="0.25">
      <c r="C1078" s="84"/>
      <c r="D1078" s="84"/>
      <c r="F1078" s="84"/>
      <c r="O1078" s="84"/>
      <c r="P1078" s="84"/>
    </row>
    <row r="1079" spans="3:16" x14ac:dyDescent="0.25">
      <c r="C1079" s="84"/>
      <c r="D1079" s="84"/>
      <c r="F1079" s="84"/>
      <c r="O1079" s="84"/>
      <c r="P1079" s="84"/>
    </row>
    <row r="1080" spans="3:16" x14ac:dyDescent="0.25">
      <c r="C1080" s="84"/>
      <c r="D1080" s="84"/>
      <c r="F1080" s="84"/>
      <c r="O1080" s="84"/>
      <c r="P1080" s="84"/>
    </row>
    <row r="1081" spans="3:16" x14ac:dyDescent="0.25">
      <c r="C1081" s="84"/>
      <c r="D1081" s="84"/>
      <c r="F1081" s="84"/>
      <c r="O1081" s="84"/>
      <c r="P1081" s="84"/>
    </row>
    <row r="1082" spans="3:16" x14ac:dyDescent="0.25">
      <c r="C1082" s="84"/>
      <c r="D1082" s="84"/>
      <c r="F1082" s="84"/>
      <c r="O1082" s="84"/>
      <c r="P1082" s="84"/>
    </row>
    <row r="1083" spans="3:16" x14ac:dyDescent="0.25">
      <c r="C1083" s="84"/>
      <c r="D1083" s="84"/>
      <c r="F1083" s="84"/>
      <c r="O1083" s="84"/>
      <c r="P1083" s="84"/>
    </row>
    <row r="1084" spans="3:16" x14ac:dyDescent="0.25">
      <c r="C1084" s="84"/>
      <c r="D1084" s="84"/>
      <c r="F1084" s="84"/>
      <c r="O1084" s="84"/>
      <c r="P1084" s="84"/>
    </row>
    <row r="1085" spans="3:16" x14ac:dyDescent="0.25">
      <c r="C1085" s="84"/>
      <c r="D1085" s="84"/>
      <c r="F1085" s="84"/>
      <c r="O1085" s="84"/>
      <c r="P1085" s="84"/>
    </row>
    <row r="1086" spans="3:16" x14ac:dyDescent="0.25">
      <c r="C1086" s="84"/>
      <c r="D1086" s="84"/>
      <c r="F1086" s="84"/>
      <c r="O1086" s="84"/>
      <c r="P1086" s="84"/>
    </row>
    <row r="1087" spans="3:16" x14ac:dyDescent="0.25">
      <c r="C1087" s="84"/>
      <c r="D1087" s="84"/>
      <c r="F1087" s="84"/>
      <c r="O1087" s="84"/>
      <c r="P1087" s="84"/>
    </row>
    <row r="1088" spans="3:16" x14ac:dyDescent="0.25">
      <c r="C1088" s="84"/>
      <c r="D1088" s="84"/>
      <c r="F1088" s="84"/>
      <c r="O1088" s="84"/>
      <c r="P1088" s="84"/>
    </row>
    <row r="1089" spans="3:16" x14ac:dyDescent="0.25">
      <c r="C1089" s="84"/>
      <c r="D1089" s="84"/>
      <c r="F1089" s="84"/>
      <c r="O1089" s="84"/>
      <c r="P1089" s="84"/>
    </row>
    <row r="1090" spans="3:16" x14ac:dyDescent="0.25">
      <c r="C1090" s="84"/>
      <c r="D1090" s="84"/>
      <c r="F1090" s="84"/>
      <c r="O1090" s="84"/>
      <c r="P1090" s="84"/>
    </row>
    <row r="1091" spans="3:16" x14ac:dyDescent="0.25">
      <c r="C1091" s="84"/>
      <c r="D1091" s="84"/>
      <c r="F1091" s="84"/>
      <c r="O1091" s="84"/>
      <c r="P1091" s="84"/>
    </row>
    <row r="1092" spans="3:16" x14ac:dyDescent="0.25">
      <c r="C1092" s="84"/>
      <c r="D1092" s="84"/>
      <c r="F1092" s="84"/>
      <c r="O1092" s="84"/>
      <c r="P1092" s="84"/>
    </row>
    <row r="1093" spans="3:16" x14ac:dyDescent="0.25">
      <c r="C1093" s="84"/>
      <c r="D1093" s="84"/>
      <c r="F1093" s="84"/>
      <c r="O1093" s="84"/>
      <c r="P1093" s="84"/>
    </row>
    <row r="1094" spans="3:16" x14ac:dyDescent="0.25">
      <c r="C1094" s="84"/>
      <c r="D1094" s="84"/>
      <c r="F1094" s="84"/>
      <c r="O1094" s="84"/>
      <c r="P1094" s="84"/>
    </row>
    <row r="1095" spans="3:16" x14ac:dyDescent="0.25">
      <c r="C1095" s="84"/>
      <c r="D1095" s="84"/>
      <c r="F1095" s="84"/>
      <c r="O1095" s="84"/>
      <c r="P1095" s="84"/>
    </row>
    <row r="1096" spans="3:16" x14ac:dyDescent="0.25">
      <c r="C1096" s="84"/>
      <c r="D1096" s="84"/>
      <c r="F1096" s="84"/>
      <c r="O1096" s="84"/>
      <c r="P1096" s="84"/>
    </row>
    <row r="1097" spans="3:16" x14ac:dyDescent="0.25">
      <c r="C1097" s="84"/>
      <c r="D1097" s="84"/>
      <c r="F1097" s="84"/>
      <c r="O1097" s="84"/>
      <c r="P1097" s="84"/>
    </row>
    <row r="1098" spans="3:16" x14ac:dyDescent="0.25">
      <c r="C1098" s="84"/>
      <c r="D1098" s="84"/>
      <c r="F1098" s="84"/>
      <c r="O1098" s="84"/>
      <c r="P1098" s="84"/>
    </row>
    <row r="1099" spans="3:16" x14ac:dyDescent="0.25">
      <c r="C1099" s="84"/>
      <c r="D1099" s="84"/>
      <c r="F1099" s="84"/>
      <c r="O1099" s="84"/>
      <c r="P1099" s="84"/>
    </row>
    <row r="1100" spans="3:16" x14ac:dyDescent="0.25">
      <c r="C1100" s="84"/>
      <c r="D1100" s="84"/>
      <c r="F1100" s="84"/>
      <c r="O1100" s="84"/>
      <c r="P1100" s="84"/>
    </row>
    <row r="1101" spans="3:16" x14ac:dyDescent="0.25">
      <c r="C1101" s="84"/>
      <c r="D1101" s="84"/>
      <c r="F1101" s="84"/>
      <c r="O1101" s="84"/>
      <c r="P1101" s="84"/>
    </row>
    <row r="1102" spans="3:16" x14ac:dyDescent="0.25">
      <c r="C1102" s="84"/>
      <c r="D1102" s="84"/>
      <c r="F1102" s="84"/>
      <c r="O1102" s="84"/>
      <c r="P1102" s="84"/>
    </row>
    <row r="1103" spans="3:16" x14ac:dyDescent="0.25">
      <c r="C1103" s="84"/>
      <c r="D1103" s="84"/>
      <c r="F1103" s="84"/>
      <c r="O1103" s="84"/>
      <c r="P1103" s="84"/>
    </row>
    <row r="1104" spans="3:16" x14ac:dyDescent="0.25">
      <c r="C1104" s="84"/>
      <c r="D1104" s="84"/>
      <c r="F1104" s="84"/>
      <c r="O1104" s="84"/>
      <c r="P1104" s="84"/>
    </row>
    <row r="1105" spans="3:16" x14ac:dyDescent="0.25">
      <c r="C1105" s="84"/>
      <c r="D1105" s="84"/>
      <c r="F1105" s="84"/>
      <c r="O1105" s="84"/>
      <c r="P1105" s="84"/>
    </row>
    <row r="1106" spans="3:16" x14ac:dyDescent="0.25">
      <c r="C1106" s="84"/>
      <c r="D1106" s="84"/>
      <c r="F1106" s="84"/>
      <c r="O1106" s="84"/>
      <c r="P1106" s="84"/>
    </row>
    <row r="1107" spans="3:16" x14ac:dyDescent="0.25">
      <c r="C1107" s="84"/>
      <c r="D1107" s="84"/>
      <c r="F1107" s="84"/>
      <c r="O1107" s="84"/>
      <c r="P1107" s="84"/>
    </row>
    <row r="1108" spans="3:16" x14ac:dyDescent="0.25">
      <c r="C1108" s="84"/>
      <c r="D1108" s="84"/>
      <c r="F1108" s="84"/>
      <c r="O1108" s="84"/>
      <c r="P1108" s="84"/>
    </row>
    <row r="1109" spans="3:16" x14ac:dyDescent="0.25">
      <c r="C1109" s="84"/>
      <c r="D1109" s="84"/>
      <c r="F1109" s="84"/>
      <c r="O1109" s="84"/>
      <c r="P1109" s="84"/>
    </row>
    <row r="1110" spans="3:16" x14ac:dyDescent="0.25">
      <c r="C1110" s="84"/>
      <c r="D1110" s="84"/>
      <c r="F1110" s="84"/>
      <c r="O1110" s="84"/>
      <c r="P1110" s="84"/>
    </row>
    <row r="1111" spans="3:16" x14ac:dyDescent="0.25">
      <c r="C1111" s="84"/>
      <c r="D1111" s="84"/>
      <c r="F1111" s="84"/>
      <c r="O1111" s="84"/>
      <c r="P1111" s="84"/>
    </row>
    <row r="1112" spans="3:16" x14ac:dyDescent="0.25">
      <c r="C1112" s="84"/>
      <c r="D1112" s="84"/>
      <c r="F1112" s="84"/>
      <c r="O1112" s="84"/>
      <c r="P1112" s="84"/>
    </row>
    <row r="1113" spans="3:16" x14ac:dyDescent="0.25">
      <c r="C1113" s="84"/>
      <c r="D1113" s="84"/>
      <c r="F1113" s="84"/>
      <c r="O1113" s="84"/>
      <c r="P1113" s="84"/>
    </row>
    <row r="1114" spans="3:16" x14ac:dyDescent="0.25">
      <c r="C1114" s="84"/>
      <c r="D1114" s="84"/>
      <c r="F1114" s="84"/>
      <c r="O1114" s="84"/>
      <c r="P1114" s="84"/>
    </row>
    <row r="1115" spans="3:16" x14ac:dyDescent="0.25">
      <c r="C1115" s="84"/>
      <c r="D1115" s="84"/>
      <c r="F1115" s="84"/>
      <c r="O1115" s="84"/>
      <c r="P1115" s="84"/>
    </row>
    <row r="1116" spans="3:16" x14ac:dyDescent="0.25">
      <c r="C1116" s="84"/>
      <c r="D1116" s="84"/>
      <c r="F1116" s="84"/>
      <c r="O1116" s="84"/>
      <c r="P1116" s="84"/>
    </row>
    <row r="1117" spans="3:16" x14ac:dyDescent="0.25">
      <c r="C1117" s="84"/>
      <c r="D1117" s="84"/>
      <c r="F1117" s="84"/>
      <c r="O1117" s="84"/>
      <c r="P1117" s="84"/>
    </row>
    <row r="1118" spans="3:16" x14ac:dyDescent="0.25">
      <c r="C1118" s="84"/>
      <c r="D1118" s="84"/>
      <c r="F1118" s="84"/>
      <c r="O1118" s="84"/>
      <c r="P1118" s="84"/>
    </row>
    <row r="1119" spans="3:16" x14ac:dyDescent="0.25">
      <c r="C1119" s="84"/>
      <c r="D1119" s="84"/>
      <c r="F1119" s="84"/>
      <c r="O1119" s="84"/>
      <c r="P1119" s="84"/>
    </row>
    <row r="1120" spans="3:16" x14ac:dyDescent="0.25">
      <c r="C1120" s="84"/>
      <c r="D1120" s="84"/>
      <c r="F1120" s="84"/>
      <c r="O1120" s="84"/>
      <c r="P1120" s="84"/>
    </row>
    <row r="1121" spans="3:16" x14ac:dyDescent="0.25">
      <c r="C1121" s="84"/>
      <c r="D1121" s="84"/>
      <c r="F1121" s="84"/>
      <c r="O1121" s="84"/>
      <c r="P1121" s="84"/>
    </row>
    <row r="1122" spans="3:16" x14ac:dyDescent="0.25">
      <c r="C1122" s="84"/>
      <c r="D1122" s="84"/>
      <c r="F1122" s="84"/>
      <c r="O1122" s="84"/>
      <c r="P1122" s="84"/>
    </row>
    <row r="1123" spans="3:16" x14ac:dyDescent="0.25">
      <c r="C1123" s="84"/>
      <c r="D1123" s="84"/>
      <c r="F1123" s="84"/>
      <c r="O1123" s="84"/>
      <c r="P1123" s="84"/>
    </row>
    <row r="1124" spans="3:16" x14ac:dyDescent="0.25">
      <c r="C1124" s="84"/>
      <c r="D1124" s="84"/>
      <c r="F1124" s="84"/>
      <c r="O1124" s="84"/>
      <c r="P1124" s="84"/>
    </row>
    <row r="1125" spans="3:16" x14ac:dyDescent="0.25">
      <c r="C1125" s="84"/>
      <c r="D1125" s="84"/>
      <c r="F1125" s="84"/>
      <c r="O1125" s="84"/>
      <c r="P1125" s="84"/>
    </row>
    <row r="1126" spans="3:16" x14ac:dyDescent="0.25">
      <c r="C1126" s="84"/>
      <c r="D1126" s="84"/>
      <c r="F1126" s="84"/>
      <c r="O1126" s="84"/>
      <c r="P1126" s="84"/>
    </row>
    <row r="1127" spans="3:16" x14ac:dyDescent="0.25">
      <c r="C1127" s="84"/>
      <c r="D1127" s="84"/>
      <c r="F1127" s="84"/>
      <c r="O1127" s="84"/>
      <c r="P1127" s="84"/>
    </row>
    <row r="1128" spans="3:16" x14ac:dyDescent="0.25">
      <c r="C1128" s="84"/>
      <c r="D1128" s="84"/>
      <c r="F1128" s="84"/>
      <c r="O1128" s="84"/>
      <c r="P1128" s="84"/>
    </row>
    <row r="1129" spans="3:16" x14ac:dyDescent="0.25">
      <c r="C1129" s="84"/>
      <c r="D1129" s="84"/>
      <c r="F1129" s="84"/>
      <c r="O1129" s="84"/>
      <c r="P1129" s="84"/>
    </row>
    <row r="1130" spans="3:16" x14ac:dyDescent="0.25">
      <c r="C1130" s="84"/>
      <c r="D1130" s="84"/>
      <c r="F1130" s="84"/>
      <c r="O1130" s="84"/>
      <c r="P1130" s="84"/>
    </row>
    <row r="1131" spans="3:16" x14ac:dyDescent="0.25">
      <c r="C1131" s="84"/>
      <c r="D1131" s="84"/>
      <c r="F1131" s="84"/>
      <c r="O1131" s="84"/>
      <c r="P1131" s="84"/>
    </row>
    <row r="1132" spans="3:16" x14ac:dyDescent="0.25">
      <c r="C1132" s="84"/>
      <c r="D1132" s="84"/>
      <c r="F1132" s="84"/>
      <c r="O1132" s="84"/>
      <c r="P1132" s="84"/>
    </row>
    <row r="1133" spans="3:16" x14ac:dyDescent="0.25">
      <c r="C1133" s="84"/>
      <c r="D1133" s="84"/>
      <c r="F1133" s="84"/>
      <c r="O1133" s="84"/>
      <c r="P1133" s="84"/>
    </row>
    <row r="1134" spans="3:16" x14ac:dyDescent="0.25">
      <c r="C1134" s="84"/>
      <c r="D1134" s="84"/>
      <c r="F1134" s="84"/>
      <c r="O1134" s="84"/>
      <c r="P1134" s="84"/>
    </row>
    <row r="1135" spans="3:16" x14ac:dyDescent="0.25">
      <c r="C1135" s="84"/>
      <c r="D1135" s="84"/>
      <c r="F1135" s="84"/>
      <c r="O1135" s="84"/>
      <c r="P1135" s="84"/>
    </row>
    <row r="1136" spans="3:16" x14ac:dyDescent="0.25">
      <c r="C1136" s="84"/>
      <c r="D1136" s="84"/>
      <c r="F1136" s="84"/>
      <c r="O1136" s="84"/>
      <c r="P1136" s="84"/>
    </row>
    <row r="1137" spans="3:16" x14ac:dyDescent="0.25">
      <c r="C1137" s="84"/>
      <c r="D1137" s="84"/>
      <c r="F1137" s="84"/>
      <c r="O1137" s="84"/>
      <c r="P1137" s="84"/>
    </row>
    <row r="1138" spans="3:16" x14ac:dyDescent="0.25">
      <c r="C1138" s="84"/>
      <c r="D1138" s="84"/>
      <c r="F1138" s="84"/>
      <c r="O1138" s="84"/>
      <c r="P1138" s="84"/>
    </row>
    <row r="1139" spans="3:16" x14ac:dyDescent="0.25">
      <c r="C1139" s="84"/>
      <c r="D1139" s="84"/>
      <c r="F1139" s="84"/>
      <c r="O1139" s="84"/>
      <c r="P1139" s="84"/>
    </row>
    <row r="1140" spans="3:16" x14ac:dyDescent="0.25">
      <c r="C1140" s="84"/>
      <c r="D1140" s="84"/>
      <c r="F1140" s="84"/>
      <c r="O1140" s="84"/>
      <c r="P1140" s="84"/>
    </row>
    <row r="1141" spans="3:16" x14ac:dyDescent="0.25">
      <c r="C1141" s="84"/>
      <c r="D1141" s="84"/>
      <c r="F1141" s="84"/>
      <c r="O1141" s="84"/>
      <c r="P1141" s="84"/>
    </row>
    <row r="1142" spans="3:16" x14ac:dyDescent="0.25">
      <c r="C1142" s="84"/>
      <c r="D1142" s="84"/>
      <c r="F1142" s="84"/>
      <c r="O1142" s="84"/>
      <c r="P1142" s="84"/>
    </row>
    <row r="1143" spans="3:16" x14ac:dyDescent="0.25">
      <c r="C1143" s="84"/>
      <c r="D1143" s="84"/>
      <c r="F1143" s="84"/>
      <c r="O1143" s="84"/>
      <c r="P1143" s="84"/>
    </row>
    <row r="1144" spans="3:16" x14ac:dyDescent="0.25">
      <c r="C1144" s="84"/>
      <c r="D1144" s="84"/>
      <c r="F1144" s="84"/>
      <c r="O1144" s="84"/>
      <c r="P1144" s="84"/>
    </row>
    <row r="1145" spans="3:16" x14ac:dyDescent="0.25">
      <c r="C1145" s="84"/>
      <c r="D1145" s="84"/>
      <c r="F1145" s="84"/>
      <c r="O1145" s="84"/>
      <c r="P1145" s="84"/>
    </row>
    <row r="1146" spans="3:16" x14ac:dyDescent="0.25">
      <c r="C1146" s="84"/>
      <c r="D1146" s="84"/>
      <c r="F1146" s="84"/>
      <c r="O1146" s="84"/>
      <c r="P1146" s="84"/>
    </row>
    <row r="1147" spans="3:16" x14ac:dyDescent="0.25">
      <c r="C1147" s="84"/>
      <c r="D1147" s="84"/>
      <c r="F1147" s="84"/>
      <c r="O1147" s="84"/>
      <c r="P1147" s="84"/>
    </row>
    <row r="1148" spans="3:16" x14ac:dyDescent="0.25">
      <c r="C1148" s="84"/>
      <c r="D1148" s="84"/>
      <c r="F1148" s="84"/>
      <c r="O1148" s="84"/>
      <c r="P1148" s="84"/>
    </row>
    <row r="1149" spans="3:16" x14ac:dyDescent="0.25">
      <c r="C1149" s="84"/>
      <c r="D1149" s="84"/>
      <c r="F1149" s="84"/>
      <c r="O1149" s="84"/>
      <c r="P1149" s="84"/>
    </row>
    <row r="1150" spans="3:16" x14ac:dyDescent="0.25">
      <c r="C1150" s="84"/>
      <c r="D1150" s="84"/>
      <c r="F1150" s="84"/>
      <c r="O1150" s="84"/>
      <c r="P1150" s="84"/>
    </row>
    <row r="1151" spans="3:16" x14ac:dyDescent="0.25">
      <c r="C1151" s="84"/>
      <c r="D1151" s="84"/>
      <c r="F1151" s="84"/>
      <c r="O1151" s="84"/>
      <c r="P1151" s="84"/>
    </row>
    <row r="1152" spans="3:16" x14ac:dyDescent="0.25">
      <c r="C1152" s="84"/>
      <c r="D1152" s="84"/>
      <c r="F1152" s="84"/>
      <c r="O1152" s="84"/>
      <c r="P1152" s="84"/>
    </row>
    <row r="1153" spans="3:16" x14ac:dyDescent="0.25">
      <c r="C1153" s="84"/>
      <c r="D1153" s="84"/>
      <c r="F1153" s="84"/>
      <c r="O1153" s="84"/>
      <c r="P1153" s="84"/>
    </row>
    <row r="1154" spans="3:16" x14ac:dyDescent="0.25">
      <c r="C1154" s="84"/>
      <c r="D1154" s="84"/>
      <c r="F1154" s="84"/>
      <c r="O1154" s="84"/>
      <c r="P1154" s="84"/>
    </row>
    <row r="1155" spans="3:16" x14ac:dyDescent="0.25">
      <c r="C1155" s="84"/>
      <c r="D1155" s="84"/>
      <c r="F1155" s="84"/>
      <c r="O1155" s="84"/>
      <c r="P1155" s="84"/>
    </row>
    <row r="1156" spans="3:16" x14ac:dyDescent="0.25">
      <c r="C1156" s="84"/>
      <c r="D1156" s="84"/>
      <c r="F1156" s="84"/>
      <c r="O1156" s="84"/>
      <c r="P1156" s="84"/>
    </row>
    <row r="1157" spans="3:16" x14ac:dyDescent="0.25">
      <c r="C1157" s="84"/>
      <c r="D1157" s="84"/>
      <c r="F1157" s="84"/>
      <c r="O1157" s="84"/>
      <c r="P1157" s="84"/>
    </row>
    <row r="1158" spans="3:16" x14ac:dyDescent="0.25">
      <c r="C1158" s="84"/>
      <c r="D1158" s="84"/>
      <c r="F1158" s="84"/>
      <c r="O1158" s="84"/>
      <c r="P1158" s="84"/>
    </row>
    <row r="1159" spans="3:16" x14ac:dyDescent="0.25">
      <c r="C1159" s="84"/>
      <c r="D1159" s="84"/>
      <c r="F1159" s="84"/>
      <c r="O1159" s="84"/>
      <c r="P1159" s="84"/>
    </row>
    <row r="1160" spans="3:16" x14ac:dyDescent="0.25">
      <c r="C1160" s="84"/>
      <c r="D1160" s="84"/>
      <c r="F1160" s="84"/>
      <c r="O1160" s="84"/>
      <c r="P1160" s="84"/>
    </row>
    <row r="1161" spans="3:16" x14ac:dyDescent="0.25">
      <c r="C1161" s="84"/>
      <c r="D1161" s="84"/>
      <c r="F1161" s="84"/>
      <c r="O1161" s="84"/>
      <c r="P1161" s="84"/>
    </row>
    <row r="1162" spans="3:16" x14ac:dyDescent="0.25">
      <c r="C1162" s="84"/>
      <c r="D1162" s="84"/>
      <c r="F1162" s="84"/>
      <c r="O1162" s="84"/>
      <c r="P1162" s="84"/>
    </row>
    <row r="1163" spans="3:16" x14ac:dyDescent="0.25">
      <c r="C1163" s="84"/>
      <c r="D1163" s="84"/>
      <c r="F1163" s="84"/>
      <c r="O1163" s="84"/>
      <c r="P1163" s="84"/>
    </row>
    <row r="1164" spans="3:16" x14ac:dyDescent="0.25">
      <c r="C1164" s="84"/>
      <c r="D1164" s="84"/>
      <c r="F1164" s="84"/>
      <c r="O1164" s="84"/>
      <c r="P1164" s="84"/>
    </row>
    <row r="1165" spans="3:16" x14ac:dyDescent="0.25">
      <c r="C1165" s="84"/>
      <c r="D1165" s="84"/>
      <c r="F1165" s="84"/>
      <c r="O1165" s="84"/>
      <c r="P1165" s="84"/>
    </row>
    <row r="1166" spans="3:16" x14ac:dyDescent="0.25">
      <c r="C1166" s="84"/>
      <c r="D1166" s="84"/>
      <c r="F1166" s="84"/>
      <c r="O1166" s="84"/>
      <c r="P1166" s="84"/>
    </row>
    <row r="1167" spans="3:16" x14ac:dyDescent="0.25">
      <c r="C1167" s="84"/>
      <c r="D1167" s="84"/>
      <c r="F1167" s="84"/>
      <c r="O1167" s="84"/>
      <c r="P1167" s="84"/>
    </row>
    <row r="1168" spans="3:16" x14ac:dyDescent="0.25">
      <c r="C1168" s="84"/>
      <c r="D1168" s="84"/>
      <c r="F1168" s="84"/>
      <c r="O1168" s="84"/>
      <c r="P1168" s="84"/>
    </row>
    <row r="1169" spans="3:16" x14ac:dyDescent="0.25">
      <c r="C1169" s="84"/>
      <c r="D1169" s="84"/>
      <c r="F1169" s="84"/>
      <c r="O1169" s="84"/>
      <c r="P1169" s="84"/>
    </row>
    <row r="1170" spans="3:16" x14ac:dyDescent="0.25">
      <c r="C1170" s="84"/>
      <c r="D1170" s="84"/>
      <c r="F1170" s="84"/>
      <c r="O1170" s="84"/>
      <c r="P1170" s="84"/>
    </row>
    <row r="1171" spans="3:16" x14ac:dyDescent="0.25">
      <c r="C1171" s="84"/>
      <c r="D1171" s="84"/>
      <c r="F1171" s="84"/>
      <c r="O1171" s="84"/>
      <c r="P1171" s="84"/>
    </row>
    <row r="1172" spans="3:16" x14ac:dyDescent="0.25">
      <c r="C1172" s="84"/>
      <c r="D1172" s="84"/>
      <c r="F1172" s="84"/>
      <c r="O1172" s="84"/>
      <c r="P1172" s="84"/>
    </row>
    <row r="1173" spans="3:16" x14ac:dyDescent="0.25">
      <c r="C1173" s="84"/>
      <c r="D1173" s="84"/>
      <c r="F1173" s="84"/>
      <c r="O1173" s="84"/>
      <c r="P1173" s="84"/>
    </row>
    <row r="1174" spans="3:16" x14ac:dyDescent="0.25">
      <c r="C1174" s="84"/>
      <c r="D1174" s="84"/>
      <c r="F1174" s="84"/>
      <c r="O1174" s="84"/>
      <c r="P1174" s="84"/>
    </row>
    <row r="1175" spans="3:16" x14ac:dyDescent="0.25">
      <c r="C1175" s="84"/>
      <c r="D1175" s="84"/>
      <c r="F1175" s="84"/>
      <c r="O1175" s="84"/>
      <c r="P1175" s="84"/>
    </row>
    <row r="1176" spans="3:16" x14ac:dyDescent="0.25">
      <c r="C1176" s="84"/>
      <c r="D1176" s="84"/>
      <c r="F1176" s="84"/>
      <c r="O1176" s="84"/>
      <c r="P1176" s="84"/>
    </row>
    <row r="1177" spans="3:16" x14ac:dyDescent="0.25">
      <c r="C1177" s="84"/>
      <c r="D1177" s="84"/>
      <c r="F1177" s="84"/>
      <c r="O1177" s="84"/>
      <c r="P1177" s="84"/>
    </row>
    <row r="1178" spans="3:16" x14ac:dyDescent="0.25">
      <c r="C1178" s="84"/>
      <c r="D1178" s="84"/>
      <c r="F1178" s="84"/>
      <c r="O1178" s="84"/>
      <c r="P1178" s="84"/>
    </row>
    <row r="1179" spans="3:16" x14ac:dyDescent="0.25">
      <c r="C1179" s="84"/>
      <c r="D1179" s="84"/>
      <c r="F1179" s="84"/>
      <c r="O1179" s="84"/>
      <c r="P1179" s="84"/>
    </row>
    <row r="1180" spans="3:16" x14ac:dyDescent="0.25">
      <c r="C1180" s="84"/>
      <c r="D1180" s="84"/>
      <c r="F1180" s="84"/>
      <c r="O1180" s="84"/>
      <c r="P1180" s="84"/>
    </row>
    <row r="1181" spans="3:16" x14ac:dyDescent="0.25">
      <c r="C1181" s="84"/>
      <c r="D1181" s="84"/>
      <c r="F1181" s="84"/>
      <c r="O1181" s="84"/>
      <c r="P1181" s="84"/>
    </row>
    <row r="1182" spans="3:16" x14ac:dyDescent="0.25">
      <c r="C1182" s="84"/>
      <c r="D1182" s="84"/>
      <c r="F1182" s="84"/>
      <c r="O1182" s="84"/>
      <c r="P1182" s="84"/>
    </row>
    <row r="1183" spans="3:16" x14ac:dyDescent="0.25">
      <c r="C1183" s="84"/>
      <c r="D1183" s="84"/>
      <c r="F1183" s="84"/>
      <c r="O1183" s="84"/>
      <c r="P1183" s="84"/>
    </row>
    <row r="1184" spans="3:16" x14ac:dyDescent="0.25">
      <c r="C1184" s="84"/>
      <c r="D1184" s="84"/>
      <c r="F1184" s="84"/>
      <c r="O1184" s="84"/>
      <c r="P1184" s="84"/>
    </row>
    <row r="1185" spans="3:16" x14ac:dyDescent="0.25">
      <c r="C1185" s="84"/>
      <c r="D1185" s="84"/>
      <c r="F1185" s="84"/>
      <c r="O1185" s="84"/>
      <c r="P1185" s="84"/>
    </row>
    <row r="1186" spans="3:16" x14ac:dyDescent="0.25">
      <c r="C1186" s="84"/>
      <c r="D1186" s="84"/>
      <c r="F1186" s="84"/>
      <c r="O1186" s="84"/>
      <c r="P1186" s="84"/>
    </row>
    <row r="1187" spans="3:16" x14ac:dyDescent="0.25">
      <c r="C1187" s="84"/>
      <c r="D1187" s="84"/>
      <c r="F1187" s="84"/>
      <c r="O1187" s="84"/>
      <c r="P1187" s="84"/>
    </row>
    <row r="1188" spans="3:16" x14ac:dyDescent="0.25">
      <c r="C1188" s="84"/>
      <c r="D1188" s="84"/>
      <c r="F1188" s="84"/>
      <c r="O1188" s="84"/>
      <c r="P1188" s="84"/>
    </row>
    <row r="1189" spans="3:16" x14ac:dyDescent="0.25">
      <c r="C1189" s="84"/>
      <c r="D1189" s="84"/>
      <c r="F1189" s="84"/>
      <c r="O1189" s="84"/>
      <c r="P1189" s="84"/>
    </row>
    <row r="1190" spans="3:16" x14ac:dyDescent="0.25">
      <c r="C1190" s="84"/>
      <c r="D1190" s="84"/>
      <c r="F1190" s="84"/>
      <c r="O1190" s="84"/>
      <c r="P1190" s="84"/>
    </row>
    <row r="1191" spans="3:16" x14ac:dyDescent="0.25">
      <c r="C1191" s="84"/>
      <c r="D1191" s="84"/>
      <c r="F1191" s="84"/>
      <c r="O1191" s="84"/>
      <c r="P1191" s="84"/>
    </row>
    <row r="1192" spans="3:16" x14ac:dyDescent="0.25">
      <c r="C1192" s="84"/>
      <c r="D1192" s="84"/>
      <c r="F1192" s="84"/>
      <c r="O1192" s="84"/>
      <c r="P1192" s="84"/>
    </row>
    <row r="1193" spans="3:16" x14ac:dyDescent="0.25">
      <c r="C1193" s="84"/>
      <c r="D1193" s="84"/>
      <c r="F1193" s="84"/>
      <c r="O1193" s="84"/>
      <c r="P1193" s="84"/>
    </row>
    <row r="1194" spans="3:16" x14ac:dyDescent="0.25">
      <c r="C1194" s="84"/>
      <c r="D1194" s="84"/>
      <c r="F1194" s="84"/>
      <c r="O1194" s="84"/>
      <c r="P1194" s="84"/>
    </row>
    <row r="1195" spans="3:16" x14ac:dyDescent="0.25">
      <c r="C1195" s="84"/>
      <c r="D1195" s="84"/>
      <c r="F1195" s="84"/>
      <c r="O1195" s="84"/>
      <c r="P1195" s="84"/>
    </row>
    <row r="1196" spans="3:16" x14ac:dyDescent="0.25">
      <c r="C1196" s="84"/>
      <c r="D1196" s="84"/>
      <c r="F1196" s="84"/>
      <c r="O1196" s="84"/>
      <c r="P1196" s="84"/>
    </row>
    <row r="1197" spans="3:16" x14ac:dyDescent="0.25">
      <c r="C1197" s="84"/>
      <c r="D1197" s="84"/>
      <c r="F1197" s="84"/>
      <c r="O1197" s="84"/>
      <c r="P1197" s="84"/>
    </row>
    <row r="1198" spans="3:16" x14ac:dyDescent="0.25">
      <c r="C1198" s="84"/>
      <c r="D1198" s="84"/>
      <c r="F1198" s="84"/>
      <c r="O1198" s="84"/>
      <c r="P1198" s="84"/>
    </row>
    <row r="1199" spans="3:16" x14ac:dyDescent="0.25">
      <c r="C1199" s="84"/>
      <c r="D1199" s="84"/>
      <c r="F1199" s="84"/>
      <c r="O1199" s="84"/>
      <c r="P1199" s="84"/>
    </row>
    <row r="1200" spans="3:16" x14ac:dyDescent="0.25">
      <c r="C1200" s="84"/>
      <c r="D1200" s="84"/>
      <c r="F1200" s="84"/>
      <c r="O1200" s="84"/>
      <c r="P1200" s="84"/>
    </row>
    <row r="1201" spans="3:16" x14ac:dyDescent="0.25">
      <c r="C1201" s="84"/>
      <c r="D1201" s="84"/>
      <c r="F1201" s="84"/>
      <c r="O1201" s="84"/>
      <c r="P1201" s="84"/>
    </row>
    <row r="1202" spans="3:16" x14ac:dyDescent="0.25">
      <c r="C1202" s="84"/>
      <c r="D1202" s="84"/>
      <c r="F1202" s="84"/>
      <c r="O1202" s="84"/>
      <c r="P1202" s="84"/>
    </row>
    <row r="1203" spans="3:16" x14ac:dyDescent="0.25">
      <c r="C1203" s="84"/>
      <c r="D1203" s="84"/>
      <c r="F1203" s="84"/>
      <c r="O1203" s="84"/>
      <c r="P1203" s="84"/>
    </row>
    <row r="1204" spans="3:16" x14ac:dyDescent="0.25">
      <c r="C1204" s="84"/>
      <c r="D1204" s="84"/>
      <c r="F1204" s="84"/>
      <c r="O1204" s="84"/>
      <c r="P1204" s="84"/>
    </row>
    <row r="1205" spans="3:16" x14ac:dyDescent="0.25">
      <c r="C1205" s="84"/>
      <c r="D1205" s="84"/>
      <c r="F1205" s="84"/>
      <c r="O1205" s="84"/>
      <c r="P1205" s="84"/>
    </row>
    <row r="1206" spans="3:16" x14ac:dyDescent="0.25">
      <c r="C1206" s="84"/>
      <c r="D1206" s="84"/>
      <c r="F1206" s="84"/>
      <c r="O1206" s="84"/>
      <c r="P1206" s="84"/>
    </row>
    <row r="1207" spans="3:16" x14ac:dyDescent="0.25">
      <c r="C1207" s="84"/>
      <c r="D1207" s="84"/>
      <c r="F1207" s="84"/>
      <c r="O1207" s="84"/>
      <c r="P1207" s="84"/>
    </row>
    <row r="1208" spans="3:16" x14ac:dyDescent="0.25">
      <c r="C1208" s="84"/>
      <c r="D1208" s="84"/>
      <c r="F1208" s="84"/>
      <c r="O1208" s="84"/>
      <c r="P1208" s="84"/>
    </row>
    <row r="1209" spans="3:16" x14ac:dyDescent="0.25">
      <c r="C1209" s="84"/>
      <c r="D1209" s="84"/>
      <c r="F1209" s="84"/>
      <c r="O1209" s="84"/>
      <c r="P1209" s="84"/>
    </row>
    <row r="1210" spans="3:16" x14ac:dyDescent="0.25">
      <c r="C1210" s="84"/>
      <c r="D1210" s="84"/>
      <c r="F1210" s="84"/>
      <c r="O1210" s="84"/>
      <c r="P1210" s="84"/>
    </row>
    <row r="1211" spans="3:16" x14ac:dyDescent="0.25">
      <c r="C1211" s="84"/>
      <c r="D1211" s="84"/>
      <c r="F1211" s="84"/>
      <c r="O1211" s="84"/>
      <c r="P1211" s="84"/>
    </row>
    <row r="1212" spans="3:16" x14ac:dyDescent="0.25">
      <c r="C1212" s="84"/>
      <c r="D1212" s="84"/>
      <c r="F1212" s="84"/>
      <c r="O1212" s="84"/>
      <c r="P1212" s="84"/>
    </row>
    <row r="1213" spans="3:16" x14ac:dyDescent="0.25">
      <c r="C1213" s="84"/>
      <c r="D1213" s="84"/>
      <c r="F1213" s="84"/>
      <c r="O1213" s="84"/>
      <c r="P1213" s="84"/>
    </row>
    <row r="1214" spans="3:16" x14ac:dyDescent="0.25">
      <c r="C1214" s="84"/>
      <c r="D1214" s="84"/>
      <c r="F1214" s="84"/>
      <c r="O1214" s="84"/>
      <c r="P1214" s="84"/>
    </row>
    <row r="1215" spans="3:16" x14ac:dyDescent="0.25">
      <c r="C1215" s="84"/>
      <c r="D1215" s="84"/>
      <c r="F1215" s="84"/>
      <c r="O1215" s="84"/>
      <c r="P1215" s="84"/>
    </row>
    <row r="1216" spans="3:16" x14ac:dyDescent="0.25">
      <c r="C1216" s="84"/>
      <c r="D1216" s="84"/>
      <c r="F1216" s="84"/>
      <c r="O1216" s="84"/>
      <c r="P1216" s="84"/>
    </row>
    <row r="1217" spans="3:16" x14ac:dyDescent="0.25">
      <c r="C1217" s="84"/>
      <c r="D1217" s="84"/>
      <c r="F1217" s="84"/>
      <c r="O1217" s="84"/>
      <c r="P1217" s="84"/>
    </row>
    <row r="1218" spans="3:16" x14ac:dyDescent="0.25">
      <c r="C1218" s="84"/>
      <c r="D1218" s="84"/>
      <c r="F1218" s="84"/>
      <c r="O1218" s="84"/>
      <c r="P1218" s="84"/>
    </row>
    <row r="1219" spans="3:16" x14ac:dyDescent="0.25">
      <c r="C1219" s="84"/>
      <c r="D1219" s="84"/>
      <c r="F1219" s="84"/>
      <c r="O1219" s="84"/>
      <c r="P1219" s="84"/>
    </row>
    <row r="1220" spans="3:16" x14ac:dyDescent="0.25">
      <c r="C1220" s="84"/>
      <c r="D1220" s="84"/>
      <c r="F1220" s="84"/>
      <c r="O1220" s="84"/>
      <c r="P1220" s="84"/>
    </row>
    <row r="1221" spans="3:16" x14ac:dyDescent="0.25">
      <c r="C1221" s="84"/>
      <c r="D1221" s="84"/>
      <c r="F1221" s="84"/>
      <c r="O1221" s="84"/>
      <c r="P1221" s="84"/>
    </row>
    <row r="1222" spans="3:16" x14ac:dyDescent="0.25">
      <c r="C1222" s="84"/>
      <c r="D1222" s="84"/>
      <c r="F1222" s="84"/>
      <c r="O1222" s="84"/>
      <c r="P1222" s="84"/>
    </row>
    <row r="1223" spans="3:16" x14ac:dyDescent="0.25">
      <c r="C1223" s="84"/>
      <c r="D1223" s="84"/>
      <c r="F1223" s="84"/>
      <c r="O1223" s="84"/>
      <c r="P1223" s="84"/>
    </row>
    <row r="1224" spans="3:16" x14ac:dyDescent="0.25">
      <c r="C1224" s="84"/>
      <c r="D1224" s="84"/>
      <c r="F1224" s="84"/>
      <c r="O1224" s="84"/>
      <c r="P1224" s="84"/>
    </row>
  </sheetData>
  <mergeCells count="319">
    <mergeCell ref="A160:Q160"/>
    <mergeCell ref="F161:F171"/>
    <mergeCell ref="A162:A164"/>
    <mergeCell ref="B162:B164"/>
    <mergeCell ref="C162:C164"/>
    <mergeCell ref="D162:D164"/>
    <mergeCell ref="E162:E164"/>
    <mergeCell ref="A335:N335"/>
    <mergeCell ref="A334:N334"/>
    <mergeCell ref="B303:B304"/>
    <mergeCell ref="C303:C304"/>
    <mergeCell ref="D303:D304"/>
    <mergeCell ref="E303:E304"/>
    <mergeCell ref="F302:F304"/>
    <mergeCell ref="P303:P304"/>
    <mergeCell ref="A303:A304"/>
    <mergeCell ref="O303:O304"/>
    <mergeCell ref="Q162:Q164"/>
    <mergeCell ref="A165:A167"/>
    <mergeCell ref="Q168:Q169"/>
    <mergeCell ref="A170:A171"/>
    <mergeCell ref="B170:B171"/>
    <mergeCell ref="C170:C171"/>
    <mergeCell ref="D170:D171"/>
    <mergeCell ref="A1:Q2"/>
    <mergeCell ref="P162:P164"/>
    <mergeCell ref="P165:P167"/>
    <mergeCell ref="P168:P169"/>
    <mergeCell ref="P170:P171"/>
    <mergeCell ref="A9:Q9"/>
    <mergeCell ref="F10:F14"/>
    <mergeCell ref="A15:Q15"/>
    <mergeCell ref="F16:F17"/>
    <mergeCell ref="A6:Q6"/>
    <mergeCell ref="A7:Q7"/>
    <mergeCell ref="A8:Q8"/>
    <mergeCell ref="A3:A4"/>
    <mergeCell ref="B3:B4"/>
    <mergeCell ref="C3:C4"/>
    <mergeCell ref="D3:D4"/>
    <mergeCell ref="E3:E4"/>
    <mergeCell ref="F3:F4"/>
    <mergeCell ref="G3:N3"/>
    <mergeCell ref="G16:N16"/>
    <mergeCell ref="G17:N17"/>
    <mergeCell ref="F28:F35"/>
    <mergeCell ref="A36:Q36"/>
    <mergeCell ref="F37:F42"/>
    <mergeCell ref="A25:Q25"/>
    <mergeCell ref="A26:Q26"/>
    <mergeCell ref="A27:Q27"/>
    <mergeCell ref="G18:N18"/>
    <mergeCell ref="G19:N19"/>
    <mergeCell ref="G20:N20"/>
    <mergeCell ref="G37:N37"/>
    <mergeCell ref="G38:N38"/>
    <mergeCell ref="G39:N39"/>
    <mergeCell ref="B46:B47"/>
    <mergeCell ref="D46:D47"/>
    <mergeCell ref="E46:E47"/>
    <mergeCell ref="L46:L47"/>
    <mergeCell ref="O46:O47"/>
    <mergeCell ref="Q46:Q47"/>
    <mergeCell ref="A43:Q43"/>
    <mergeCell ref="A44:A45"/>
    <mergeCell ref="B44:B45"/>
    <mergeCell ref="D44:D45"/>
    <mergeCell ref="E44:E45"/>
    <mergeCell ref="F44:F47"/>
    <mergeCell ref="L44:L45"/>
    <mergeCell ref="O44:O45"/>
    <mergeCell ref="Q44:Q45"/>
    <mergeCell ref="A46:A47"/>
    <mergeCell ref="P44:P45"/>
    <mergeCell ref="P46:P47"/>
    <mergeCell ref="A55:Q55"/>
    <mergeCell ref="A61:Q61"/>
    <mergeCell ref="A62:Q62"/>
    <mergeCell ref="A63:Q63"/>
    <mergeCell ref="F64:F65"/>
    <mergeCell ref="A48:Q48"/>
    <mergeCell ref="F49:F52"/>
    <mergeCell ref="A53:Q53"/>
    <mergeCell ref="G50:N50"/>
    <mergeCell ref="G51:N51"/>
    <mergeCell ref="G52:N52"/>
    <mergeCell ref="G56:N56"/>
    <mergeCell ref="A72:Q72"/>
    <mergeCell ref="A73:Q73"/>
    <mergeCell ref="F74:F75"/>
    <mergeCell ref="A76:Q76"/>
    <mergeCell ref="F77:F79"/>
    <mergeCell ref="A66:Q66"/>
    <mergeCell ref="F67:F69"/>
    <mergeCell ref="A71:Q71"/>
    <mergeCell ref="G67:N67"/>
    <mergeCell ref="G68:N68"/>
    <mergeCell ref="G69:N69"/>
    <mergeCell ref="G77:N77"/>
    <mergeCell ref="G78:N78"/>
    <mergeCell ref="G79:N79"/>
    <mergeCell ref="F91:F102"/>
    <mergeCell ref="Q91:Q92"/>
    <mergeCell ref="A103:Q103"/>
    <mergeCell ref="A104:Q104"/>
    <mergeCell ref="F105:F113"/>
    <mergeCell ref="A106:A108"/>
    <mergeCell ref="C106:C108"/>
    <mergeCell ref="A84:Q84"/>
    <mergeCell ref="A85:Q85"/>
    <mergeCell ref="A86:Q86"/>
    <mergeCell ref="F87:F89"/>
    <mergeCell ref="A90:Q90"/>
    <mergeCell ref="A91:A92"/>
    <mergeCell ref="B91:B92"/>
    <mergeCell ref="C91:C92"/>
    <mergeCell ref="D91:D92"/>
    <mergeCell ref="E91:E92"/>
    <mergeCell ref="A126:Q126"/>
    <mergeCell ref="A128:Q128"/>
    <mergeCell ref="A130:Q130"/>
    <mergeCell ref="A132:Q132"/>
    <mergeCell ref="A118:Q118"/>
    <mergeCell ref="A119:Q119"/>
    <mergeCell ref="A120:Q120"/>
    <mergeCell ref="A121:Q121"/>
    <mergeCell ref="A123:Q123"/>
    <mergeCell ref="G127:N127"/>
    <mergeCell ref="A139:Q139"/>
    <mergeCell ref="F140:F141"/>
    <mergeCell ref="A142:Q142"/>
    <mergeCell ref="A144:Q144"/>
    <mergeCell ref="A146:Q146"/>
    <mergeCell ref="F147:F148"/>
    <mergeCell ref="F133:F134"/>
    <mergeCell ref="A135:Q135"/>
    <mergeCell ref="F136:F138"/>
    <mergeCell ref="A137:A138"/>
    <mergeCell ref="B137:B138"/>
    <mergeCell ref="C137:C138"/>
    <mergeCell ref="D137:D138"/>
    <mergeCell ref="E137:E138"/>
    <mergeCell ref="A133:A134"/>
    <mergeCell ref="A153:Q153"/>
    <mergeCell ref="A154:Q154"/>
    <mergeCell ref="A155:Q155"/>
    <mergeCell ref="A156:A157"/>
    <mergeCell ref="B156:B157"/>
    <mergeCell ref="C156:C157"/>
    <mergeCell ref="D156:D157"/>
    <mergeCell ref="E156:E157"/>
    <mergeCell ref="G156:G157"/>
    <mergeCell ref="Q156:Q157"/>
    <mergeCell ref="H156:H157"/>
    <mergeCell ref="I156:I157"/>
    <mergeCell ref="J156:J157"/>
    <mergeCell ref="K156:K157"/>
    <mergeCell ref="L156:L157"/>
    <mergeCell ref="O156:O157"/>
    <mergeCell ref="F156:F159"/>
    <mergeCell ref="M156:M157"/>
    <mergeCell ref="P156:P157"/>
    <mergeCell ref="E170:E171"/>
    <mergeCell ref="Q170:Q171"/>
    <mergeCell ref="B165:B167"/>
    <mergeCell ref="C165:C167"/>
    <mergeCell ref="D165:D167"/>
    <mergeCell ref="E165:E167"/>
    <mergeCell ref="Q165:Q167"/>
    <mergeCell ref="A168:A169"/>
    <mergeCell ref="B168:B169"/>
    <mergeCell ref="C168:C169"/>
    <mergeCell ref="D168:D169"/>
    <mergeCell ref="E168:E169"/>
    <mergeCell ref="J173:J174"/>
    <mergeCell ref="K173:K174"/>
    <mergeCell ref="L173:L174"/>
    <mergeCell ref="O173:O174"/>
    <mergeCell ref="Q173:Q174"/>
    <mergeCell ref="A175:Q175"/>
    <mergeCell ref="A172:Q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M173:M174"/>
    <mergeCell ref="I180:I181"/>
    <mergeCell ref="J180:J181"/>
    <mergeCell ref="K180:K181"/>
    <mergeCell ref="L180:L181"/>
    <mergeCell ref="O180:O181"/>
    <mergeCell ref="Q180:Q181"/>
    <mergeCell ref="Q177:Q178"/>
    <mergeCell ref="A179:Q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F176:F178"/>
    <mergeCell ref="A177:A178"/>
    <mergeCell ref="B177:B178"/>
    <mergeCell ref="C177:C178"/>
    <mergeCell ref="D177:D178"/>
    <mergeCell ref="E177:E178"/>
    <mergeCell ref="M180:M181"/>
    <mergeCell ref="O177:O178"/>
    <mergeCell ref="A198:Q198"/>
    <mergeCell ref="A199:Q199"/>
    <mergeCell ref="A200:Q200"/>
    <mergeCell ref="A201:A205"/>
    <mergeCell ref="C201:C205"/>
    <mergeCell ref="F201:F205"/>
    <mergeCell ref="A182:Q182"/>
    <mergeCell ref="F183:F185"/>
    <mergeCell ref="A186:Q186"/>
    <mergeCell ref="A188:Q188"/>
    <mergeCell ref="A190:Q190"/>
    <mergeCell ref="A192:Q192"/>
    <mergeCell ref="G193:N193"/>
    <mergeCell ref="A226:Q226"/>
    <mergeCell ref="A227:Q227"/>
    <mergeCell ref="A228:Q228"/>
    <mergeCell ref="F229:F231"/>
    <mergeCell ref="A232:Q232"/>
    <mergeCell ref="F233:F234"/>
    <mergeCell ref="A206:Q206"/>
    <mergeCell ref="F207:F209"/>
    <mergeCell ref="A214:Q214"/>
    <mergeCell ref="A215:Q215"/>
    <mergeCell ref="A216:Q216"/>
    <mergeCell ref="A219:Q219"/>
    <mergeCell ref="G234:N234"/>
    <mergeCell ref="A255:Q255"/>
    <mergeCell ref="A256:Q256"/>
    <mergeCell ref="F257:F260"/>
    <mergeCell ref="A239:Q239"/>
    <mergeCell ref="A240:Q240"/>
    <mergeCell ref="A241:Q241"/>
    <mergeCell ref="F242:F244"/>
    <mergeCell ref="A245:Q245"/>
    <mergeCell ref="F246:F248"/>
    <mergeCell ref="G246:N246"/>
    <mergeCell ref="G248:N248"/>
    <mergeCell ref="A305:Q305"/>
    <mergeCell ref="Q303:Q304"/>
    <mergeCell ref="F283:F293"/>
    <mergeCell ref="A276:Q276"/>
    <mergeCell ref="A277:Q277"/>
    <mergeCell ref="A278:Q278"/>
    <mergeCell ref="A279:Q279"/>
    <mergeCell ref="F280:F281"/>
    <mergeCell ref="A282:Q282"/>
    <mergeCell ref="A379:Q379"/>
    <mergeCell ref="A380:Q380"/>
    <mergeCell ref="A382:Q382"/>
    <mergeCell ref="F383:F384"/>
    <mergeCell ref="A367:Q367"/>
    <mergeCell ref="A371:Q371"/>
    <mergeCell ref="A377:Q377"/>
    <mergeCell ref="A378:Q378"/>
    <mergeCell ref="F356:F357"/>
    <mergeCell ref="A358:Q358"/>
    <mergeCell ref="F359:F362"/>
    <mergeCell ref="A363:Q363"/>
    <mergeCell ref="F364:F366"/>
    <mergeCell ref="G372:N372"/>
    <mergeCell ref="G383:N383"/>
    <mergeCell ref="G384:N384"/>
    <mergeCell ref="A352:Q352"/>
    <mergeCell ref="A353:Q353"/>
    <mergeCell ref="A354:Q354"/>
    <mergeCell ref="A355:Q355"/>
    <mergeCell ref="F329:F330"/>
    <mergeCell ref="F306:F316"/>
    <mergeCell ref="A321:Q321"/>
    <mergeCell ref="A322:Q322"/>
    <mergeCell ref="A336:Q336"/>
    <mergeCell ref="A346:Q346"/>
    <mergeCell ref="F337:F345"/>
    <mergeCell ref="C338:C340"/>
    <mergeCell ref="D338:D340"/>
    <mergeCell ref="E338:E340"/>
    <mergeCell ref="C342:C345"/>
    <mergeCell ref="A323:Q323"/>
    <mergeCell ref="F326:F327"/>
    <mergeCell ref="A328:Q328"/>
    <mergeCell ref="P177:P178"/>
    <mergeCell ref="P180:P181"/>
    <mergeCell ref="G303:G304"/>
    <mergeCell ref="M303:M304"/>
    <mergeCell ref="G162:G164"/>
    <mergeCell ref="G165:G167"/>
    <mergeCell ref="G168:G169"/>
    <mergeCell ref="G170:G171"/>
    <mergeCell ref="M162:M164"/>
    <mergeCell ref="M165:M167"/>
    <mergeCell ref="M168:M169"/>
    <mergeCell ref="M170:M171"/>
    <mergeCell ref="G177:G178"/>
    <mergeCell ref="M177:M178"/>
    <mergeCell ref="A298:Q298"/>
    <mergeCell ref="A299:Q299"/>
    <mergeCell ref="A300:Q301"/>
    <mergeCell ref="A261:Q261"/>
    <mergeCell ref="F262:F267"/>
    <mergeCell ref="A268:Q268"/>
    <mergeCell ref="A270:Q270"/>
    <mergeCell ref="G262:N262"/>
    <mergeCell ref="A253:Q253"/>
    <mergeCell ref="A254:Q254"/>
  </mergeCells>
  <pageMargins left="0.78740157480314965" right="0.78740157480314965" top="0.59055118110236227" bottom="0.59055118110236227" header="0.19685039370078741" footer="0.19685039370078741"/>
  <pageSetup paperSize="9" scale="67" orientation="landscape" r:id="rId1"/>
  <headerFooter>
    <oddHeader>&amp;C1</oddHeader>
  </headerFooter>
  <rowBreaks count="3" manualBreakCount="3">
    <brk id="144" max="16" man="1"/>
    <brk id="171" max="16" man="1"/>
    <brk id="38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8"/>
  <sheetViews>
    <sheetView topLeftCell="A63" workbookViewId="0">
      <selection sqref="A1:A100"/>
    </sheetView>
  </sheetViews>
  <sheetFormatPr defaultColWidth="59.7109375" defaultRowHeight="15" x14ac:dyDescent="0.25"/>
  <cols>
    <col min="1" max="1" width="59.7109375" style="18"/>
  </cols>
  <sheetData>
    <row r="1" spans="1:1" x14ac:dyDescent="0.25">
      <c r="A1"/>
    </row>
    <row r="2" spans="1:1" x14ac:dyDescent="0.25">
      <c r="A2"/>
    </row>
    <row r="3" spans="1:1" x14ac:dyDescent="0.25">
      <c r="A3" s="152" t="s">
        <v>87</v>
      </c>
    </row>
    <row r="4" spans="1:1" x14ac:dyDescent="0.25">
      <c r="A4" s="153"/>
    </row>
    <row r="5" spans="1:1" x14ac:dyDescent="0.25">
      <c r="A5" s="66">
        <v>5</v>
      </c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 s="64" t="s">
        <v>5</v>
      </c>
    </row>
    <row r="11" spans="1:1" x14ac:dyDescent="0.25">
      <c r="A11" s="64" t="s">
        <v>5</v>
      </c>
    </row>
    <row r="12" spans="1:1" x14ac:dyDescent="0.25">
      <c r="A12" s="64" t="s">
        <v>5</v>
      </c>
    </row>
    <row r="13" spans="1:1" x14ac:dyDescent="0.25">
      <c r="A13" s="64" t="s">
        <v>5</v>
      </c>
    </row>
    <row r="14" spans="1:1" x14ac:dyDescent="0.25">
      <c r="A14" s="64" t="s">
        <v>5</v>
      </c>
    </row>
    <row r="15" spans="1:1" x14ac:dyDescent="0.25">
      <c r="A15"/>
    </row>
    <row r="16" spans="1:1" x14ac:dyDescent="0.25">
      <c r="A16" s="61" t="s">
        <v>88</v>
      </c>
    </row>
    <row r="17" spans="1:1" x14ac:dyDescent="0.25">
      <c r="A17" s="61" t="s">
        <v>88</v>
      </c>
    </row>
    <row r="18" spans="1:1" x14ac:dyDescent="0.25">
      <c r="A18" s="61" t="s">
        <v>89</v>
      </c>
    </row>
    <row r="19" spans="1:1" x14ac:dyDescent="0.25">
      <c r="A19" s="61" t="s">
        <v>90</v>
      </c>
    </row>
    <row r="20" spans="1:1" x14ac:dyDescent="0.25">
      <c r="A20" s="61" t="s">
        <v>91</v>
      </c>
    </row>
    <row r="21" spans="1:1" x14ac:dyDescent="0.25">
      <c r="A21" s="6" t="s">
        <v>92</v>
      </c>
    </row>
    <row r="22" spans="1:1" x14ac:dyDescent="0.25">
      <c r="A22" s="6" t="s">
        <v>92</v>
      </c>
    </row>
    <row r="23" spans="1:1" x14ac:dyDescent="0.25">
      <c r="A23" s="6" t="s">
        <v>92</v>
      </c>
    </row>
    <row r="24" spans="1:1" x14ac:dyDescent="0.25">
      <c r="A24" s="6" t="s">
        <v>92</v>
      </c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 s="61" t="s">
        <v>5</v>
      </c>
    </row>
    <row r="29" spans="1:1" x14ac:dyDescent="0.25">
      <c r="A29" s="61" t="s">
        <v>5</v>
      </c>
    </row>
    <row r="30" spans="1:1" x14ac:dyDescent="0.25">
      <c r="A30" s="61" t="s">
        <v>5</v>
      </c>
    </row>
    <row r="31" spans="1:1" x14ac:dyDescent="0.25">
      <c r="A31" s="61" t="s">
        <v>5</v>
      </c>
    </row>
    <row r="32" spans="1:1" x14ac:dyDescent="0.25">
      <c r="A32" s="61" t="s">
        <v>5</v>
      </c>
    </row>
    <row r="33" spans="1:1" x14ac:dyDescent="0.25">
      <c r="A33" s="61" t="s">
        <v>5</v>
      </c>
    </row>
    <row r="34" spans="1:1" x14ac:dyDescent="0.25">
      <c r="A34" s="61" t="s">
        <v>5</v>
      </c>
    </row>
    <row r="35" spans="1:1" x14ac:dyDescent="0.25">
      <c r="A35" s="61" t="s">
        <v>5</v>
      </c>
    </row>
    <row r="36" spans="1:1" x14ac:dyDescent="0.25">
      <c r="A36"/>
    </row>
    <row r="37" spans="1:1" x14ac:dyDescent="0.25">
      <c r="A37" s="61" t="s">
        <v>93</v>
      </c>
    </row>
    <row r="38" spans="1:1" x14ac:dyDescent="0.25">
      <c r="A38" s="61" t="s">
        <v>93</v>
      </c>
    </row>
    <row r="39" spans="1:1" x14ac:dyDescent="0.25">
      <c r="A39" s="61" t="s">
        <v>93</v>
      </c>
    </row>
    <row r="40" spans="1:1" x14ac:dyDescent="0.25">
      <c r="A40" s="61" t="s">
        <v>93</v>
      </c>
    </row>
    <row r="41" spans="1:1" x14ac:dyDescent="0.25">
      <c r="A41" s="61" t="s">
        <v>94</v>
      </c>
    </row>
    <row r="42" spans="1:1" x14ac:dyDescent="0.25">
      <c r="A42" s="61" t="s">
        <v>94</v>
      </c>
    </row>
    <row r="43" spans="1:1" x14ac:dyDescent="0.25">
      <c r="A43"/>
    </row>
    <row r="44" spans="1:1" x14ac:dyDescent="0.25">
      <c r="A44" s="110" t="s">
        <v>5</v>
      </c>
    </row>
    <row r="45" spans="1:1" x14ac:dyDescent="0.25">
      <c r="A45" s="112"/>
    </row>
    <row r="46" spans="1:1" x14ac:dyDescent="0.25">
      <c r="A46" s="110" t="s">
        <v>5</v>
      </c>
    </row>
    <row r="47" spans="1:1" x14ac:dyDescent="0.25">
      <c r="A47" s="112"/>
    </row>
    <row r="48" spans="1:1" x14ac:dyDescent="0.25">
      <c r="A48"/>
    </row>
    <row r="49" spans="1:1" x14ac:dyDescent="0.25">
      <c r="A49" s="61" t="s">
        <v>94</v>
      </c>
    </row>
    <row r="50" spans="1:1" x14ac:dyDescent="0.25">
      <c r="A50" s="61" t="s">
        <v>93</v>
      </c>
    </row>
    <row r="51" spans="1:1" x14ac:dyDescent="0.25">
      <c r="A51" s="61" t="s">
        <v>93</v>
      </c>
    </row>
    <row r="52" spans="1:1" x14ac:dyDescent="0.25">
      <c r="A52" s="61" t="s">
        <v>93</v>
      </c>
    </row>
    <row r="53" spans="1:1" x14ac:dyDescent="0.25">
      <c r="A53"/>
    </row>
    <row r="54" spans="1:1" x14ac:dyDescent="0.25">
      <c r="A54" s="61" t="s">
        <v>5</v>
      </c>
    </row>
    <row r="55" spans="1:1" x14ac:dyDescent="0.25">
      <c r="A55"/>
    </row>
    <row r="56" spans="1:1" x14ac:dyDescent="0.25">
      <c r="A56" s="61" t="s">
        <v>88</v>
      </c>
    </row>
    <row r="57" spans="1:1" x14ac:dyDescent="0.25">
      <c r="A57" s="6" t="s">
        <v>92</v>
      </c>
    </row>
    <row r="58" spans="1:1" x14ac:dyDescent="0.25">
      <c r="A58" s="6" t="s">
        <v>92</v>
      </c>
    </row>
    <row r="59" spans="1:1" x14ac:dyDescent="0.25">
      <c r="A59" s="6" t="s">
        <v>92</v>
      </c>
    </row>
    <row r="60" spans="1:1" x14ac:dyDescent="0.25">
      <c r="A60" s="6" t="s">
        <v>92</v>
      </c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ht="15" customHeight="1" x14ac:dyDescent="0.25">
      <c r="A64" s="61" t="s">
        <v>5</v>
      </c>
    </row>
    <row r="65" spans="1:1" x14ac:dyDescent="0.25">
      <c r="A65" s="61" t="s">
        <v>5</v>
      </c>
    </row>
    <row r="66" spans="1:1" x14ac:dyDescent="0.25">
      <c r="A66"/>
    </row>
    <row r="67" spans="1:1" x14ac:dyDescent="0.25">
      <c r="A67" s="61" t="s">
        <v>93</v>
      </c>
    </row>
    <row r="68" spans="1:1" x14ac:dyDescent="0.25">
      <c r="A68" s="61" t="s">
        <v>93</v>
      </c>
    </row>
    <row r="69" spans="1:1" x14ac:dyDescent="0.25">
      <c r="A69" s="61" t="s">
        <v>93</v>
      </c>
    </row>
    <row r="70" spans="1:1" x14ac:dyDescent="0.25">
      <c r="A70" s="6" t="s">
        <v>92</v>
      </c>
    </row>
    <row r="71" spans="1:1" x14ac:dyDescent="0.25">
      <c r="A71" s="6" t="s">
        <v>92</v>
      </c>
    </row>
    <row r="72" spans="1:1" x14ac:dyDescent="0.25">
      <c r="A72" s="6" t="s">
        <v>92</v>
      </c>
    </row>
    <row r="73" spans="1:1" x14ac:dyDescent="0.25">
      <c r="A73" s="6" t="s">
        <v>92</v>
      </c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 s="61" t="s">
        <v>5</v>
      </c>
    </row>
    <row r="78" spans="1:1" x14ac:dyDescent="0.25">
      <c r="A78" s="61" t="s">
        <v>5</v>
      </c>
    </row>
    <row r="79" spans="1:1" x14ac:dyDescent="0.25">
      <c r="A79"/>
    </row>
    <row r="80" spans="1:1" x14ac:dyDescent="0.25">
      <c r="A80" s="61" t="s">
        <v>93</v>
      </c>
    </row>
    <row r="81" spans="1:1" x14ac:dyDescent="0.25">
      <c r="A81" s="61" t="s">
        <v>93</v>
      </c>
    </row>
    <row r="82" spans="1:1" x14ac:dyDescent="0.25">
      <c r="A82" s="61" t="s">
        <v>93</v>
      </c>
    </row>
    <row r="83" spans="1:1" x14ac:dyDescent="0.25">
      <c r="A83" s="6" t="s">
        <v>92</v>
      </c>
    </row>
    <row r="84" spans="1:1" x14ac:dyDescent="0.25">
      <c r="A84" s="6" t="s">
        <v>92</v>
      </c>
    </row>
    <row r="85" spans="1:1" x14ac:dyDescent="0.25">
      <c r="A85" s="6" t="s">
        <v>92</v>
      </c>
    </row>
    <row r="86" spans="1:1" x14ac:dyDescent="0.25">
      <c r="A86" s="6" t="s">
        <v>92</v>
      </c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 s="61" t="s">
        <v>5</v>
      </c>
    </row>
    <row r="91" spans="1:1" x14ac:dyDescent="0.25">
      <c r="A91" s="61" t="s">
        <v>5</v>
      </c>
    </row>
    <row r="92" spans="1:1" x14ac:dyDescent="0.25">
      <c r="A92" s="61" t="s">
        <v>5</v>
      </c>
    </row>
    <row r="93" spans="1:1" x14ac:dyDescent="0.25">
      <c r="A93"/>
    </row>
    <row r="94" spans="1:1" ht="15" customHeight="1" x14ac:dyDescent="0.25">
      <c r="A94" s="110" t="s">
        <v>95</v>
      </c>
    </row>
    <row r="95" spans="1:1" x14ac:dyDescent="0.25">
      <c r="A95" s="112"/>
    </row>
    <row r="96" spans="1:1" x14ac:dyDescent="0.25">
      <c r="A96" s="61" t="s">
        <v>95</v>
      </c>
    </row>
    <row r="97" spans="1:1" x14ac:dyDescent="0.25">
      <c r="A97" s="61" t="s">
        <v>96</v>
      </c>
    </row>
    <row r="98" spans="1:1" x14ac:dyDescent="0.25">
      <c r="A98" s="61" t="s">
        <v>96</v>
      </c>
    </row>
    <row r="99" spans="1:1" x14ac:dyDescent="0.25">
      <c r="A99" s="61" t="s">
        <v>97</v>
      </c>
    </row>
    <row r="100" spans="1:1" x14ac:dyDescent="0.25">
      <c r="A100" s="61" t="s">
        <v>97</v>
      </c>
    </row>
    <row r="101" spans="1:1" x14ac:dyDescent="0.25">
      <c r="A101" s="61" t="s">
        <v>97</v>
      </c>
    </row>
    <row r="102" spans="1:1" x14ac:dyDescent="0.25">
      <c r="A102" s="61" t="s">
        <v>18</v>
      </c>
    </row>
    <row r="103" spans="1:1" x14ac:dyDescent="0.25">
      <c r="A103" s="61" t="s">
        <v>18</v>
      </c>
    </row>
    <row r="104" spans="1:1" x14ac:dyDescent="0.25">
      <c r="A104" s="61" t="s">
        <v>19</v>
      </c>
    </row>
    <row r="105" spans="1:1" x14ac:dyDescent="0.25">
      <c r="A105" s="61" t="s">
        <v>19</v>
      </c>
    </row>
    <row r="106" spans="1:1" x14ac:dyDescent="0.25">
      <c r="A106"/>
    </row>
    <row r="107" spans="1:1" x14ac:dyDescent="0.25">
      <c r="A107"/>
    </row>
    <row r="108" spans="1:1" x14ac:dyDescent="0.25">
      <c r="A108" s="61" t="s">
        <v>5</v>
      </c>
    </row>
    <row r="109" spans="1:1" x14ac:dyDescent="0.25">
      <c r="A109" s="61" t="s">
        <v>5</v>
      </c>
    </row>
    <row r="110" spans="1:1" x14ac:dyDescent="0.25">
      <c r="A110" s="61" t="s">
        <v>5</v>
      </c>
    </row>
    <row r="111" spans="1:1" x14ac:dyDescent="0.25">
      <c r="A111" s="61" t="s">
        <v>5</v>
      </c>
    </row>
    <row r="112" spans="1:1" x14ac:dyDescent="0.25">
      <c r="A112" s="61" t="s">
        <v>5</v>
      </c>
    </row>
    <row r="113" spans="1:1" x14ac:dyDescent="0.25">
      <c r="A113" s="61" t="s">
        <v>5</v>
      </c>
    </row>
    <row r="114" spans="1:1" x14ac:dyDescent="0.25">
      <c r="A114" s="61" t="s">
        <v>5</v>
      </c>
    </row>
    <row r="115" spans="1:1" x14ac:dyDescent="0.25">
      <c r="A115" s="61" t="s">
        <v>5</v>
      </c>
    </row>
    <row r="116" spans="1:1" x14ac:dyDescent="0.25">
      <c r="A116" s="61" t="s">
        <v>5</v>
      </c>
    </row>
    <row r="117" spans="1:1" x14ac:dyDescent="0.25">
      <c r="A117" s="6" t="s">
        <v>92</v>
      </c>
    </row>
    <row r="118" spans="1:1" x14ac:dyDescent="0.25">
      <c r="A118" s="7" t="s">
        <v>92</v>
      </c>
    </row>
    <row r="119" spans="1:1" x14ac:dyDescent="0.25">
      <c r="A119" s="1" t="s">
        <v>92</v>
      </c>
    </row>
    <row r="120" spans="1:1" x14ac:dyDescent="0.25">
      <c r="A120" s="8" t="s">
        <v>92</v>
      </c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 s="61" t="s">
        <v>5</v>
      </c>
    </row>
    <row r="126" spans="1:1" x14ac:dyDescent="0.25">
      <c r="A126"/>
    </row>
    <row r="127" spans="1:1" x14ac:dyDescent="0.25">
      <c r="A127" s="61" t="s">
        <v>20</v>
      </c>
    </row>
    <row r="128" spans="1:1" x14ac:dyDescent="0.25">
      <c r="A128"/>
    </row>
    <row r="129" spans="1:1" x14ac:dyDescent="0.25">
      <c r="A129" s="61" t="s">
        <v>5</v>
      </c>
    </row>
    <row r="130" spans="1:1" x14ac:dyDescent="0.25">
      <c r="A130"/>
    </row>
    <row r="131" spans="1:1" x14ac:dyDescent="0.25">
      <c r="A131" s="61" t="s">
        <v>21</v>
      </c>
    </row>
    <row r="132" spans="1:1" x14ac:dyDescent="0.25">
      <c r="A132"/>
    </row>
    <row r="133" spans="1:1" x14ac:dyDescent="0.25">
      <c r="A133" s="61" t="s">
        <v>5</v>
      </c>
    </row>
    <row r="134" spans="1:1" x14ac:dyDescent="0.25">
      <c r="A134"/>
    </row>
    <row r="135" spans="1:1" x14ac:dyDescent="0.25">
      <c r="A135" s="61" t="s">
        <v>21</v>
      </c>
    </row>
    <row r="136" spans="1:1" x14ac:dyDescent="0.25">
      <c r="A136"/>
    </row>
    <row r="137" spans="1:1" x14ac:dyDescent="0.25">
      <c r="A137" s="61" t="s">
        <v>5</v>
      </c>
    </row>
    <row r="138" spans="1:1" x14ac:dyDescent="0.25">
      <c r="A138" s="61" t="s">
        <v>5</v>
      </c>
    </row>
    <row r="139" spans="1:1" x14ac:dyDescent="0.25">
      <c r="A139"/>
    </row>
    <row r="140" spans="1:1" x14ac:dyDescent="0.25">
      <c r="A140" s="61" t="s">
        <v>21</v>
      </c>
    </row>
    <row r="141" spans="1:1" x14ac:dyDescent="0.25">
      <c r="A141" s="110" t="s">
        <v>22</v>
      </c>
    </row>
    <row r="142" spans="1:1" x14ac:dyDescent="0.25">
      <c r="A142" s="112"/>
    </row>
    <row r="143" spans="1:1" x14ac:dyDescent="0.25">
      <c r="A143" s="61" t="s">
        <v>22</v>
      </c>
    </row>
    <row r="144" spans="1:1" x14ac:dyDescent="0.25">
      <c r="A144"/>
    </row>
    <row r="145" spans="1:1" x14ac:dyDescent="0.25">
      <c r="A145" s="61" t="s">
        <v>22</v>
      </c>
    </row>
    <row r="146" spans="1:1" x14ac:dyDescent="0.25">
      <c r="A146" s="61" t="s">
        <v>22</v>
      </c>
    </row>
    <row r="147" spans="1:1" x14ac:dyDescent="0.25">
      <c r="A147"/>
    </row>
    <row r="148" spans="1:1" x14ac:dyDescent="0.25">
      <c r="A148" s="61" t="s">
        <v>22</v>
      </c>
    </row>
    <row r="149" spans="1:1" x14ac:dyDescent="0.25">
      <c r="A149"/>
    </row>
    <row r="150" spans="1:1" x14ac:dyDescent="0.25">
      <c r="A150" s="61" t="s">
        <v>22</v>
      </c>
    </row>
    <row r="151" spans="1:1" x14ac:dyDescent="0.25">
      <c r="A151"/>
    </row>
    <row r="152" spans="1:1" x14ac:dyDescent="0.25">
      <c r="A152" s="61" t="s">
        <v>22</v>
      </c>
    </row>
    <row r="153" spans="1:1" x14ac:dyDescent="0.25">
      <c r="A153" s="61" t="s">
        <v>22</v>
      </c>
    </row>
    <row r="154" spans="1:1" x14ac:dyDescent="0.25">
      <c r="A154" s="6" t="s">
        <v>92</v>
      </c>
    </row>
    <row r="155" spans="1:1" x14ac:dyDescent="0.25">
      <c r="A155" s="7" t="s">
        <v>92</v>
      </c>
    </row>
    <row r="156" spans="1:1" x14ac:dyDescent="0.25">
      <c r="A156" s="1" t="s">
        <v>92</v>
      </c>
    </row>
    <row r="157" spans="1:1" x14ac:dyDescent="0.25">
      <c r="A157" s="8" t="s">
        <v>92</v>
      </c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 s="110" t="s">
        <v>5</v>
      </c>
    </row>
    <row r="162" spans="1:1" x14ac:dyDescent="0.25">
      <c r="A162" s="112"/>
    </row>
    <row r="163" spans="1:1" x14ac:dyDescent="0.25">
      <c r="A163" s="61" t="s">
        <v>5</v>
      </c>
    </row>
    <row r="164" spans="1:1" x14ac:dyDescent="0.25">
      <c r="A164" s="61" t="s">
        <v>5</v>
      </c>
    </row>
    <row r="165" spans="1:1" x14ac:dyDescent="0.25">
      <c r="A165"/>
    </row>
    <row r="166" spans="1:1" x14ac:dyDescent="0.25">
      <c r="A166" s="63" t="s">
        <v>23</v>
      </c>
    </row>
    <row r="167" spans="1:1" x14ac:dyDescent="0.25">
      <c r="A167" s="106" t="s">
        <v>23</v>
      </c>
    </row>
    <row r="168" spans="1:1" x14ac:dyDescent="0.25">
      <c r="A168" s="155"/>
    </row>
    <row r="169" spans="1:1" x14ac:dyDescent="0.25">
      <c r="A169" s="107"/>
    </row>
    <row r="170" spans="1:1" x14ac:dyDescent="0.25">
      <c r="A170" s="106" t="s">
        <v>23</v>
      </c>
    </row>
    <row r="171" spans="1:1" x14ac:dyDescent="0.25">
      <c r="A171" s="155"/>
    </row>
    <row r="172" spans="1:1" x14ac:dyDescent="0.25">
      <c r="A172" s="107"/>
    </row>
    <row r="173" spans="1:1" x14ac:dyDescent="0.25">
      <c r="A173" s="106" t="s">
        <v>23</v>
      </c>
    </row>
    <row r="174" spans="1:1" x14ac:dyDescent="0.25">
      <c r="A174" s="107"/>
    </row>
    <row r="175" spans="1:1" x14ac:dyDescent="0.25">
      <c r="A175" s="106" t="s">
        <v>23</v>
      </c>
    </row>
    <row r="176" spans="1:1" x14ac:dyDescent="0.25">
      <c r="A176" s="107"/>
    </row>
    <row r="177" spans="1:1" x14ac:dyDescent="0.25">
      <c r="A177"/>
    </row>
    <row r="178" spans="1:1" x14ac:dyDescent="0.25">
      <c r="A178" s="106" t="s">
        <v>5</v>
      </c>
    </row>
    <row r="179" spans="1:1" x14ac:dyDescent="0.25">
      <c r="A179" s="107"/>
    </row>
    <row r="180" spans="1:1" x14ac:dyDescent="0.25">
      <c r="A180"/>
    </row>
    <row r="181" spans="1:1" x14ac:dyDescent="0.25">
      <c r="A181" s="63" t="s">
        <v>23</v>
      </c>
    </row>
    <row r="182" spans="1:1" x14ac:dyDescent="0.25">
      <c r="A182" s="106" t="s">
        <v>23</v>
      </c>
    </row>
    <row r="183" spans="1:1" x14ac:dyDescent="0.25">
      <c r="A183" s="107"/>
    </row>
    <row r="184" spans="1:1" x14ac:dyDescent="0.25">
      <c r="A184"/>
    </row>
    <row r="185" spans="1:1" x14ac:dyDescent="0.25">
      <c r="A185" s="110" t="s">
        <v>5</v>
      </c>
    </row>
    <row r="186" spans="1:1" x14ac:dyDescent="0.25">
      <c r="A186" s="112"/>
    </row>
    <row r="187" spans="1:1" x14ac:dyDescent="0.25">
      <c r="A187"/>
    </row>
    <row r="188" spans="1:1" x14ac:dyDescent="0.25">
      <c r="A188" s="61" t="s">
        <v>23</v>
      </c>
    </row>
    <row r="189" spans="1:1" x14ac:dyDescent="0.25">
      <c r="A189" s="61" t="s">
        <v>14</v>
      </c>
    </row>
    <row r="190" spans="1:1" x14ac:dyDescent="0.25">
      <c r="A190" s="61" t="s">
        <v>23</v>
      </c>
    </row>
    <row r="191" spans="1:1" x14ac:dyDescent="0.25">
      <c r="A191"/>
    </row>
    <row r="192" spans="1:1" x14ac:dyDescent="0.25">
      <c r="A192" s="61" t="s">
        <v>5</v>
      </c>
    </row>
    <row r="193" spans="1:1" x14ac:dyDescent="0.25">
      <c r="A193"/>
    </row>
    <row r="194" spans="1:1" x14ac:dyDescent="0.25">
      <c r="A194" s="61" t="s">
        <v>23</v>
      </c>
    </row>
    <row r="195" spans="1:1" x14ac:dyDescent="0.25">
      <c r="A195"/>
    </row>
    <row r="196" spans="1:1" x14ac:dyDescent="0.25">
      <c r="A196" s="61" t="s">
        <v>5</v>
      </c>
    </row>
    <row r="197" spans="1:1" x14ac:dyDescent="0.25">
      <c r="A197"/>
    </row>
    <row r="198" spans="1:1" x14ac:dyDescent="0.25">
      <c r="A198" s="61" t="s">
        <v>14</v>
      </c>
    </row>
    <row r="199" spans="1:1" x14ac:dyDescent="0.25">
      <c r="A199" s="6" t="s">
        <v>92</v>
      </c>
    </row>
    <row r="200" spans="1:1" x14ac:dyDescent="0.25">
      <c r="A200" s="7" t="s">
        <v>92</v>
      </c>
    </row>
    <row r="201" spans="1:1" x14ac:dyDescent="0.25">
      <c r="A201" s="1" t="s">
        <v>92</v>
      </c>
    </row>
    <row r="202" spans="1:1" x14ac:dyDescent="0.25">
      <c r="A202" s="9" t="s">
        <v>92</v>
      </c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 s="61"/>
    </row>
    <row r="207" spans="1:1" x14ac:dyDescent="0.25">
      <c r="A207" s="61" t="s">
        <v>5</v>
      </c>
    </row>
    <row r="208" spans="1:1" x14ac:dyDescent="0.25">
      <c r="A208" s="61" t="s">
        <v>5</v>
      </c>
    </row>
    <row r="209" spans="1:1" x14ac:dyDescent="0.25">
      <c r="A209" s="61" t="s">
        <v>5</v>
      </c>
    </row>
    <row r="210" spans="1:1" x14ac:dyDescent="0.25">
      <c r="A210" s="61" t="s">
        <v>5</v>
      </c>
    </row>
    <row r="211" spans="1:1" x14ac:dyDescent="0.25">
      <c r="A211"/>
    </row>
    <row r="212" spans="1:1" x14ac:dyDescent="0.25">
      <c r="A212" s="61" t="s">
        <v>16</v>
      </c>
    </row>
    <row r="213" spans="1:1" x14ac:dyDescent="0.25">
      <c r="A213" s="61" t="s">
        <v>31</v>
      </c>
    </row>
    <row r="214" spans="1:1" x14ac:dyDescent="0.25">
      <c r="A214" s="61" t="s">
        <v>31</v>
      </c>
    </row>
    <row r="215" spans="1:1" x14ac:dyDescent="0.25">
      <c r="A215" s="6" t="s">
        <v>92</v>
      </c>
    </row>
    <row r="216" spans="1:1" x14ac:dyDescent="0.25">
      <c r="A216" s="7" t="s">
        <v>92</v>
      </c>
    </row>
    <row r="217" spans="1:1" x14ac:dyDescent="0.25">
      <c r="A217" s="1" t="s">
        <v>92</v>
      </c>
    </row>
    <row r="218" spans="1:1" x14ac:dyDescent="0.25">
      <c r="A218" s="9" t="s">
        <v>92</v>
      </c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 s="63" t="s">
        <v>5</v>
      </c>
    </row>
    <row r="223" spans="1:1" x14ac:dyDescent="0.25">
      <c r="A223" s="63" t="s">
        <v>5</v>
      </c>
    </row>
    <row r="224" spans="1:1" x14ac:dyDescent="0.25">
      <c r="A224"/>
    </row>
    <row r="225" spans="1:1" x14ac:dyDescent="0.25">
      <c r="A225" s="63" t="s">
        <v>16</v>
      </c>
    </row>
    <row r="226" spans="1:1" x14ac:dyDescent="0.25">
      <c r="A226" s="63" t="s">
        <v>16</v>
      </c>
    </row>
    <row r="227" spans="1:1" x14ac:dyDescent="0.25">
      <c r="A227" s="6" t="s">
        <v>92</v>
      </c>
    </row>
    <row r="228" spans="1:1" x14ac:dyDescent="0.25">
      <c r="A228" s="7" t="s">
        <v>92</v>
      </c>
    </row>
    <row r="229" spans="1:1" x14ac:dyDescent="0.25">
      <c r="A229" s="1" t="s">
        <v>92</v>
      </c>
    </row>
    <row r="230" spans="1:1" x14ac:dyDescent="0.25">
      <c r="A230" s="9" t="s">
        <v>92</v>
      </c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 s="63" t="s">
        <v>5</v>
      </c>
    </row>
    <row r="235" spans="1:1" x14ac:dyDescent="0.25">
      <c r="A235" s="63" t="s">
        <v>5</v>
      </c>
    </row>
    <row r="236" spans="1:1" x14ac:dyDescent="0.25">
      <c r="A236" s="63" t="s">
        <v>5</v>
      </c>
    </row>
    <row r="237" spans="1:1" x14ac:dyDescent="0.25">
      <c r="A237"/>
    </row>
    <row r="238" spans="1:1" x14ac:dyDescent="0.25">
      <c r="A238" s="63" t="s">
        <v>31</v>
      </c>
    </row>
    <row r="239" spans="1:1" x14ac:dyDescent="0.25">
      <c r="A239" s="63" t="s">
        <v>31</v>
      </c>
    </row>
    <row r="240" spans="1:1" x14ac:dyDescent="0.25">
      <c r="A240" s="6" t="s">
        <v>92</v>
      </c>
    </row>
    <row r="241" spans="1:1" x14ac:dyDescent="0.25">
      <c r="A241" s="7" t="s">
        <v>92</v>
      </c>
    </row>
    <row r="242" spans="1:1" x14ac:dyDescent="0.25">
      <c r="A242" s="1" t="s">
        <v>92</v>
      </c>
    </row>
    <row r="243" spans="1:1" x14ac:dyDescent="0.25">
      <c r="A243" s="9" t="s">
        <v>92</v>
      </c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 s="63" t="s">
        <v>5</v>
      </c>
    </row>
    <row r="248" spans="1:1" x14ac:dyDescent="0.25">
      <c r="A248" s="63" t="s">
        <v>5</v>
      </c>
    </row>
    <row r="249" spans="1:1" x14ac:dyDescent="0.25">
      <c r="A249" s="63" t="s">
        <v>5</v>
      </c>
    </row>
    <row r="250" spans="1:1" x14ac:dyDescent="0.25">
      <c r="A250"/>
    </row>
    <row r="251" spans="1:1" x14ac:dyDescent="0.25">
      <c r="A251" s="63" t="s">
        <v>100</v>
      </c>
    </row>
    <row r="252" spans="1:1" x14ac:dyDescent="0.25">
      <c r="A252" s="63" t="s">
        <v>100</v>
      </c>
    </row>
    <row r="253" spans="1:1" x14ac:dyDescent="0.25">
      <c r="A253" s="63" t="s">
        <v>100</v>
      </c>
    </row>
    <row r="254" spans="1:1" x14ac:dyDescent="0.25">
      <c r="A254" s="6" t="s">
        <v>92</v>
      </c>
    </row>
    <row r="255" spans="1:1" x14ac:dyDescent="0.25">
      <c r="A255" s="7" t="s">
        <v>92</v>
      </c>
    </row>
    <row r="256" spans="1:1" x14ac:dyDescent="0.25">
      <c r="A256" s="1" t="s">
        <v>92</v>
      </c>
    </row>
    <row r="257" spans="1:1" x14ac:dyDescent="0.25">
      <c r="A257" s="9" t="s">
        <v>92</v>
      </c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 s="63" t="s">
        <v>5</v>
      </c>
    </row>
    <row r="263" spans="1:1" x14ac:dyDescent="0.25">
      <c r="A263" s="63" t="s">
        <v>5</v>
      </c>
    </row>
    <row r="264" spans="1:1" x14ac:dyDescent="0.25">
      <c r="A264" s="63" t="s">
        <v>5</v>
      </c>
    </row>
    <row r="265" spans="1:1" x14ac:dyDescent="0.25">
      <c r="A265" s="63" t="s">
        <v>5</v>
      </c>
    </row>
    <row r="266" spans="1:1" x14ac:dyDescent="0.25">
      <c r="A266"/>
    </row>
    <row r="267" spans="1:1" x14ac:dyDescent="0.25">
      <c r="A267" s="63" t="s">
        <v>88</v>
      </c>
    </row>
    <row r="268" spans="1:1" x14ac:dyDescent="0.25">
      <c r="A268" s="63" t="s">
        <v>88</v>
      </c>
    </row>
    <row r="269" spans="1:1" x14ac:dyDescent="0.25">
      <c r="A269" s="63" t="s">
        <v>88</v>
      </c>
    </row>
    <row r="270" spans="1:1" x14ac:dyDescent="0.25">
      <c r="A270" s="63" t="s">
        <v>88</v>
      </c>
    </row>
    <row r="271" spans="1:1" x14ac:dyDescent="0.25">
      <c r="A271" s="63" t="s">
        <v>5</v>
      </c>
    </row>
    <row r="272" spans="1:1" x14ac:dyDescent="0.25">
      <c r="A272" s="63" t="s">
        <v>17</v>
      </c>
    </row>
    <row r="273" spans="1:1" x14ac:dyDescent="0.25">
      <c r="A273"/>
    </row>
    <row r="274" spans="1:1" x14ac:dyDescent="0.25">
      <c r="A274" s="63" t="s">
        <v>5</v>
      </c>
    </row>
    <row r="275" spans="1:1" x14ac:dyDescent="0.25">
      <c r="A275"/>
    </row>
    <row r="276" spans="1:1" x14ac:dyDescent="0.25">
      <c r="A276" s="63" t="s">
        <v>14</v>
      </c>
    </row>
    <row r="277" spans="1:1" x14ac:dyDescent="0.25">
      <c r="A277" s="21" t="s">
        <v>92</v>
      </c>
    </row>
    <row r="278" spans="1:1" x14ac:dyDescent="0.25">
      <c r="A278" s="4" t="s">
        <v>92</v>
      </c>
    </row>
    <row r="279" spans="1:1" x14ac:dyDescent="0.25">
      <c r="A279" s="4" t="s">
        <v>92</v>
      </c>
    </row>
    <row r="280" spans="1:1" x14ac:dyDescent="0.25">
      <c r="A280" s="22" t="s">
        <v>92</v>
      </c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ht="15" customHeight="1" x14ac:dyDescent="0.25">
      <c r="A285" s="63" t="s">
        <v>5</v>
      </c>
    </row>
    <row r="286" spans="1:1" x14ac:dyDescent="0.25">
      <c r="A286" s="63" t="s">
        <v>5</v>
      </c>
    </row>
    <row r="287" spans="1:1" x14ac:dyDescent="0.25">
      <c r="A287"/>
    </row>
    <row r="288" spans="1:1" x14ac:dyDescent="0.25">
      <c r="A288" s="63" t="s">
        <v>17</v>
      </c>
    </row>
    <row r="289" spans="1:1" x14ac:dyDescent="0.25">
      <c r="A289" s="63" t="s">
        <v>17</v>
      </c>
    </row>
    <row r="290" spans="1:1" x14ac:dyDescent="0.25">
      <c r="A290" s="63" t="s">
        <v>17</v>
      </c>
    </row>
    <row r="291" spans="1:1" x14ac:dyDescent="0.25">
      <c r="A291" s="63" t="s">
        <v>17</v>
      </c>
    </row>
    <row r="292" spans="1:1" x14ac:dyDescent="0.25">
      <c r="A292" s="63" t="s">
        <v>17</v>
      </c>
    </row>
    <row r="293" spans="1:1" x14ac:dyDescent="0.25">
      <c r="A293" s="63" t="s">
        <v>17</v>
      </c>
    </row>
    <row r="294" spans="1:1" x14ac:dyDescent="0.25">
      <c r="A294" s="6" t="s">
        <v>92</v>
      </c>
    </row>
    <row r="295" spans="1:1" x14ac:dyDescent="0.25">
      <c r="A295" s="7" t="s">
        <v>92</v>
      </c>
    </row>
    <row r="296" spans="1:1" x14ac:dyDescent="0.25">
      <c r="A296" s="1" t="s">
        <v>92</v>
      </c>
    </row>
    <row r="297" spans="1:1" x14ac:dyDescent="0.25">
      <c r="A297" s="9" t="s">
        <v>92</v>
      </c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 s="63" t="s">
        <v>5</v>
      </c>
    </row>
    <row r="303" spans="1:1" x14ac:dyDescent="0.25">
      <c r="A303" s="125" t="s">
        <v>5</v>
      </c>
    </row>
    <row r="304" spans="1:1" x14ac:dyDescent="0.25">
      <c r="A304" s="133"/>
    </row>
    <row r="305" spans="1:1" x14ac:dyDescent="0.25">
      <c r="A305"/>
    </row>
    <row r="306" spans="1:1" x14ac:dyDescent="0.25">
      <c r="A306" s="63" t="s">
        <v>17</v>
      </c>
    </row>
    <row r="307" spans="1:1" x14ac:dyDescent="0.25">
      <c r="A307" s="63" t="s">
        <v>17</v>
      </c>
    </row>
    <row r="308" spans="1:1" x14ac:dyDescent="0.25">
      <c r="A308" s="63" t="s">
        <v>17</v>
      </c>
    </row>
    <row r="309" spans="1:1" x14ac:dyDescent="0.25">
      <c r="A309" s="63" t="s">
        <v>17</v>
      </c>
    </row>
    <row r="310" spans="1:1" x14ac:dyDescent="0.25">
      <c r="A310" s="63" t="s">
        <v>17</v>
      </c>
    </row>
    <row r="311" spans="1:1" x14ac:dyDescent="0.25">
      <c r="A311" s="63" t="s">
        <v>17</v>
      </c>
    </row>
    <row r="312" spans="1:1" x14ac:dyDescent="0.25">
      <c r="A312" s="63" t="s">
        <v>17</v>
      </c>
    </row>
    <row r="313" spans="1:1" x14ac:dyDescent="0.25">
      <c r="A313" s="63" t="s">
        <v>17</v>
      </c>
    </row>
    <row r="314" spans="1:1" x14ac:dyDescent="0.25">
      <c r="A314" s="63" t="s">
        <v>17</v>
      </c>
    </row>
    <row r="315" spans="1:1" x14ac:dyDescent="0.25">
      <c r="A315" s="63" t="s">
        <v>17</v>
      </c>
    </row>
    <row r="316" spans="1:1" x14ac:dyDescent="0.25">
      <c r="A316" s="63" t="s">
        <v>17</v>
      </c>
    </row>
    <row r="317" spans="1:1" x14ac:dyDescent="0.25">
      <c r="A317" s="63" t="s">
        <v>17</v>
      </c>
    </row>
    <row r="318" spans="1:1" x14ac:dyDescent="0.25">
      <c r="A318" s="63" t="s">
        <v>17</v>
      </c>
    </row>
    <row r="319" spans="1:1" x14ac:dyDescent="0.25">
      <c r="A319" s="63" t="s">
        <v>17</v>
      </c>
    </row>
    <row r="320" spans="1:1" x14ac:dyDescent="0.25">
      <c r="A320" s="63" t="s">
        <v>17</v>
      </c>
    </row>
    <row r="321" spans="1:1" x14ac:dyDescent="0.25">
      <c r="A321" s="63" t="s">
        <v>41</v>
      </c>
    </row>
    <row r="322" spans="1:1" x14ac:dyDescent="0.25">
      <c r="A322" s="63" t="s">
        <v>42</v>
      </c>
    </row>
    <row r="323" spans="1:1" x14ac:dyDescent="0.25">
      <c r="A323" s="63" t="s">
        <v>42</v>
      </c>
    </row>
    <row r="324" spans="1:1" x14ac:dyDescent="0.25">
      <c r="A324" s="6" t="s">
        <v>92</v>
      </c>
    </row>
    <row r="325" spans="1:1" x14ac:dyDescent="0.25">
      <c r="A325" s="7" t="s">
        <v>92</v>
      </c>
    </row>
    <row r="326" spans="1:1" x14ac:dyDescent="0.25">
      <c r="A326" s="1" t="s">
        <v>92</v>
      </c>
    </row>
    <row r="327" spans="1:1" x14ac:dyDescent="0.25">
      <c r="A327" s="9" t="s">
        <v>92</v>
      </c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 s="63" t="s">
        <v>5</v>
      </c>
    </row>
    <row r="332" spans="1:1" x14ac:dyDescent="0.25">
      <c r="A332" s="63" t="s">
        <v>5</v>
      </c>
    </row>
    <row r="333" spans="1:1" x14ac:dyDescent="0.25">
      <c r="A333" s="63" t="s">
        <v>5</v>
      </c>
    </row>
    <row r="334" spans="1:1" x14ac:dyDescent="0.25">
      <c r="A334" s="63" t="s">
        <v>5</v>
      </c>
    </row>
    <row r="335" spans="1:1" x14ac:dyDescent="0.25">
      <c r="A335"/>
    </row>
    <row r="336" spans="1:1" x14ac:dyDescent="0.25">
      <c r="A336" s="63" t="s">
        <v>5</v>
      </c>
    </row>
    <row r="337" spans="1:1" x14ac:dyDescent="0.25">
      <c r="A337" s="63" t="s">
        <v>5</v>
      </c>
    </row>
    <row r="338" spans="1:1" x14ac:dyDescent="0.25">
      <c r="A338" s="6" t="s">
        <v>92</v>
      </c>
    </row>
    <row r="339" spans="1:1" x14ac:dyDescent="0.25">
      <c r="A339" s="7" t="s">
        <v>92</v>
      </c>
    </row>
    <row r="340" spans="1:1" x14ac:dyDescent="0.25">
      <c r="A340" s="1" t="s">
        <v>92</v>
      </c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 s="65" t="s">
        <v>5</v>
      </c>
    </row>
    <row r="345" spans="1:1" x14ac:dyDescent="0.25">
      <c r="A345" s="110" t="s">
        <v>5</v>
      </c>
    </row>
    <row r="346" spans="1:1" x14ac:dyDescent="0.25">
      <c r="A346" s="111"/>
    </row>
    <row r="347" spans="1:1" x14ac:dyDescent="0.25">
      <c r="A347" s="112"/>
    </row>
    <row r="348" spans="1:1" x14ac:dyDescent="0.25">
      <c r="A348" s="61" t="s">
        <v>5</v>
      </c>
    </row>
    <row r="349" spans="1:1" x14ac:dyDescent="0.25">
      <c r="A349" s="15"/>
    </row>
    <row r="350" spans="1:1" x14ac:dyDescent="0.25">
      <c r="A350" s="61" t="s">
        <v>5</v>
      </c>
    </row>
    <row r="351" spans="1:1" x14ac:dyDescent="0.25">
      <c r="A351" s="61" t="s">
        <v>5</v>
      </c>
    </row>
    <row r="352" spans="1:1" x14ac:dyDescent="0.25">
      <c r="A352" s="61" t="s">
        <v>5</v>
      </c>
    </row>
    <row r="353" spans="1:1" x14ac:dyDescent="0.25">
      <c r="A353"/>
    </row>
    <row r="354" spans="1:1" x14ac:dyDescent="0.25">
      <c r="A354" s="61" t="s">
        <v>52</v>
      </c>
    </row>
    <row r="355" spans="1:1" x14ac:dyDescent="0.25">
      <c r="A355" s="6" t="s">
        <v>92</v>
      </c>
    </row>
    <row r="356" spans="1:1" x14ac:dyDescent="0.25">
      <c r="A356" s="7" t="s">
        <v>92</v>
      </c>
    </row>
    <row r="357" spans="1:1" x14ac:dyDescent="0.25">
      <c r="A357" s="1" t="s">
        <v>92</v>
      </c>
    </row>
    <row r="358" spans="1:1" x14ac:dyDescent="0.25">
      <c r="A358" s="9" t="s">
        <v>92</v>
      </c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 s="63" t="s">
        <v>14</v>
      </c>
    </row>
    <row r="364" spans="1:1" x14ac:dyDescent="0.25">
      <c r="A364" s="63" t="s">
        <v>14</v>
      </c>
    </row>
    <row r="365" spans="1:1" x14ac:dyDescent="0.25">
      <c r="A365"/>
    </row>
    <row r="366" spans="1:1" x14ac:dyDescent="0.25">
      <c r="A366" s="63" t="s">
        <v>14</v>
      </c>
    </row>
    <row r="367" spans="1:1" x14ac:dyDescent="0.25">
      <c r="A367" s="63" t="s">
        <v>14</v>
      </c>
    </row>
    <row r="368" spans="1:1" x14ac:dyDescent="0.25">
      <c r="A368" s="63" t="s">
        <v>14</v>
      </c>
    </row>
    <row r="369" spans="1:1" x14ac:dyDescent="0.25">
      <c r="A369" s="63" t="s">
        <v>14</v>
      </c>
    </row>
    <row r="370" spans="1:1" x14ac:dyDescent="0.25">
      <c r="A370"/>
    </row>
    <row r="371" spans="1:1" x14ac:dyDescent="0.25">
      <c r="A371" s="63" t="s">
        <v>14</v>
      </c>
    </row>
    <row r="372" spans="1:1" x14ac:dyDescent="0.25">
      <c r="A372" s="63" t="s">
        <v>14</v>
      </c>
    </row>
    <row r="373" spans="1:1" x14ac:dyDescent="0.25">
      <c r="A373" s="63" t="s">
        <v>14</v>
      </c>
    </row>
    <row r="374" spans="1:1" x14ac:dyDescent="0.25">
      <c r="A374"/>
    </row>
    <row r="375" spans="1:1" x14ac:dyDescent="0.25">
      <c r="A375" s="63" t="s">
        <v>14</v>
      </c>
    </row>
    <row r="376" spans="1:1" x14ac:dyDescent="0.25">
      <c r="A376" s="63" t="s">
        <v>14</v>
      </c>
    </row>
    <row r="377" spans="1:1" x14ac:dyDescent="0.25">
      <c r="A377" s="63" t="s">
        <v>14</v>
      </c>
    </row>
    <row r="378" spans="1:1" x14ac:dyDescent="0.25">
      <c r="A378"/>
    </row>
    <row r="379" spans="1:1" x14ac:dyDescent="0.25">
      <c r="A379" s="63" t="s">
        <v>14</v>
      </c>
    </row>
    <row r="380" spans="1:1" x14ac:dyDescent="0.25">
      <c r="A380" s="21" t="s">
        <v>92</v>
      </c>
    </row>
    <row r="381" spans="1:1" x14ac:dyDescent="0.25">
      <c r="A381" s="4" t="s">
        <v>92</v>
      </c>
    </row>
    <row r="382" spans="1:1" x14ac:dyDescent="0.25">
      <c r="A382" s="4" t="s">
        <v>92</v>
      </c>
    </row>
    <row r="383" spans="1:1" x14ac:dyDescent="0.25">
      <c r="A383" s="4" t="s">
        <v>92</v>
      </c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 s="63" t="s">
        <v>5</v>
      </c>
    </row>
    <row r="389" spans="1:1" x14ac:dyDescent="0.25">
      <c r="A389"/>
    </row>
    <row r="390" spans="1:1" x14ac:dyDescent="0.25">
      <c r="A390" s="69" t="s">
        <v>101</v>
      </c>
    </row>
    <row r="391" spans="1:1" x14ac:dyDescent="0.25">
      <c r="A391" s="63" t="s">
        <v>14</v>
      </c>
    </row>
    <row r="392" spans="1:1" x14ac:dyDescent="0.25">
      <c r="A392" s="21" t="s">
        <v>92</v>
      </c>
    </row>
    <row r="393" spans="1:1" x14ac:dyDescent="0.25">
      <c r="A393" s="4" t="s">
        <v>92</v>
      </c>
    </row>
    <row r="394" spans="1:1" x14ac:dyDescent="0.25">
      <c r="A394" s="4" t="s">
        <v>92</v>
      </c>
    </row>
    <row r="395" spans="1:1" x14ac:dyDescent="0.25">
      <c r="A395" s="4" t="s">
        <v>92</v>
      </c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8" spans="1:1" x14ac:dyDescent="0.25">
      <c r="A408"/>
    </row>
  </sheetData>
  <mergeCells count="15">
    <mergeCell ref="A185:A186"/>
    <mergeCell ref="A303:A304"/>
    <mergeCell ref="A345:A347"/>
    <mergeCell ref="A167:A169"/>
    <mergeCell ref="A170:A172"/>
    <mergeCell ref="A173:A174"/>
    <mergeCell ref="A175:A176"/>
    <mergeCell ref="A178:A179"/>
    <mergeCell ref="A182:A183"/>
    <mergeCell ref="A161:A162"/>
    <mergeCell ref="A3:A4"/>
    <mergeCell ref="A44:A45"/>
    <mergeCell ref="A46:A47"/>
    <mergeCell ref="A94:A95"/>
    <mergeCell ref="A141:A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23.01.2017</vt:lpstr>
      <vt:lpstr>Лист2</vt:lpstr>
      <vt:lpstr>'23.01.2017'!Область_печати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2018-04-04T11:48:42Z</dcterms:modified>
</cp:coreProperties>
</file>