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05" windowWidth="28455" windowHeight="12240"/>
  </bookViews>
  <sheets>
    <sheet name="Пункт 1 отчета каз+" sheetId="1" r:id="rId1"/>
    <sheet name="Пункты 2-5 отчета каз+" sheetId="2" r:id="rId2"/>
  </sheets>
  <definedNames>
    <definedName name="_Toc216672832" localSheetId="0">'Пункт 1 отчета каз+'!$B$302</definedName>
    <definedName name="_xlnm._FilterDatabase" localSheetId="0" hidden="1">'Пункт 1 отчета каз+'!$A$8:$I$431</definedName>
    <definedName name="_xlnm.Print_Titles" localSheetId="0">'Пункт 1 отчета каз+'!$8:$9</definedName>
    <definedName name="_xlnm.Print_Area" localSheetId="0">'Пункт 1 отчета каз+'!$A$1:$I$454</definedName>
  </definedNames>
  <calcPr calcId="124519"/>
</workbook>
</file>

<file path=xl/calcChain.xml><?xml version="1.0" encoding="utf-8"?>
<calcChain xmlns="http://schemas.openxmlformats.org/spreadsheetml/2006/main">
  <c r="E29" i="2"/>
  <c r="C29"/>
  <c r="G425" i="1"/>
  <c r="G422" s="1"/>
  <c r="F425"/>
  <c r="F422" s="1"/>
  <c r="G410"/>
  <c r="F410"/>
  <c r="G401"/>
  <c r="F401"/>
  <c r="G398"/>
  <c r="F398"/>
  <c r="G386"/>
  <c r="F386"/>
  <c r="G385"/>
  <c r="F385"/>
  <c r="G384"/>
  <c r="F384"/>
  <c r="G383"/>
  <c r="G382" s="1"/>
  <c r="F383"/>
  <c r="F382" s="1"/>
  <c r="G352"/>
  <c r="F352"/>
  <c r="G351"/>
  <c r="F351"/>
  <c r="G350"/>
  <c r="G349" s="1"/>
  <c r="F350"/>
  <c r="F349" s="1"/>
  <c r="G337"/>
  <c r="F337"/>
  <c r="G336"/>
  <c r="F336"/>
  <c r="G334"/>
  <c r="F334"/>
  <c r="G303"/>
  <c r="F303"/>
  <c r="G289"/>
  <c r="F289"/>
  <c r="G282"/>
  <c r="F282"/>
  <c r="G279"/>
  <c r="F279"/>
  <c r="G260"/>
  <c r="F260"/>
  <c r="G257"/>
  <c r="F257"/>
  <c r="G244"/>
  <c r="F244"/>
  <c r="G235"/>
  <c r="F235"/>
  <c r="G234"/>
  <c r="F234"/>
  <c r="G232"/>
  <c r="F232"/>
  <c r="G221"/>
  <c r="F221"/>
  <c r="G220"/>
  <c r="G218" s="1"/>
  <c r="F220"/>
  <c r="F218" s="1"/>
  <c r="G203"/>
  <c r="F203"/>
  <c r="G202"/>
  <c r="F202"/>
  <c r="G201"/>
  <c r="G200" s="1"/>
  <c r="F201"/>
  <c r="F200" s="1"/>
  <c r="G177"/>
  <c r="F177"/>
  <c r="G175"/>
  <c r="F175"/>
  <c r="G174"/>
  <c r="F174"/>
  <c r="G157"/>
  <c r="F157"/>
  <c r="G154"/>
  <c r="F154"/>
  <c r="G145"/>
  <c r="F145"/>
  <c r="G144"/>
  <c r="F144"/>
  <c r="G143"/>
  <c r="F143"/>
  <c r="G142"/>
  <c r="F142"/>
  <c r="G111"/>
  <c r="G431" s="1"/>
  <c r="F111"/>
  <c r="F431" s="1"/>
  <c r="G110"/>
  <c r="F110"/>
  <c r="G109"/>
  <c r="F109"/>
  <c r="G108"/>
  <c r="G107" s="1"/>
  <c r="F108"/>
  <c r="F107" s="1"/>
  <c r="G69"/>
  <c r="F69"/>
  <c r="G58"/>
  <c r="F58"/>
  <c r="G51"/>
  <c r="G430" s="1"/>
  <c r="F51"/>
  <c r="F430" s="1"/>
  <c r="G50"/>
  <c r="G48" s="1"/>
  <c r="F50"/>
  <c r="F429" s="1"/>
  <c r="F48"/>
  <c r="G19"/>
  <c r="F19"/>
  <c r="G427" l="1"/>
  <c r="F427"/>
  <c r="G428"/>
  <c r="F428"/>
  <c r="G429"/>
</calcChain>
</file>

<file path=xl/sharedStrings.xml><?xml version="1.0" encoding="utf-8"?>
<sst xmlns="http://schemas.openxmlformats.org/spreadsheetml/2006/main" count="1521" uniqueCount="549">
  <si>
    <t>Іске асыру туралы есеп жасау нысаны мен тәртібін қамтитын 
Қазақстан Республикасының Стратегиялық даму жоспарына, Елді аумақтық-кеңістіктік дамытудың болжамды схемасына, мемлекеттік бағдарламаларға, мемлекеттік органдардың стратегиялық жоспарлары мен аумақтарды дамыту бағдарламаларына мониторинг жүргізу жөніндегі әдістемеге
2-қосымша</t>
  </si>
  <si>
    <t>Талас ауданын дамытудың 2016-2020 жылдарға арналған Бағдарламасының орындалуы бойынша Есебі</t>
  </si>
  <si>
    <t>Есепті жыл</t>
  </si>
  <si>
    <t>2017 жыл</t>
  </si>
  <si>
    <t>Іске асырудың кезеңі</t>
  </si>
  <si>
    <t xml:space="preserve">Мемлекеттік орган </t>
  </si>
  <si>
    <t>Талас ауданы әкімдігінің экономика және бюджеттік жоспарлау бөлімі</t>
  </si>
  <si>
    <t>(мониторингті жүргізуге және есептілікті құрастыруға жауапты мемлекеттік органның атауы)</t>
  </si>
  <si>
    <r>
      <t>1.</t>
    </r>
    <r>
      <rPr>
        <b/>
        <sz val="7"/>
        <color indexed="8"/>
        <rFont val="Times New Roman"/>
        <family val="1"/>
        <charset val="204"/>
      </rPr>
      <t> </t>
    </r>
    <r>
      <rPr>
        <b/>
        <sz val="14"/>
        <color indexed="8"/>
        <rFont val="Times New Roman"/>
        <family val="1"/>
        <charset val="204"/>
      </rPr>
      <t>Бағдарламаны іске асыру туралы ақпарат</t>
    </r>
  </si>
  <si>
    <t>№ 
р/с</t>
  </si>
  <si>
    <t>Аталуы</t>
  </si>
  <si>
    <t>Өлшем бірлігі</t>
  </si>
  <si>
    <t>Ақпарат көзі</t>
  </si>
  <si>
    <t>Жауапты орындаушылар</t>
  </si>
  <si>
    <t xml:space="preserve">Жоспар </t>
  </si>
  <si>
    <t xml:space="preserve">Факт </t>
  </si>
  <si>
    <t>Қаржылан-дыру көзі</t>
  </si>
  <si>
    <t>Орындалуы туралы ақпарат</t>
  </si>
  <si>
    <t>БАҒЫТ: Экономика</t>
  </si>
  <si>
    <t>Мақсат: 3.2.1.1. Ауданының өнеркәсіптік әлеуетін арттыру</t>
  </si>
  <si>
    <t>Нысаналы индикаторлар</t>
  </si>
  <si>
    <t>Өндеу өнеркәсібі өнімін шығарудың нақты көлем индексі</t>
  </si>
  <si>
    <t xml:space="preserve">%     </t>
  </si>
  <si>
    <t>Статистика мәліметтері</t>
  </si>
  <si>
    <t>Талас ауданы әкімдігінің КжӨБ</t>
  </si>
  <si>
    <t>*</t>
  </si>
  <si>
    <t>Индикатор орындалды</t>
  </si>
  <si>
    <t xml:space="preserve">Химия өнеркәсібі өнімін шығарудың  нақты көлем индексі </t>
  </si>
  <si>
    <t>Басқа да металл емес өнеркәсібінің өнімін шығарудың  нақты көлем индексі</t>
  </si>
  <si>
    <t xml:space="preserve">Кен өндіру өнеркәсібі және карьерлерді қазуда өнім шығарудың нақты көлем индексі </t>
  </si>
  <si>
    <t>Индикатордың орындалмауының себебі «Амангелді Газ» ЖШС-гінің 2017 жылдың шілде, тамыз айларында газ өнімінің төмендеуі. Оған себеп – ұңғымаларды тазалау жұмыстары жүргізілді. Бұдан бөлек, кәсіпорын мамыр айына дейін барлық шығарылған өнім Талас ауданын өнім көлемінде көрсетіліп келе жатқан, ал маусым айынан бастап, Мойынқұм ауданында орналасқан ұңғымалардан өндірілген өнім Мойынқұм ауданына көрсетілетін болды.</t>
  </si>
  <si>
    <t>Электрмен жабдықтау, газбен,  бу және әуелік сапалы көрсеткіштерге жеткізудің нақты көлем индексі</t>
  </si>
  <si>
    <t>Индикатордың орындалмауының себебі «Игілік» көпсалалы кәсіпорны 2016 жылы нақты жылу энергиясын 85,5 мың гКал көрсетсе, 2017 жылы жедел көрсеткіш 78,5 мың гКал болып отыр. Бұл көрсеткіш 2018 жылдың наурыз айында түзетулер болғанда, орындалады деп күтілуде.</t>
  </si>
  <si>
    <t>Сумен қамтамасыз ету, кәріз жүйесі, қалдықтарды жинауды қамтамасыз етудің нақты көлем индексі</t>
  </si>
  <si>
    <t xml:space="preserve">Барлығы: </t>
  </si>
  <si>
    <t>РБ</t>
  </si>
  <si>
    <t>ОБ</t>
  </si>
  <si>
    <t>АБ</t>
  </si>
  <si>
    <t>Басқа көзден</t>
  </si>
  <si>
    <t>Мақсат 3.2.2.1. Агроөнеркәсіп кешені субьектілерінің бәсекеге қаблеттілігін арттыру үшін жағдай жасау</t>
  </si>
  <si>
    <t>Ауыл шаруашылығы жалпы өнімін шығарудың нақты көлемінің индексі</t>
  </si>
  <si>
    <t>%</t>
  </si>
  <si>
    <t>Талас ауданы әкімдігінің АШБ</t>
  </si>
  <si>
    <t>Ауылшаруашылығының жалпы өнімін шығарудың нақты көлем индексінің төмен болуы өсімдік және мал шаруашылығының нақты көлем индекстерінің төмен орындалуына байланысты</t>
  </si>
  <si>
    <t>Өсімдік шаруашылығы жалпы өнімін шығарудың нақты көлем индексі</t>
  </si>
  <si>
    <t>Өсімдік шаруашылығының жалпы өнімін шығарудың нақты көлем индексінің төмендеуі 2017 жылы 2016 жылмен салыстырғанда жаздық арпа егісінің көлемі 800 гектардан 600 гектарға азаюы себепті, алынған өнім 2016 жылы 10650 центнер болса, 2017 жылы 8000 центнер (75,1%) болып отыр. Өсімдік шаруашылығының басқа өнім түрлері толығымен, немесе артығымен орындалған.</t>
  </si>
  <si>
    <t>Егіс алқабын арттыру (салалық бағытқа байланысты)</t>
  </si>
  <si>
    <t>Мәлімет</t>
  </si>
  <si>
    <t>-майлы дақылдар</t>
  </si>
  <si>
    <t>га</t>
  </si>
  <si>
    <t>100% орындалды</t>
  </si>
  <si>
    <t>-көкөніс</t>
  </si>
  <si>
    <t>-бақша дақылдар</t>
  </si>
  <si>
    <t>-мал азығындық дақылдары</t>
  </si>
  <si>
    <t>Іс-шаралар</t>
  </si>
  <si>
    <t>Инвестициялық субсидиялар</t>
  </si>
  <si>
    <t>млн. теңге</t>
  </si>
  <si>
    <r>
      <t>ЖОАШБжАШБ</t>
    </r>
    <r>
      <rPr>
        <sz val="12"/>
        <rFont val="Times New Roman"/>
        <family val="1"/>
        <charset val="204"/>
      </rPr>
      <t>, ауылдық округі әкімдері</t>
    </r>
  </si>
  <si>
    <t>ОБ -субсид.</t>
  </si>
  <si>
    <t>Жоспар 100% орындалды</t>
  </si>
  <si>
    <t xml:space="preserve">Басым дақылдарды өндіруді субсидиялау арқылы өсімдік шаруашылығының шығымдылығын және сапасын арттыруды, жанар-жағармай </t>
  </si>
  <si>
    <t>Биылғы   жылдың      өткен мерзімінде ауданда  19 тауарөндірушіге  2623,9 мың теңге (17 ш/қ, 1 АӨК-ке 185 гектар көпжылдық шөпке- 1850,0 мың теңге  және «Әзімхан» АӨК-ке 77,39 тонна мақсары өніміне 773,9 мың теңге) берілді.</t>
  </si>
  <si>
    <t>Мал шаруашылығы жалпы өнімін шығарудың нақты көлем индексі</t>
  </si>
  <si>
    <t>Мал шаруашылығы жалпы өнімін өндірудің нақты көлем индексінің төмендеуі 2017 жылы 2016 жылмен салыстырғанда үй құстарының басы кеміген себепті, жұмыртқа өндіру 2016 жылы 5012 мың дана болса, 2017 жылы 4515,7 мың дана (90,1%) отыр. Мал шаруашылығының басқа өнім түрлері артығымен орындалған.</t>
  </si>
  <si>
    <t xml:space="preserve">Ұйымдастырылған шаруашы-лықтардағы  мүйізді ірі қара және мүйізді ұсақ қара мал басының үлесі </t>
  </si>
  <si>
    <t>%, 
МІҚ</t>
  </si>
  <si>
    <t>Жоспар артығымен орындалды</t>
  </si>
  <si>
    <t>%, 
МҰҚ</t>
  </si>
  <si>
    <t>Жоспар орындалды</t>
  </si>
  <si>
    <t>Тұқымды өзге-рістерге қатыса-тын мүйізді ірі қара және мүйіз-ді ұсақ қара мал басының үлесі</t>
  </si>
  <si>
    <t>Асыл тұқымды мал шаруашылығын қолдау  (субсидия)</t>
  </si>
  <si>
    <t xml:space="preserve">Жоспар орындалды </t>
  </si>
  <si>
    <t>Мал шаруашылығы өнімдерінің түсімділігі мен сапасын арттыру (субсидия)</t>
  </si>
  <si>
    <t>Аудандардың (облыстық мәңдегі қалалардың) бюджеттеріне эпизоотияға қарсы күрес шараларына мақсатты ағымдық трансферттер</t>
  </si>
  <si>
    <r>
      <t xml:space="preserve">ВБ, </t>
    </r>
    <r>
      <rPr>
        <sz val="12"/>
        <rFont val="Times New Roman"/>
        <family val="1"/>
        <charset val="204"/>
      </rPr>
      <t>ауылдық округі әкімдері</t>
    </r>
  </si>
  <si>
    <t xml:space="preserve">Ветеринариялық эпизоотияға қарсы  іс-шараларды  жүргізу үшін 2017 жылға аудандық бюджеттен 107,0 млн. теңге қаражат бөлініп, қазіргі уақытта толық игеріліп отыр. Облыстық бюджеттен қосымша 23,459 млн.теңге бөлініп, игерілді. </t>
  </si>
  <si>
    <t>Конго-Қырым гемморагиялық қызбасына  қарсы күрес бойынша шараларды жүргізуге (дәрі-дәрмек алуға)</t>
  </si>
  <si>
    <t>Талас ауданы әкімдігінің ВБ</t>
  </si>
  <si>
    <t>Ауданда Конго-Қырым қанды безгегінің табиғи ошағында орналасқан Үшарал, Кеңес ауылдық округтерінде осы аталған ауруға  қарсы 3 кезеңдегі дезинсекциялық жұмыстарды жүргізілді. Бірінші және екінші   кезеңнің   қора-жайларды   дезинсекциялау  жұмыстары  20 сәуірден басталып, 30 мамырда аяқталды. Үшінші кезеңнің жұмыстары Ойық, Үшарал, Кеңес ауылдық округтерінде 24 тамызда басталып, 16 қыркүйекте аяқталды. Барлығы 6649 бас МІҚ, 88896 бас уақ мал, 1783 бас жылқы, 564 бас түйе залалсыздандырудан өтті.</t>
  </si>
  <si>
    <t>Мақсат 3.2.3.1. Шағын және орта бизнес субъектілерінің өсуіне жағдай жасау</t>
  </si>
  <si>
    <t>Бөлшек сауданың нақты көлем индексі</t>
  </si>
  <si>
    <t>Бөлшек сауданың нақты көлем ұлғайту</t>
  </si>
  <si>
    <t>Қаржыландыруды қажет етпейді</t>
  </si>
  <si>
    <t>"Бизнестің жол картасы- 2020" бағдарлама аясында Қаратау қаласында жеке кәсіпкерлік субъектілеріне 153,0 млн тенге несие беру арқылы 500-1300м2 құрайтын 3 шағын маркет ашылды. Шағын маркеттегі тауарлардың бағалары шекті бағадан төмен сатылуда. Қосымша жұмыс орындары ашылды.</t>
  </si>
  <si>
    <t>Мақсат 3.2.4.1. Инновацияны дамыту және инвестицияны арттыру</t>
  </si>
  <si>
    <t xml:space="preserve">Халықтың жан басына шаққандағы негізгі капиталға салынған инвестициялардың өсу қарқыны </t>
  </si>
  <si>
    <t>2017 жылы негізгі капиталға салынған инвестициялардың көлемі 12218,8 млн.теңге, 01.12.2017ж. Халық саны 54641 адам, жан басына шаққанда 223,6 мың теңгеден, 2016 жылы 177,9 мың теңгеден айналды. Өсу қарқыны 125,7% құрап, жоспар орындалды.</t>
  </si>
  <si>
    <t>Инновация саласында белсенділік деңгейі</t>
  </si>
  <si>
    <t>Инвестицияның көлемін арттыру үшін аумаққа жаңа инвесторларды тарту бойынша жұмыс жасау</t>
  </si>
  <si>
    <t>Осы мақсатта индустриялдық аймақта жалпы құны 3735,2 млн.теңгені құрайтын «Wind Power city» ЖШС-гі мен «Wind Electricity» ЖШС-нің  жел электр энергиясын өндіру бойынша 2 жобаға 20,0 га жер берілді. Жобалық-сметалық құжаттары дайындалып, жұмыстар жасалынуда.</t>
  </si>
  <si>
    <t>3.2.5. Экономикалық өсім орталықтарын дамыту</t>
  </si>
  <si>
    <t>Мақсат 3.2.5.1. Моноқаланы және тіректі ауылдық елді мекендерді дамыту</t>
  </si>
  <si>
    <t>Шағын және моноқалаларда жан басына шаққанда негізгі капиталға инвестициялар</t>
  </si>
  <si>
    <t>мың теңге</t>
  </si>
  <si>
    <t>2017 жылы Қаратау қаласы бойынша негізгі капиталға тартылған инвестициялардың көлемі 4658786,0 мың теңге, қала тұрғындарының саны 01.12.2017жылға 29720 адам, жан басына шаққанда 156,7 мың теңгеден айналады.</t>
  </si>
  <si>
    <t>Жаңғыртылған желілердің үлесі, оның ішінде:</t>
  </si>
  <si>
    <t>Талас ауданы әкімдігінің ТҮКШ ЖКжАЖБ</t>
  </si>
  <si>
    <r>
      <t>-</t>
    </r>
    <r>
      <rPr>
        <sz val="7"/>
        <rFont val="Times New Roman"/>
        <family val="1"/>
        <charset val="204"/>
      </rPr>
      <t xml:space="preserve">       </t>
    </r>
    <r>
      <rPr>
        <sz val="12"/>
        <rFont val="Times New Roman"/>
        <family val="1"/>
        <charset val="204"/>
      </rPr>
      <t>жылумен жабдықтау</t>
    </r>
  </si>
  <si>
    <t>-</t>
  </si>
  <si>
    <t>2017 жылғы жұмыстар жоспарланған жоқ</t>
  </si>
  <si>
    <r>
      <t>-</t>
    </r>
    <r>
      <rPr>
        <sz val="7"/>
        <rFont val="Times New Roman"/>
        <family val="1"/>
        <charset val="204"/>
      </rPr>
      <t xml:space="preserve">       </t>
    </r>
    <r>
      <rPr>
        <sz val="12"/>
        <rFont val="Times New Roman"/>
        <family val="1"/>
        <charset val="204"/>
      </rPr>
      <t>электрмен жабдықтау</t>
    </r>
  </si>
  <si>
    <t>Талас ауданы бойынша барлық елді мекендер 100% электр қуатымен қамтамасыз етілген. 2010 жылы қайта жаңғырту бағдарламасы аясында 6кВ Қаратау қаласының солтүстік батыс аймағындағы қалашық және оңтүстік шығыс аймағындағы қалашығындағы әуе желілеріндегі ескі ағаш электр бағаналары темір бетон бағаналарына ауыстырылды.</t>
  </si>
  <si>
    <t>Энергетика басқармасымен келісілді</t>
  </si>
  <si>
    <r>
      <t>-</t>
    </r>
    <r>
      <rPr>
        <sz val="7"/>
        <rFont val="Times New Roman"/>
        <family val="1"/>
        <charset val="204"/>
      </rPr>
      <t xml:space="preserve">       </t>
    </r>
    <r>
      <rPr>
        <sz val="12"/>
        <rFont val="Times New Roman"/>
        <family val="1"/>
        <charset val="204"/>
      </rPr>
      <t>газбен жабдықтау</t>
    </r>
  </si>
  <si>
    <t xml:space="preserve">Орталықтандырылған су және су бұру қызметтеріне қол жетімділігі: </t>
  </si>
  <si>
    <r>
      <t>-</t>
    </r>
    <r>
      <rPr>
        <sz val="7"/>
        <rFont val="Times New Roman"/>
        <family val="1"/>
        <charset val="204"/>
      </rPr>
      <t xml:space="preserve">       </t>
    </r>
    <r>
      <rPr>
        <sz val="12"/>
        <rFont val="Times New Roman"/>
        <family val="1"/>
        <charset val="204"/>
      </rPr>
      <t>сумен жабдықтау</t>
    </r>
  </si>
  <si>
    <t>Бүгінгі таңда, Қаратау қаласында ауыз су келтіру жұмыстары атқарылды, барлығы 53,4 шақырым келтіру жүргізілді</t>
  </si>
  <si>
    <r>
      <t>-</t>
    </r>
    <r>
      <rPr>
        <sz val="7"/>
        <rFont val="Times New Roman"/>
        <family val="1"/>
        <charset val="204"/>
      </rPr>
      <t xml:space="preserve">       </t>
    </r>
    <r>
      <rPr>
        <sz val="12"/>
        <rFont val="Times New Roman"/>
        <family val="1"/>
        <charset val="204"/>
      </rPr>
      <t xml:space="preserve">Су бұру </t>
    </r>
  </si>
  <si>
    <t>Бүгінгі таңда, Қаратау қаласында кәріз су келтіру жұмыстары атқарылуда, барлығы 5,9 шақырым келтіру жүргізілді</t>
  </si>
  <si>
    <t>"Қаратау қаласының сервистік желілері. Жеке және көпқабатты тұрғын үйлер, мекемелер мен кәсіпорындардың сумен жабдықтау сервистік желілерін жүргізу"</t>
  </si>
  <si>
    <t>Қаратау қаласы әкімінің аппараты, Талас ауданы әкімдігінің ТҮКШ ЖКжАЖБ</t>
  </si>
  <si>
    <t>"Қаратау қаласындағы жеке және көпқабатты тұрғын үйлер, мекемелерсервистік кәріз су желілері"</t>
  </si>
  <si>
    <t xml:space="preserve">Қаратау қаласындағы кешенді тазалау имаратын қайта жанғырту </t>
  </si>
  <si>
    <t>Талас ауданы әкімдігінің СҚҚжҚБ</t>
  </si>
  <si>
    <t>Жоба ауыспалы, 2714,0 мың теңге қаралған, мемлекеттік сараптамадан откізу 2018 жылы жалғасын табады.</t>
  </si>
  <si>
    <t>Сумен жабдықтау және су бұру жүйесінің жұмыс істеуі</t>
  </si>
  <si>
    <t>Толық игерілді</t>
  </si>
  <si>
    <t>Жылу желілерінің тозығын төмендету</t>
  </si>
  <si>
    <t>Қазіргі таңда, жылу желілерінің тозығы 24,5% құрайды</t>
  </si>
  <si>
    <t>Электрмен жабдықтау желілерінің тозығын төмендету</t>
  </si>
  <si>
    <t>Жұмыссыздық деңгейін төмендету</t>
  </si>
  <si>
    <t>Талас ауданы әкімдігінің ЖҚжӘББ</t>
  </si>
  <si>
    <t>Мемлекеттік атаулы әлеуметтік көмек алушылардың ішінен жұмысқа жарамды халық үлесін төмендету</t>
  </si>
  <si>
    <t>Ағымдағы жылы мемлекеттік атаулы әлеуметтік көмекпен қамтылған 12 отбасындағы 54 адамның ішіндегі жұмыс жасындағы азаматтардың салмақ үлесі 22,2 пайызды құрап отыр.</t>
  </si>
  <si>
    <t>Тіректі АЕМ-де халық санының өсімі</t>
  </si>
  <si>
    <t>мың. адам</t>
  </si>
  <si>
    <t>Ауылдық округ әкімдері</t>
  </si>
  <si>
    <t>Орындалды.</t>
  </si>
  <si>
    <t>Ауылдық елді мекендерге келген мамандарға көтерме жәрдем ақы</t>
  </si>
  <si>
    <t>Әкімдіктің қаулысы</t>
  </si>
  <si>
    <t xml:space="preserve"> Барлығы 33 маманға (оның ішінде білім беру саласының -22, денсаулық саласы-1, ветеринария саласының -8, мәдениет саласы -1, спорт -1,) көтерме жәрдемақы үшін 5 млн. 242 мың теңге берілді  және «Ауыл шаруашылығын қолдау қоры» АҚ-ның Жамбыл филиалына 2 млн. 947 мың теңге 3% пайыз қызмет көрсетуге төленді. </t>
  </si>
  <si>
    <t>Ауылдық елдік мекендерге келген мамандарға тұрғын үй сатып алуға кредит беру</t>
  </si>
  <si>
    <t>Тұрғын үй сатып алу үшін  21 маманға (оның ішінде білім беру саласы-14, денсаулық саласы-1, ветеринария саласы-5)   71 473,0  мың теңге несие беріліп, бөлінген қаржылар толық игерілді.</t>
  </si>
  <si>
    <t xml:space="preserve">Жергілікті өзін-өзі басқарудың қаржылық қолдауы шеңберінде
жобаларды (іс-шаралар) іске асыру 
</t>
  </si>
  <si>
    <t xml:space="preserve">Жергілікті өзін-өзі басқарудың қаржылық қолдауы шеңберінде 19 ауылдық елді мекендерде 21 жобаларды  іске асыруға 22645,0 мың теңге қаралып, 22642,0 мың теңгесі игерілді, 3,0 мың теңге - мемлекеттік сатып алу нәтижесінде үнемделген қаражат. Барлық жобалар іске асырылды, оның ішінде:  абаттандыру бойынша 9 жоба 9993,0 мың теңгеге, жарықтандыру бойынша 7 жоба 6730,0 мың теңгеге, балалар ойын алаңын орнату бойынша 2 жоба 3255,0 мың теңгеге, ауылішілік жолдарды жөндеу бойынша 2 жоба 1854,0 мың теңгеге, апатты жағдайдағы ғимаратты бұзу бойынша 1 жоба 810,0 мың теңгеге. </t>
  </si>
  <si>
    <t>Шағын және моноқалаларда және тіректі АЕМ-де әлеуметтік саладағы нысандар құрылысы және қайта құру</t>
  </si>
  <si>
    <t xml:space="preserve">бірлік </t>
  </si>
  <si>
    <t>Қаратау қаласы әкімі аппараты, ауылдық округ әкімдері</t>
  </si>
  <si>
    <t>Қаладағы 3 мөлтек аудандағы №51 үй және 5 мөлтек аудандағы №58 үй қайта жаңғыртылды.</t>
  </si>
  <si>
    <t>Тіректі АЕМ-де өндірістерді ашу және дамыту</t>
  </si>
  <si>
    <t>бірлік</t>
  </si>
  <si>
    <t>Ақкөл ауылындағы техникалық көлік жөндеу стансасын ашу (ТКС)</t>
  </si>
  <si>
    <t>Талас ауданы әкімдігінің КжӨБ, ауылдық округ әкімі</t>
  </si>
  <si>
    <t>жеке қаражат</t>
  </si>
  <si>
    <t>Іске асырылды</t>
  </si>
  <si>
    <t>Майтөбе ауылындағы техникалық көлік жөндеу стансасын ашу (ТКС)</t>
  </si>
  <si>
    <t>ЖҚЖК-2020, жеке қаражат</t>
  </si>
  <si>
    <t>Ойық ауылында шағын наубайхана ашу</t>
  </si>
  <si>
    <t>БАҒЫТ: Әлеуметтік сала</t>
  </si>
  <si>
    <t xml:space="preserve">Мақсат: 3.2.6.1 Білім беру саласындағы қызмет сапасын  арттыру </t>
  </si>
  <si>
    <t>Жұмыс істеп тұрған аппаты және үш ауысымды мектептер саны</t>
  </si>
  <si>
    <t>Талас ауданы әкімдігінің ББ</t>
  </si>
  <si>
    <t>Қасқабұлақ ауылындағы жаңа мектептің құрылысы 2018 жылы аяқталып, пайдалануға беріледі.</t>
  </si>
  <si>
    <t>Қараой ауылындағы 50 орынға аранлған негізгі мектеп құрылысы</t>
  </si>
  <si>
    <t>Іске қосу актісі</t>
  </si>
  <si>
    <t>Құрылыс монтаж жұмыстары 2016-2017жж. жүргізіліп 17.11.2017 ж. аяқталып, қабылданып алынды.</t>
  </si>
  <si>
    <t xml:space="preserve">120 орындық Қасқабұлақ а.ОМ құрылысы </t>
  </si>
  <si>
    <t>2017 жылға бөлінген 200000,0 мың теңге қаралып, толығымен игерілді. Нысан ауыспалы</t>
  </si>
  <si>
    <t>Жаратылыстану-математика пәндері бойынша мектеп бітірушілердің арасында білім беру бағдарламаларын табысты (өте жақсы/жақсы) меңгерген оқушылар үлесі</t>
  </si>
  <si>
    <t>Орындалды</t>
  </si>
  <si>
    <t>Мүмкіндіктері шектеулі балалардың жалпы санының ішінде балалардың инклюзивті біліммен қамтылуы</t>
  </si>
  <si>
    <t>Балаларды (3-6 жас) мектепке дейінгі тәрбиемен және оқытумен қамту</t>
  </si>
  <si>
    <t>3-6 жастағы 1959 баланың 1815-і мектепке дейінгі тәрбиемен және оқытумен қамтылған.</t>
  </si>
  <si>
    <t>оның ішінде жеке меншік мектепке дейінгі ұйымдар желілерін дамыту есебінен</t>
  </si>
  <si>
    <t>25 бала мемлекеттік-жекеменшік балабақшада тәрбиеленуде.</t>
  </si>
  <si>
    <t>Үш деңгейлі жүйе бойынша біліктілігін арттырудан өткен мұғалімдерге еңбек ақыны көтеру</t>
  </si>
  <si>
    <t>Игерілді</t>
  </si>
  <si>
    <t xml:space="preserve">Заманауи компьютерлік және серверлік, мультимедиялық, перифериялық құралдармен, жарақтандыру. </t>
  </si>
  <si>
    <t>млн. тенге</t>
  </si>
  <si>
    <t>Аз қамтамасыз етілген отбасыларынан шыққан оқушыларды сапалы және теңгерімді тегін ыстық тамақпен қамтамасыз ету</t>
  </si>
  <si>
    <t>Білім саласы бойынша күрделі жөндеу жұмыстарына ЖСҚ әзірлеу</t>
  </si>
  <si>
    <t>Қабылдау актісі</t>
  </si>
  <si>
    <t>Білім бөліміне қарасты 5 мектепті жөндеу жұмыстарына және Қойгелді мектебінің спорт залын  күрделі жөндеуге ЖСҚ әзірленіп, мемлекеттік сараптамадан өткізілді. 856,0 мың теңге мемлекеттік сатып алу бойынша үнемделген қаражат</t>
  </si>
  <si>
    <t>М.А Байтүрсынұлы атын гимназияның терезелерін күрделі жөндеу</t>
  </si>
  <si>
    <t>Ш Смаханұлы о.м. терезелерін күрделі жөндеу</t>
  </si>
  <si>
    <t>М.Қыстаубайұлы о.м. терезелерін күрделі жөндеу</t>
  </si>
  <si>
    <t>Алгабас о.м. терезелерін күрделі жөндеу</t>
  </si>
  <si>
    <t>Жетім балалармен  ата-аналардың қамқорлығынсыз қалған балаларды тәрбиелеуге  алған қазақстандық азаматтарды асыраушыларға, қамқоршыларға ақшалай қаражат төлеу және осы санаттағыларға балаларды асырап-бағу үшін бірмерзімді жәрдемақы төлеу арқылы материалдық көмек көрсету</t>
  </si>
  <si>
    <t xml:space="preserve">Шағын орталыққа мемлекеттік тапсырысты орналастыру </t>
  </si>
  <si>
    <t xml:space="preserve">Балабақшаға мемлекеттік тапсырысты орналастыру </t>
  </si>
  <si>
    <t>Бостандық ауылындағы Ақбөпе балабақшасының оттығын газбен қамтамасыз ету</t>
  </si>
  <si>
    <t>2016 жылы орындалды, 2017 жылы іске қосу үшін қаржы аударылды</t>
  </si>
  <si>
    <t>Ойық ауылындағы Ақнұр балабақшасының оттығын газбен қамтамасыз ету</t>
  </si>
  <si>
    <t>Шәкіров ауылындағы «Еркетай» бала бақшасының оттығын газбен қамтамасыз ету</t>
  </si>
  <si>
    <t>Жұмыстын орындалу актісі</t>
  </si>
  <si>
    <t>Аққұм ауылындағы "Сымбат" балабақшасының оттығын газбен қамтамасыз ету</t>
  </si>
  <si>
    <t>Талапты ауылындағы "Дания" балабақшасының оттығын газбен қамтамасыз ету</t>
  </si>
  <si>
    <t xml:space="preserve">Мақсат: 3.2.6.2. Жастарға жағдай жасау және қолдау көрсету </t>
  </si>
  <si>
    <t>Мемлекеттік тапсырыс бойынша техникалық және кәсіптік білім беретін оқу орындары түлектері мен оқуды аяқтағаннан кейінгі бірінші жылы жұмысқа  орналастырылғандар үлесі</t>
  </si>
  <si>
    <t>ҚГТК, ҚТБжБК, №2 ҚК, №14 ТК</t>
  </si>
  <si>
    <t>Орындалды.
Жалпы оқуды бітірген түлектер саны 320 адам, соның ішінде жұмысқа орналасқандар - 153 адам, яғни 47,9%-ды құрады.</t>
  </si>
  <si>
    <t>Типтік жастағы (14-24 жас) жастардың техникалық және кәсіптік біліммен қамтылу үлесі</t>
  </si>
  <si>
    <t xml:space="preserve">Орындалды. 14 пен 24 жастағы жастар саны -9521, техникалық және кәсіптік біліммен қамтылғандар - 1333 адам. </t>
  </si>
  <si>
    <t xml:space="preserve">14 пен 29 жас аралығындағы тұрғындар арасында жастарға қатысты мемлекеттік саясатқа қанағаттану </t>
  </si>
  <si>
    <t>Талас ауданы әкімдігінің "Талас жастар орталығы"КММ</t>
  </si>
  <si>
    <t>Орындалды. Қаратау қаласы мен ауылдық округтерден жүргізілген сауалнамалар қорытындысы.</t>
  </si>
  <si>
    <t>Жастар саясатын іске асыру мақсатында іс-шараларды өткізу</t>
  </si>
  <si>
    <t>Аудан әкімдігінің ішкі саясат бөлімі</t>
  </si>
  <si>
    <t>Мақсат: 3.2.7.1. Жұмыспен қамтуға ықпал ету шараларының тиімділігін арттыру және қауіпсіз еңбекпен қамтамасыз ету</t>
  </si>
  <si>
    <t>Жұмысқа орналастыру мәселелері бойынша жүгінгендерден жұмысқа орналастырылғандар үлесі</t>
  </si>
  <si>
    <r>
      <t>Жұмыс іздеуші ретінде 3070 адам өтініш білдіріп, 2493 адам жұмыспен қамтылды. Көрсеткіш - 81.2%.</t>
    </r>
    <r>
      <rPr>
        <i/>
        <sz val="12"/>
        <rFont val="Times New Roman"/>
        <family val="1"/>
        <charset val="204"/>
      </rPr>
      <t xml:space="preserve"> (2493/3070)*100=81,2%.</t>
    </r>
    <r>
      <rPr>
        <sz val="12"/>
        <rFont val="Times New Roman"/>
        <family val="1"/>
        <charset val="204"/>
      </rPr>
      <t xml:space="preserve"> </t>
    </r>
  </si>
  <si>
    <t>Жүгінген нысаналы топтар санынан тұрақты жұмысқа орналасқандар үлесі</t>
  </si>
  <si>
    <r>
      <t xml:space="preserve">Нысаналы топқа жататын адамдарды жұмыспен қамту 66,6 % </t>
    </r>
    <r>
      <rPr>
        <i/>
        <sz val="12"/>
        <rFont val="Times New Roman"/>
        <family val="1"/>
        <charset val="204"/>
      </rPr>
      <t xml:space="preserve">(жоспар 65,9) </t>
    </r>
    <r>
      <rPr>
        <sz val="12"/>
        <rFont val="Times New Roman"/>
        <family val="1"/>
        <charset val="204"/>
      </rPr>
      <t xml:space="preserve">құрады. </t>
    </r>
  </si>
  <si>
    <t>Жұмыспен қамту органдарына жәрдемдесу үшін жүгінген еңбекке жарамды жастағы жұмысқа орналастырылған мүгедектер саны</t>
  </si>
  <si>
    <t>адам</t>
  </si>
  <si>
    <r>
      <t>Жұмыс іздеуші ретінде 76 мүмкіндігі шектеулі азамат тіркеліп, әлеуметтік қолдау шараларымен қамтылды, атап айтқанда 66 жұмыспен</t>
    </r>
    <r>
      <rPr>
        <i/>
        <sz val="12"/>
        <rFont val="Times New Roman"/>
        <family val="1"/>
        <charset val="204"/>
      </rPr>
      <t xml:space="preserve"> (27 – қоғамдық жұмыс, 2 әлеуметтік жұмысқа орналасса, 1 жастар тәжірибесімен, 35 тұрақты жұмыспен, 1 адам шағын несиемен қамтылды),</t>
    </r>
    <r>
      <rPr>
        <sz val="12"/>
        <rFont val="Times New Roman"/>
        <family val="1"/>
        <charset val="204"/>
      </rPr>
      <t xml:space="preserve"> 10 адам қайта даярлау курсымен қамтылды. </t>
    </r>
  </si>
  <si>
    <t>Кәсіптік даярлау және  қайта даярлауға жолданғандар</t>
  </si>
  <si>
    <t>ЖҚО, 
ЖҚ және ӘББ</t>
  </si>
  <si>
    <t>2017 жылы қайта даярлау курсына республикалық бюджеттен 63,209 мың тг. бөлінді. 427 адам жолданып, толық игерілді.</t>
  </si>
  <si>
    <t xml:space="preserve">Ақылы қоғамдық жұмыстарды ұйымдастыру </t>
  </si>
  <si>
    <t>ЖҚ және ӘББ</t>
  </si>
  <si>
    <t>«Қоғамдық жұмыстар» бойынша жергілікті бюджеттен 112096,0 мың тг. бөлінді.  455 адам жолданып, толық игерілді.</t>
  </si>
  <si>
    <t>Жастар тәжірибесі аясында жұмыс орындар ашу</t>
  </si>
  <si>
    <t>«Жастар тәжірибиесі» бағдарламасы бойынша 2017 жылға 40308,0 мың тг. қарастырылды, оның 26288,0 мың тг. жергілікті бюджеттен ал 14020,0 мың тг. республикалық бюджеттен. Барлығы 221 жас түлек жолдама алды.</t>
  </si>
  <si>
    <t>Әлеуметтік жұмыс орындарын ұйымдастыру</t>
  </si>
  <si>
    <t>ЖҚО,
ЖҚ және ӘББ</t>
  </si>
  <si>
    <t>Әлеуметтік жұмыс орнын құру мақсатында бюджеттен 8963,0 мың тг. қарастырылды, оның 5935,0 мың тг.  жергілікті бюджеттен, 3028,0 мың тг. республикалық бюджеттен. 84 адам қамтылып, 8568,0 мың тг. игерілді.
Қараша айының аяғында РБ қосымша бөлінген 500,0 мың теңгенің 395,0 мың теңгесі игерілмей қалды. Оған себеп, 1 ай ішінде әлеуметтік жұмыс орындарын ұйымдастыруға ниет білдірушілердің болмауы.</t>
  </si>
  <si>
    <t>Мақсат: 3.2.7.2. Халықты жұмыспен қамту және азаматтарды қорғау үшін тиімді жүйе құру</t>
  </si>
  <si>
    <t>Атаулы әлеуметтік көмек алушылардың жалпы санынан еңбекке жарамды азаматтар үлесі</t>
  </si>
  <si>
    <t>Атаулы әлеуметтік көмек алушылардың жалпы санынан еңбекке жарамды азаматтар үлесі 22.2</t>
  </si>
  <si>
    <t>Арнайы әлеуметтік қызмет көрсетумен  қамтылған тұлғалардың үлес салмағы (оларды алуға мұқтаж адамдардың жалпы санының ішінде)</t>
  </si>
  <si>
    <t>Жалғыз басты азаматтарға, қарттарға, басқалардың көмегіне мұқтаж мүгедектерге және мүгедек балаларға үйден әлеуметтік қызметтер көрсету үшін өтініштер қаралып, барлығы 141 азаматқа 3262,0 мың теңгеге қызметтер көрсетілуде.</t>
  </si>
  <si>
    <t>Жеке сектор субъектілері ұсынатын арнайы әлеуметтік көрсетілетін қызметтермен қамтылған адамдар үлесі, оның ішінде, үкіметтік емес ұйымдар</t>
  </si>
  <si>
    <t>Үкіметтік емес ұйымдармен 24 мүгедектерге әлеуметтік қызметтер көрсетілді</t>
  </si>
  <si>
    <t xml:space="preserve">Атаулы әлеуметтік көмек көрсету арқылы кедейлік деңгейін төмендету </t>
  </si>
  <si>
    <t>Аудандық маслихат шешімі</t>
  </si>
  <si>
    <t xml:space="preserve">2017 жылы мемлекеттік атаулы әлеуметтік көмекке 12 отбасындағы 54 адамға тағайындалып, толық төленді. </t>
  </si>
  <si>
    <t xml:space="preserve">Тұрғын үй көмегін көрсету арқылы кедейлік деңгейін төмендету </t>
  </si>
  <si>
    <t xml:space="preserve">2017 жылы тұрғын үй көмегімен 977 отбасындағы4483 адамға 41103,0 мың теңге тағайындалып толық төленді. </t>
  </si>
  <si>
    <t>18 жасқа дейінгі мемлекеттік жәрдемақыны дер кезінде төлеу</t>
  </si>
  <si>
    <t xml:space="preserve">2017 жылы 18 жасқа дейінгі балалар жәрдемақысына 1246 отбасындағы 3872 балаға 80407,0 мың теңге тағайындалып толық төленді. </t>
  </si>
  <si>
    <t>Өрлеу жобасы бойынша келісілген қаржылай көмекті енгізу</t>
  </si>
  <si>
    <t>2017 жылдың қорытындысы бойынша жобаға тартылған 177  отбасындағы 1032 адамға 31890,0 мың  теңге төленді.  Оның ішінде РБ - 22550.0 мың тг.</t>
  </si>
  <si>
    <t>2017 жылдың қорытындысы бойынша жобаға тартылған 177  отбасындағы 1032 адамға 31890,0 мың  теңге төленді.  Оның ішінде МБ - 9340.0 мың тг.</t>
  </si>
  <si>
    <t>Жергілікті өкілетті органдардың шешімі бойынша мұқтаж азаматтардың жекелеген топтарына әлеуметтік көмек көрсету</t>
  </si>
  <si>
    <t xml:space="preserve">Талас  аудандық  мәслихатының  2013  жылғы 25 желтоқсандағы №26-6 шешімімен бекітілген «Талас ауданы бойынша әлеуметтік көмек көрсетудің, оның мөлшерлерін белгілеудің және мұқтаж азаматтардың  жекелеген  санаттарының тізбесін айқындаудың  қағидасына» сәйкес диспансерлік есепте тұратын туберкулездың төзімді түрімен ауыратын, амбуляториялық емделуде жүрген азаматтардың және көптеген дәрілік заттарға төзімді туберкулезбен  ауыратын (4-ші топтағы)  19 науқастарға облыстық бюджеттен 1587,0 мың теңге тағайындалып, толық төленді. </t>
  </si>
  <si>
    <t xml:space="preserve">Барлығы мереке күндеріне орай, 483 адамға 8910,0 мың теңге төленді. Оның ішінде: 15 ақпан ауған соғысы қатысушыларына 30,0 мың теңгеден барлығы 31 қатысушыларға 930,0 мың теңге, 26 сәуір Чернобыль апатын жоюға қатысқандарға 17 адамға 30,0 мың теңгеден, барлығы 510,0 мың теңге, 9 мамыр-Жеңіс күніне» 4 ҰОС ардагерлері мен мүгедектеріне 150,0 мың теңгеден, 33  қайтыс болған ҰОС мүгедектерінің әйелдеріне 15,0 мың теңгеден, 371  ҰОС жылдарында тылдағы жанқиярлық еңбегі мен мінсіз қызметі үшін КСР Одағының ордендерімен және медальдарымен марапатталған адамдарға және кемінде алты ай еңбек еткен тыл еңбеккерлеріне 15,0 мың теңгеден, барлығы 6660,0 мың теңге жеке есеп шоттарына аударылды.  29 тамыз Семей ядролық полигонының салдарынан зардап шеккен 27 азаматқа 30,0 мың теңгеден біржолғы әлеуметтік көмек, барлығы 810, мың теңге төленді. Біржолғы әлеуметтік көмек беру бойынша 32 адамға 1622,0 мың теңге тағайындалып, толық төленді.
</t>
  </si>
  <si>
    <t>Үйден тәрбиеленіп оқытылатын мүгедек балаларды материалдық қамтамасыз ету</t>
  </si>
  <si>
    <t>Үйде оқитын мүгедек балаларды материалдық қамсыздандыру бойынша 59  өтініш қабылданып, 2017 жылы 2150,0 мың теңге тағайындалып, төленді</t>
  </si>
  <si>
    <t>Мүгедектерді міндетті гигиеналық құралдарымен қамтамасыз ету</t>
  </si>
  <si>
    <r>
      <t>185 мүгедекке 116216 дана жөргектер берілді. 6 мүгедекке несеп қабылдағыш, 4</t>
    </r>
    <r>
      <rPr>
        <b/>
        <sz val="12"/>
        <rFont val="Times New Roman"/>
        <family val="1"/>
        <charset val="204"/>
      </rPr>
      <t xml:space="preserve"> </t>
    </r>
    <r>
      <rPr>
        <sz val="12"/>
        <rFont val="Times New Roman"/>
        <family val="1"/>
        <charset val="204"/>
      </rPr>
      <t>мүгедекке нәжіс қабылдағыш берілді;</t>
    </r>
  </si>
  <si>
    <t>Мемлекеттік секторда жалғыз басты қарттарға үйінде әлеуметтік қызмет көрсету</t>
  </si>
  <si>
    <t>Жалғызілікті, жалғыз тұратын қарттарға, бөгде адамның күтіміне және жәрдеміне мұқтаж мүгедектерге және мүгедек балаларға үйде әлеуметтік қызмет көрсетуге 32462,0 мың теңге қаралып, толық  игерілді. Барлығы 139 адамға қызмет көрсетілуде.</t>
  </si>
  <si>
    <t>Қазақстан Республикасында мүгедектердің құқықтарын қамтамасыз ету және өмір сүру сапасын жақсарту жөніндегі 2012-2018 жылдарға арналған іс-шаралар жоспарын іске асыру</t>
  </si>
  <si>
    <t xml:space="preserve">Міндетті гигиеналық құралдарға 12641,0 мың теңге, ал мүгедектерге берілетін техникалық көмекші (орнын толтырушы) құралдар мен арнаулы жүріп-тұру құралдарына 7201,0 мың теңге қаралып, толық игеріліп, мүгедектер түгел қамтылды. </t>
  </si>
  <si>
    <t>Ауылдық жерлерде тұратын денсаулық сақтау, білім беру, әлеуметтік қамтамасыз ету, мәдениет және спорт сала мамандарын отынмен қамтамасыз ету</t>
  </si>
  <si>
    <t xml:space="preserve">2017 жылы 301 адамға 1366.0 мың тг. тағайындалып төленді. 1076 адамға 2 АЕК 4583 тг. ден  4883.0 мың тг. төленді.                       </t>
  </si>
  <si>
    <t>Мақсат: 3.2.8.1.  Мәдениетті дамыту</t>
  </si>
  <si>
    <t>1000 адамға шаққандағы мәдениет ұйымдарына келушілердің орташа саны</t>
  </si>
  <si>
    <t>Талас ауданы әкімдігінің МжТДБ, аудандық орталықтандырылған кітапхана,  мұражай,  мәдениет үйі</t>
  </si>
  <si>
    <t>кітапхана</t>
  </si>
  <si>
    <t xml:space="preserve">2017 жылдың қорытындысына сәйкес, аудан бойынша кітап қоры - 293143 дана, мемлекеттік тілдегісі - 154707 (53 %)  дананы құрайды. Оқырмандар саны –14667.   </t>
  </si>
  <si>
    <t>мұражай</t>
  </si>
  <si>
    <t xml:space="preserve">2017 жылдың қорытындысына сәйкес, аудандық тарихи - өлкетану мұражайында 54 – экскурсия ұйымдастырылды, 54 – әртүрлі тақырыптағы көрмелер және 59 – дәріс өткізілген. Мұражайдың жалпы қоры - 6019 мың экспонатты құрайды. Келушілер саны – 3300 адам. </t>
  </si>
  <si>
    <t>Кітапханаларда кітап қорының ұлғаюы</t>
  </si>
  <si>
    <t>Аудандық орталықтандырылған кітапхана</t>
  </si>
  <si>
    <t xml:space="preserve">Орындалды.                                                        2017 жылға кітап қорын толтыру мақсатында жергілікті бюджеттен 5,5 млн. тенге бөлініп, 3016 дана кітап алынды. Оның ішінде мемлекеттік тілдегісі – 2723 дана. </t>
  </si>
  <si>
    <t>Мәдени іс шараларды өткізуге. Жас таланттарды айқындау конкурстар, фестивалдар, айтыстар өткізу</t>
  </si>
  <si>
    <t>Аудандық "Ұлбике ақын" атындағы мәдениет үйі</t>
  </si>
  <si>
    <t>Орындалды.                                                                              2017 жылы 13574,0 мың теңгеге Ұлбике-акын атындағы мәдениет орталығының ұйымдастыруымен өткізілген «Кішкентай ханшайым - 2017» байқауына - 500,0 мың теңге, аудандық «Әнші, биші балапан » атты балалар ән-би байқауына - 500,0 мың теңге, "Мисс Каратау" - 500,0 мың теңге, "Ән қанатында" - 500,0 мың теңге, "Талас аруы" - 500,0 мың теңге,   8 наурызға - 1339,2 мың теңге, 22 Наурыз мерекесіне - 1160,7 мың теңге, 1 мамырға - 300,0 мың теңге, 9 мамырға - 300,0 мың теңге, «Мен қазақтың сарбазымын!» атты аудандық әскери әндер байқауына - 700,0 мың теңге, "21 мамыр - Мәдениет және өнер қызметкерлерінің күніне» - 500,0 мың теңге, ЭКСПО-ға - 500,0 мың теңге, Іс-шараға костюм тігуге - 4500,0 мың теңге, "Н.Нүсіпжановтың 80 жасқа толуына орай өткізілген шығармашылық кешіне" - 355,0 мың теңге, «Перзентімін мен де Таластың...» атты Пернебек Оспановтың  шығармашылық кешіне - 120,0 мың теңге, А.Салабековпен "Бенефис шоуға" - 300,0 мың теңге, Жаңа жылдық іс-шараға - 1000,0 мың теңге, барлығы - 13574,0 мың теңге қаражат толығымен игерілді.</t>
  </si>
  <si>
    <t>Ойық ауылындағы мәдениет сарайының қазандығын газбен қамтамасыз ету</t>
  </si>
  <si>
    <t>Талас ауданы әкімдігінің МжТДБ</t>
  </si>
  <si>
    <t>Құрылыс монтаж жұмыстары 2017ж. жүргізіліп 16.08.2017ж. аяқталып, қабылданып алынды.</t>
  </si>
  <si>
    <t>Бостандық ауылындағы мәдениет сарайының қазандығын газбен қамтамасыз ету</t>
  </si>
  <si>
    <t>Аққұм ауылындағы ауылдық клубының оттығын газбен қамтамасыз ету</t>
  </si>
  <si>
    <t>Құрылыс монтаж жұмыстары 2017ж. жүргізіліп 03.11.2017ж. аяқталып, қабылданып алынды.</t>
  </si>
  <si>
    <t>Шәкіров ауылындағы мәдениет сарайының қазандығын газбен қамтамасыз ету</t>
  </si>
  <si>
    <t>Сейілбек ауылындағы ауылдық клубының оттығын газбен қамтамасыз ету</t>
  </si>
  <si>
    <t>Мақсат:  3.2.9.1. Дене шынықтыруды мен спортты дамыту</t>
  </si>
  <si>
    <t>Дене шынықтыру және спортпен шұғылданатын азаматтарды қамту</t>
  </si>
  <si>
    <t>Талас ауданы әкімдігінің ДШжСБ</t>
  </si>
  <si>
    <t xml:space="preserve">Орындалды. Казіргі танда, ауданда дене шынықтыру және спортпен жүйелі түрде шұғылданушылар 28,6% құрайды, бұл аудан тұрғындарының санынан 15 мың 463 адам құрады. Өткен жылмен салыстырғанда 1,7% өсті (2016 жылы – 26,9% немесе 14 543 адам). Ауданда 2017 жылы әр түрлі деңгейдегі 266 спорттық іс-шаралар өткізіліп, оған 19 мыңнын астам адам қамтылды. Бөлім тарапынан аудан тұрғындарының, оның ішінде жастардың бұқаралық спортпен шұғылдануы үшін спорт нысандарына қолжетімділігін анықтау мақсатында барлық спорт нысандарына тұрақты мониторинг жүргізу тәжірибесі орныққан. Бүгінде аудан бойынша бұл мақсаттағы 104 спорт нысаны анықталды. </t>
  </si>
  <si>
    <t>Жасөспірімдер спорт мектептерінің дене шынықтыру және спортпен шұғылданатын 7-ден 18 жасқа дейін балалар мен жасөспірімдер қамту, спорт клубтары, балалар мен жасөспірімдердің жалпы санының дене шынықтыру</t>
  </si>
  <si>
    <t>Орындалды. 2017 жылы Талас ауданындағы бокстан және спорт ойындары түрлері балалар жасөспірімдер спорт мектебіне жаңа спорт үйірмелерінің ашылуына байланысты қосымша 3 жаттықтырушы бірлігі мен спорт басқа да түрлерінен үйірмелердің ашылуына байланысты орындалды</t>
  </si>
  <si>
    <r>
      <t>Аудандық деңгейде спорттық және ұлттық  спорттық жарыстар</t>
    </r>
    <r>
      <rPr>
        <b/>
        <sz val="12"/>
        <rFont val="Times New Roman"/>
        <family val="1"/>
        <charset val="204"/>
      </rPr>
      <t xml:space="preserve"> </t>
    </r>
    <r>
      <rPr>
        <sz val="12"/>
        <rFont val="Times New Roman"/>
        <family val="1"/>
        <charset val="204"/>
      </rPr>
      <t>өткізу</t>
    </r>
  </si>
  <si>
    <t>Әртүрлі спорт түрлері бойынша облыстық жарыстарға қатысу</t>
  </si>
  <si>
    <t>Спорт мектептерін жөндеуге (Талас ауданы Көшек батыр ауылына спорт алаңың орнату)</t>
  </si>
  <si>
    <t>Мақсат:  3.2.10.1. Туризмді  дамыту</t>
  </si>
  <si>
    <t>Өткен жылмен салыстырғанда ішкі туризм бойынша орналастыру орындарымен қызмет көрсетілген келушілер санының өсуі (резиденттер)</t>
  </si>
  <si>
    <t>Ауданда 2017 жылы мейрамханалар мен қонақ үйлер 5 саны тіркелген(2016ж.-4). Қызмет көрсетілген келушілер саны 718(2016ж.-470). Көрсетілген қызмет көлемі 1232,5 мың тенге(2016ж.-833,5 мың тенге). 2017 жылы резиденттер 718 оның ішінде жеке 594 және124, ал 2016 жылы резиденттер 470 оның ішінде жеке 395 және 75.</t>
  </si>
  <si>
    <t>Өткен жылмен салыстырғанда сырттан келу туризмі бойынша орналастыру орындарымен қызмет көрсетілген келушілер санының өсуі (резиденттер емес)</t>
  </si>
  <si>
    <t>Натрий цианидін шығаратын зауытта Қытай азаматтары жұмыс жасауда.</t>
  </si>
  <si>
    <t>Өткен жылмен салыстырғанда ұсынылған төсек-тәулік санының өсуі</t>
  </si>
  <si>
    <t>Ауданда 2017 жылы номерлер саны 20 (2016ж.-17). Ұсынылған төсек-тәулік саны 410 (2016ж.-405). Тәулік төсектің орташа құны 2333 тенге.</t>
  </si>
  <si>
    <t>Бүкіл дүниежүзілік туризм күніне арналған күздік туриадаға ауданның қатысуын қамтамасыз ету</t>
  </si>
  <si>
    <t xml:space="preserve">2017 жылы  мамыр айында Тараз қаласынан 45-60 шақырым жерде орналасқан Байзақ ауданы Қырғыз тау жотасында «Менің отаным - Қазақстан» тақырыбында облыстық туристік экспедиция өткізілді Қаратау технология, білім және бизнес колледжі білімгерлерінен құралған «Болашақ» командасы қатысып 9 команда ішінде 3-ші жүлделі орынға ие болып қайтты. 2017 жылғы Тараз қаласында өткізілген Халықаралық туризм күндеріне ауданымыздан 2 қолөнершілер өз өнімдерін ұсынып, көрермендер ризашылығына ие болды. 2017 жылы  бүкіләлемдік туризм күніне арналған облыста күздік турияда өткізілді. Жарысқа ауданымыздан колледж білімгерлері қатысты. </t>
  </si>
  <si>
    <t>Мақсат:  3.2.11.1. Мемлекттік,орыс және ағылшын тілдерін меңгеру үшін жағдай жасау</t>
  </si>
  <si>
    <t xml:space="preserve">Мемлекеттік тілді меңгерген ересек тұрғындар үлесі </t>
  </si>
  <si>
    <t>Аудандағы арнаулы орта оқу орындарының, орта мектептердің, тілдерді оқыту орталығының ұйымдастыруымен 2016 - 2017 оқу жылында 3 фестиваль, 8 байқау, 5 дөңгелек үстел, 3 семинар, 1 конференция, 1 олимпиада, ашық сабақтар мен 22 әр-түрлі форматтағы шаралар өткізіліп, оған 3500-ге жуық адам қамтылды. Аудандық Талас тынысы газетіне тіл тақырыбына 27 мақала жарияланды.</t>
  </si>
  <si>
    <t>Ағылшын тілін меңгерген ересек тұрғындар үлесі</t>
  </si>
  <si>
    <t>«Тілдерді оқыту орталығы» Талас аудандық бөлімшесінде 102 адам ағылшын тілінде оқып шықты.</t>
  </si>
  <si>
    <t>Үш тілді (мемлекеттік, орыс және ағылшын) меңгерген ересек тұрғындар үлесі</t>
  </si>
  <si>
    <t>«Тілдерді оқыту орталығы» Талас аудандық бөлімшесін 295 тындаушылар қазақ, орыс, ағылшын тілдерінде оқыды. Оның -119 қазақ, 74-орыс, 102-ағылшын топтарында.</t>
  </si>
  <si>
    <t>Мемлекеттік, орысша және ағылшын тілдерін аудандағы ересек тұрғындар арасында оқытуды қамтамасыз ету</t>
  </si>
  <si>
    <t>Қорытынды анықтама</t>
  </si>
  <si>
    <t>Тілді дамытуға арналған арналған мерекелер мен іс-шаралар</t>
  </si>
  <si>
    <t>Ақпарат</t>
  </si>
  <si>
    <t xml:space="preserve">2017 жылы аудан әкімдігі мәдениет және тілдерді дамыту бөлімінің ұйымдастырумен тілдерді қолдану мен дамыту бойынша 1-фестиваль, 6 – аудандық деңгейдегі байқау, 1-акция өткізілді. </t>
  </si>
  <si>
    <t xml:space="preserve">БАҒЫТ:  Қоғамдық қауіпсіздік және құқық тәртібі </t>
  </si>
  <si>
    <t>Мақсат:  3.2.12.1. Қоғамдық тәртіп пен жол қауіпсіздігін қамтамасыз етуді нығайту</t>
  </si>
  <si>
    <t>Көшелерде жасалған қылмыстардың үлес салмағы</t>
  </si>
  <si>
    <t>Талас аудандық ІІБ</t>
  </si>
  <si>
    <r>
      <t>2017жылы аудан аумағында орын алған жалпы қылмыстардың саны 28,7 пайызға азайған, яғни 345-н 246-ға дейін, аса ауыр қылмыстар саны 3-ден 1-ге төмендеген, ауыр қылмыстар 18-ден 17-ге, яғни -15,6 пайызға азайды. Тіркелген қылмыс ішінен: аудан тұрғындары қоғамдық қауіпсіздігін қамтамасыз етудін бағыты бойынша жүргізілген жұмыстың нәтижесінде, көшедегі қылмыстардың саны 21-</t>
    </r>
    <r>
      <rPr>
        <sz val="10"/>
        <rFont val="Times New Roman"/>
        <family val="1"/>
        <charset val="204"/>
      </rPr>
      <t>ден</t>
    </r>
    <r>
      <rPr>
        <sz val="12"/>
        <rFont val="Times New Roman"/>
        <family val="1"/>
        <charset val="204"/>
      </rPr>
      <t xml:space="preserve"> 16</t>
    </r>
    <r>
      <rPr>
        <sz val="10"/>
        <rFont val="Times New Roman"/>
        <family val="1"/>
        <charset val="204"/>
      </rPr>
      <t>-ға</t>
    </r>
    <r>
      <rPr>
        <sz val="12"/>
        <rFont val="Times New Roman"/>
        <family val="1"/>
        <charset val="204"/>
      </rPr>
      <t xml:space="preserve"> төмендеп -23,8пайызға азайды. </t>
    </r>
  </si>
  <si>
    <t xml:space="preserve">100 зардап шеккен адамға шаққандағы  жол-көлік оқиғаларынан қайтыс болғандар санын төмендету </t>
  </si>
  <si>
    <t>2017ж. аудан аумағында 34 жол-көлік оқиғалары орын алды, оның ішінде: 6 адам қаза болып, 61 адам түрлі дене жарақат алған, яғни 100 зардап шеккен адамға шаққанда жол-көлік оқиғалардан қайтыс болғандар үлесі -8,9 пайызды құрады.</t>
  </si>
  <si>
    <t>Кәмелет жасына толмаған жастармен  жасалған қылмыстар үлес салмағы</t>
  </si>
  <si>
    <t>2017 жылы аудан аумағында жалпы орын алған 345 қылмыс ішінен: кәмелетке толмағандармен жасалғаны 3 қылмыс. Кәмелетке толмағандар жасалған қылмыстары  57,1%-ға, яғни 7-ден 3-ке дейін азайды, топтық құрамда жасалған қылмыстар саны 28-ден 19-ға кеміп, 32,1%-ға төмендеген.</t>
  </si>
  <si>
    <t>Бұрын қылмыс жасаған адамдармен жасалған қылмыстар үлес салмағы</t>
  </si>
  <si>
    <t xml:space="preserve">2017 жылы аудан аумағында жалпы тіркелген 345 қылмыстың, ішінен: бұрын сотты болған тұлғалармен жасалғаны 67 қылмыс болды, бұл 2016 жылдың қорытындысымен салыстырып қарағанда -69,0 пайызға төмендегенін көрсетті. </t>
  </si>
  <si>
    <t>Жол қозғалысы қауіпсіздігіне шынайы қауіп төндіретін құқық бұзушылықтарды ескерту мен алдын алу</t>
  </si>
  <si>
    <t>Аудан әкіміне ақпарат</t>
  </si>
  <si>
    <t>2017ж. 12-айда, аудан бойынша 1522 жол жүріс ережелерін бұзу деректері және оның ішінде жол қозғалысына қауіп төндіретін (грубые нарушения ПДД) 271 ЖЖЕ бұзудың деректері анықталған. Автокөлікті масаң күйде басқарған үшін 72 көлік жүргізушілері ұсталып, істері сотқа жолданған.</t>
  </si>
  <si>
    <t>Елді мекендерде жаяу жүргіншілер ағымының бойында көлік құралдарының жоғары жылдамдығын шектеу жүйелерін енгізу (бағдаршамдар мен жол белгілерін)</t>
  </si>
  <si>
    <t>2017 жылы 200 дана жол белгілерін орнату, 14 жаңтайған полицей, бағдаршамдарды күтіп-ұстау және жаңа 10 диодты бағдаршамдарды орнату, бейнебақылауды күтіп-ұстау және жаңа бейнебақылауды орнату жұмыстары жүргізілді, қалталы регистратор 10 дана және 1 телефон сатып алынды.</t>
  </si>
  <si>
    <t>Кәмелетке толмағандардың түнгі уақытта көңіл көтеретін орындарда болуына, оларға алкогольді ішімдік және темекі өнімдерін сатуға тыйым салуды бақылау бойынша рейдтік тексерістер ұйымдастыру және жиі өткізу</t>
  </si>
  <si>
    <t>2017ж. кәмелетке толмағандар арасында қылмыс құқық бұзушылықтың алдыналу профилактикасы ретінде 500 рейдтік іс-шаралар ұйымдастырылып жүргізілген. Түнгі сағат 22-00ден көңіл көтеретін орындарда заңды өкілдері еріп жүруінсіз болған 18 кәмелетке толмағандар анықталып, ал түнгі сағат 23-00ден кейін үй-жайынан тыс жерлерде заңды өкілдерінің ертіп жүруінсіз 89 кәмелетке толмаған анықталған. ҚР ӘҚБтК 442-бабы.1-б. әкімшілік жауаптылыққа тартылған кәмелетке толмағандардың 18 заңды өкілі, 442-бабының 2-б. 89 ата-ана әкімшілік жауаптылыққа тартылды.</t>
  </si>
  <si>
    <t>Есірткіге қатысты қылмыстардың жалпы санынан есірткі сату немесе есірткі сату мақсатында жысалған қылмыстардың үлесі</t>
  </si>
  <si>
    <t>2017ж. есірткі және психотроптық заттарды заңсыз сақтап, сатып-өткізу қылмыстық дерегін анықтауда көп рет жедел-іздестіру шарасы ұйымдастырылып жүзеге асырылған, атап айтқанда: жедел сатып алу әдісімен қылмыстық фактілер нақты әшкереленген.</t>
  </si>
  <si>
    <t>Тәркіленген есірткі затының жалпы салмағы</t>
  </si>
  <si>
    <t>кг</t>
  </si>
  <si>
    <t>2017ж. тәркіленген есірткі заттары, комиссиялық құрамда куәгерлердің қатысушылардын көмегімен бейнетаспаға түсіріліп, өртеу тәсілімен жойылды</t>
  </si>
  <si>
    <t>Оның ішінде героин</t>
  </si>
  <si>
    <t>гр</t>
  </si>
  <si>
    <t>2017ж. Талас ауданында "героин" есірткі затын заңсыз жасырын түрде сақтап, пайдалану немесе "героин" есірткісін сату деректері тіркелген жоқ.</t>
  </si>
  <si>
    <t>Есірткіге қатысты құқық бұзушылық жасағаны үшін әкімшілік жауапкершілікке тартылғандар саны</t>
  </si>
  <si>
    <r>
      <t xml:space="preserve">2017ж. есірткіге қатысты құқық бұзушылық жасап </t>
    </r>
    <r>
      <rPr>
        <i/>
        <sz val="11.5"/>
        <rFont val="Times New Roman"/>
        <family val="1"/>
        <charset val="204"/>
      </rPr>
      <t>(майда көлемді есірткі сақтау және шегуі үшін)</t>
    </r>
    <r>
      <rPr>
        <sz val="12"/>
        <rFont val="Times New Roman"/>
        <family val="1"/>
        <charset val="204"/>
      </rPr>
      <t xml:space="preserve"> ұсталып, әкімшілік жауаптылыққа тартылғандары басым көбісі "нашақор" немесе "маскүнем" тулға болғандығы анықталып отыр </t>
    </r>
  </si>
  <si>
    <t>Есірткіге қатысты теріс қылықтар жасағаны үшін қылмыстық жауапкершілікке тартылғандардың саны</t>
  </si>
  <si>
    <t>2017ж. есірткіге байланысты қылмыстық құқық бұзушылық жасағандар арнайы жедел іздестіру іс-шарасы кезінде ұсталған, көшеде және қоғамдық орында есірткіні қалтасына салып жүргені үшін.</t>
  </si>
  <si>
    <t>Мақсат:  3.2.12.2. Аппаттар мен дүлейлерді алдын алу және жоюды ұйымдастыру</t>
  </si>
  <si>
    <t>Төтенше жағдайларға қарсы іс-қимыл инфрақұрылымының қамтамасыз етілу деңгейі</t>
  </si>
  <si>
    <t>Талас аудандық ТЖБ</t>
  </si>
  <si>
    <t>Төтенше жағдайларға қарсы іс-қимыл инфрақұрылымының қамтамасыз етілу деңгейі 24,9</t>
  </si>
  <si>
    <t xml:space="preserve">Тұрғындарға Азаматтық қорғаныс және төтенше жағдайлар саласындағы білімді насихаттау және оқыту бойынша іс-шараларды орындау </t>
  </si>
  <si>
    <t xml:space="preserve">Талас ауданы Төтенше жағдайлар бөлімі аудан тұрғындарына Азаматтық қорғаныс және төтенше жағдайлар саласындағы білімді насихаттау және оқыту бойынша іс-шараларды орындап, халыққа ТЖ орын алған кездегі қауіпсіздік ережелері жөнінде түсіндіру жұмыстары жүргізілуде. </t>
  </si>
  <si>
    <t>БАҒЫТ:  Инфрақұрылым</t>
  </si>
  <si>
    <r>
      <t xml:space="preserve">Мақсат:  3.2.13.1.  </t>
    </r>
    <r>
      <rPr>
        <b/>
        <sz val="12"/>
        <rFont val="Times New Roman"/>
        <family val="1"/>
        <charset val="204"/>
      </rPr>
      <t xml:space="preserve">Цифрлық сауаттылық деңгейін арттыру және байланысты дамыту </t>
    </r>
  </si>
  <si>
    <t>100 тұрғынға шаққанда телефон байланысының тіркелген желісінің тығыздығы</t>
  </si>
  <si>
    <t>Аудандық телекомуникация торабы</t>
  </si>
  <si>
    <t>Көрсеткіш орындалды.</t>
  </si>
  <si>
    <t>Интернетті пайдаланушылардың үлесі</t>
  </si>
  <si>
    <t>Халықтың цифрлық  сауаттылық деңгейі</t>
  </si>
  <si>
    <t>1000 адамнан астам санымен елді мекендерді мобильдік байланыс қызметтерімен қамтамасыз ету</t>
  </si>
  <si>
    <t>Аудандағы Қаратау қаласы мен 13 елді мекендердің бәрі ұялы байланыс қызметімен қамтамасыз етілген.</t>
  </si>
  <si>
    <t>Халықты байланыс қызметімен жалпылай қамту</t>
  </si>
  <si>
    <t>Аудан бойынша халықты байланыспен қамту жұмыстары іс-шараға сай жүргізілген.</t>
  </si>
  <si>
    <r>
      <t xml:space="preserve">Мақсат:  3.2.14.1.  </t>
    </r>
    <r>
      <rPr>
        <b/>
        <sz val="12"/>
        <rFont val="Times New Roman"/>
        <family val="1"/>
        <charset val="204"/>
      </rPr>
      <t xml:space="preserve">Қол жетімді тұрғын үй құрылысымен және мүгедектерді инфрақұрылыммен қамтамасыз етуді дамыту </t>
    </r>
  </si>
  <si>
    <t>Құрылыс жұмыстарының нақты көлем индексі</t>
  </si>
  <si>
    <t>Пайдалануға берілген тұрғын үйлердің жалпы ауданы</t>
  </si>
  <si>
    <t>мың м2</t>
  </si>
  <si>
    <t>Әлеуметтік, көлік инфрақұрылымның паспортталған нысандардың жалпы санынан мүгедектер үшін қолжетімділікпен қамтамасыз етілген әлеуметтік инфрақұрылым нысандар үлесі</t>
  </si>
  <si>
    <t>14 нысанға бейімдеу жүргізіледі деп бекітіліп, жылдың соңына дейін толық орнатылды.</t>
  </si>
  <si>
    <t xml:space="preserve">Қаратау қаласындағы 3 мөлтек ауданындағы №51 тұрғын үйді қайта жаңғырту </t>
  </si>
  <si>
    <t>Құрылыс монтаж жұмыстары 2016-2017жж. жүргізіліп 02.10.2017 ж. аяқталып, қабылданып алынды. 
605,0 мың теңге - үнемделген қаражат.</t>
  </si>
  <si>
    <t xml:space="preserve">Қаратау қаласындағы 3 мөлтек ауданындағы №49 тұрғын үйді қайта жаңғырту </t>
  </si>
  <si>
    <t>Нысан ауыспалы</t>
  </si>
  <si>
    <t xml:space="preserve">Қаратау қаласындағы 5 мөлтек ауданындағы №51 тұрғын үйді қайта жаңғырту </t>
  </si>
  <si>
    <t xml:space="preserve">Қаратау қаласындағы 5 мөлтек ауданындағы №58 тұрғын үйді қайта жаңғырту </t>
  </si>
  <si>
    <t>Құрылыс монтаж жұмыстары 2017ж. жүргізіліп 16.07.2017 ж. аяқталып, қабылданып алынды.</t>
  </si>
  <si>
    <t xml:space="preserve">Қаратау қаласындағы 5 мөлтек ауданындағы №55 тұрғын үйді қайта жаңғырту </t>
  </si>
  <si>
    <t xml:space="preserve">Қаратау қаласындағы 5 мөлтек ауданындағы №52 тұрғын үйді қайта жаңғырту </t>
  </si>
  <si>
    <t xml:space="preserve">"Қаратау қаласындағы 3 мөлтек ауданындағы №49 тұрғын үйдің инфрақұрылымын қайта құру" нысаны бойынша ЖСҚ түзету </t>
  </si>
  <si>
    <t xml:space="preserve">"Қаратау қаласындағы 3 мөлтек ауданындағы №51 тұрғын үйдің инфрақұрылымын қайта құру" нысаны бойынша ЖСҚ түзету және жұмыстар жүргізуге </t>
  </si>
  <si>
    <t>"Қаратау қаласындағы 5 мөлтек ауданындағы №51 тұрғын үйдің инфрақұрылымын қайта құру" нысаны бойынша ЖСҚ түзету және жұмыстар жүргізуге</t>
  </si>
  <si>
    <t xml:space="preserve">"Қаратау қаласындағы 5 мөлтек ауданындағы №52 тұрғын үйдің инфрақұрылымын қайта құру" нысаны бойынша ЖСҚ түзету және жұмыстар жүргізуге </t>
  </si>
  <si>
    <t xml:space="preserve">"Қаратау қаласындағы 5 мөлтек ауданындағы №55 тұрғын үйдің инфрақұрылымын қайта құру" нысаны бойынша ЖСҚ сараптамадан өткізу  </t>
  </si>
  <si>
    <t xml:space="preserve">"Қаратау қаласындағы 5 мөлтек ауданындағы №58 тұрғын үйдің инфрақұрылымын қайта құру" нысаны бойынша ЖСҚ сараптамадан өткізу  </t>
  </si>
  <si>
    <t>С.Шәкiров ауылындағы Қонаев көшесi №31 мекен-жайындағы ауылдық округі «Әкімінің аппараты» КММ-ң оттық бөлмесін газбен қамтамасыз ету</t>
  </si>
  <si>
    <t>Құрылыс монтаж жұмыстары 2017ж. жүргізіліп 15.08.2017ж. аяқталып, қабылданып алынды.</t>
  </si>
  <si>
    <t>Ойық ауылындағы Т.Рысқұлов көшесi №40 мекен-жайындағы ауылдық округі «Әкімінің аппараты» КММ-ң оттық бөлмесін газбен қамтамасыз ету</t>
  </si>
  <si>
    <t>Бостандық ауылындағы Бостандық ауылдық округі әкімінің аппараты КММ-ң оттық бөлмесін газбен қамтамасыз ету</t>
  </si>
  <si>
    <t>Аққұм ауылындағы Қонаев көшесi №9 мекен-жайындағы ауылдық округі «Әкімінің аппараты» КММ-ң оттық бөлмесін газбен қамтамасыз ету</t>
  </si>
  <si>
    <t>Құрылыс монтаж жұмыстары 2017ж. жүргізіліп 02.10.2017ж. аяқталып, қабылданып алынды.</t>
  </si>
  <si>
    <t>Мүгедектерге қолжетімділікті қамтамасыз ету үшін пандустарды орнату</t>
  </si>
  <si>
    <t>Мақсат:  3.2.15.1. Автомобиль жолдарын және елді мекен арасындағы автокөлік қатынасын дамыту</t>
  </si>
  <si>
    <t>Жақсы және қанағаттанарлық жағдайдағы облыстық және аудандық маңызы бар  автомобиль жолдар үлесі</t>
  </si>
  <si>
    <t>«Ақтөбе ауылына кіре беріс» 3,0 шқ. аудандық маңызы бар автомобиль жолын күтіп ұстау жұмыстарына 6 077,0 мың теңге бөлініп, жұмыстар аяқталды. Сол сияқты, «Қызыләуіт ауылына кіре беріс» 6,2 шқ. аудандық маңызы бар автомобиль жолын күтіп ұстау жұмыстарына 9 900,0 мың теңге бөлініп, жұмыстар аяқталды.
«С.Шәкіров ауылына кіре беріс» 20 шқ. аудандық маңызы бар автомобиль жолын күтіп ұстау жұмыстарына 9 000,0 мың теңге бөлініп, жұмыстар аяқталды</t>
  </si>
  <si>
    <t>Жолаушылар автокөлігі қатынасымен қамтылмаған елді мекендер үлесі</t>
  </si>
  <si>
    <t>13 ауылдық окруктың 12 ауылдық округіне жолаушылар тасымалы қамтылған, 1 аылдық округ Қаратау қаласынан 8 шақырымда орналасқан аталған ауылдың 100 пайызы жеке көліктермен қамтылған</t>
  </si>
  <si>
    <t>Облыстық мәндегі автомобиль жолдарын қысқы күтіп ұстау жұмыстарын жүргізу</t>
  </si>
  <si>
    <t>Мониторинг</t>
  </si>
  <si>
    <t xml:space="preserve">2017 жылы облыстық мәндегі автомобиль жолдарын қысқы күтіп ұстау жұмыстарына 15 687,0 мың теңге бөлініп, мердігер «Нұр Мұхаммед» ЖШС-гі және «Көпбосын» ЖШС-мен келісім шарт жасалынды. Барлығы облыстық маңызы бар автомобиль жолының қысқы күтіп ұстау жұмыстарының қашықтығы 393,5 шақырым. </t>
  </si>
  <si>
    <t xml:space="preserve">Аудандық мәндегі жолдарды орта жөндеуден өткізу </t>
  </si>
  <si>
    <t>Жұмысты қабылдау актісі</t>
  </si>
  <si>
    <t xml:space="preserve">Аудандық мәндегі жолдарды орта жөндеуге жобалық-сметалық құжаттама жасау </t>
  </si>
  <si>
    <t>ЖСҚ</t>
  </si>
  <si>
    <t>Қаратау қаласындағы Ә.Молдағұлова, Д.Қонаев, Б.Момышұлы  көшелерін қайта жаңғырту</t>
  </si>
  <si>
    <t>Бүгінгі күнге, аталған объект бойынша жұмыстар 90 пайызға орындалды. 2018 жылға ауыспалы нысан.</t>
  </si>
  <si>
    <t>Мақсат:  3.2.16.1. Халықты сапалы коммуналдық инфрақұрылыммен қамтамасыз ету</t>
  </si>
  <si>
    <t>Қалаларда күрделі жөндеуді қажет ететін кондоминиум объектілер үлесін төмендету*</t>
  </si>
  <si>
    <t>Талас ауданы әкімдігінің ТҮИ</t>
  </si>
  <si>
    <t>2017 жылға күрделі жөндеу жүргізу жоспарланбаған</t>
  </si>
  <si>
    <t>Молдағұлова көшесіндегі №61 көппәтерлі тұрғын үйдің инженерлік жүйелері, кіреберістері және үйдің айналасын ағымдағы жөндеуден өткізу</t>
  </si>
  <si>
    <t>Қайтарылым қаражат</t>
  </si>
  <si>
    <t xml:space="preserve">Ағымдағы жөндеу жұмыстары 100% орындалды. Смета құны 15001000 теңгені құрады. </t>
  </si>
  <si>
    <t>Б.Момышұлы көшесіндегі №6 көппәтерлі тұрғын үйдің инженерлік жүйелері, кіреберістері және үйдің айналасын ағымдағы жөндеуден өткізу</t>
  </si>
  <si>
    <t xml:space="preserve">Ағымдағы жөндеу жұмыстары 100% орындалды. Смета құны 7727460 теңгені құрады. </t>
  </si>
  <si>
    <t>Қалаларда орталықтандырылған сумен жабдықтауға және су бұруға қолжетімділік*</t>
  </si>
  <si>
    <t>- сумен жабдықтау</t>
  </si>
  <si>
    <t>- су бұру қызметімен қамту</t>
  </si>
  <si>
    <t>Бүгінгі таңда, Қаратау қаласында кәріз су келтіру жұмыстары атқарылуда, барлығы 9,1 шақырым келтіру жүргізілді</t>
  </si>
  <si>
    <t>Ауылдық елді мекендерде орталықтандырылған сумен жабдықтауға қолжетімділік</t>
  </si>
  <si>
    <t>Қызыләуіт ауылын сумен қамтамасыз ету жұмыстары жүргізілуде</t>
  </si>
  <si>
    <t>Есейхан ауылын сумен жабдықтау нысанының ЖСҚ сараптамадан өткізу</t>
  </si>
  <si>
    <t>мемлекеттік сараптама №19-0288/17                         22.08.2017</t>
  </si>
  <si>
    <t>Қасқабұлақ ауылын сумен жабдықтау нысанының ЖСҚ сараптамадан өткізу</t>
  </si>
  <si>
    <t>Жоба 2018 жылға ауыспалы. 260,0 мың теңгесі 2018 жылы игеріледі.</t>
  </si>
  <si>
    <t>Қызыләуіт ауылының инженерлік коммуникациялық инфрақұрылымын дамыту және жайластыру (сумен қамтамасыз ету және су іркуіш имараттары)</t>
  </si>
  <si>
    <t>2017 жылға бөлінген 178,306 млн теңге қаралып, толығымен атқарылады Нысан ауыспалы</t>
  </si>
  <si>
    <t>"Талас ауданы Тамды өзенінің арнасын реттеу үшін және су ағызуды қалпына келтіру мақсатында су құрылымдарын қайта жаңғырту"</t>
  </si>
  <si>
    <t>Құрылыс монтаж жұмыстары 2016-2017ж. жүргізіліп 12.12.2017  ж. аяқталып, қабылданып алынды.</t>
  </si>
  <si>
    <t xml:space="preserve">Талас өзенінің арнасын реттеу үшін және су ағызуды қалпына келтіру мақсатында су құрылымдарын қайта жаңғырту және құрылысын салу (Жетіспейтін имараттар) </t>
  </si>
  <si>
    <t>Құрылыс монтаж жұмыстары 2017ж. жүргізіліп 21.08.2017 ж. аяқталып, қабылданып алынды.</t>
  </si>
  <si>
    <t>Жалпы ұзақтықтан жаңғыртылған желілер үлесі (бағытқа байланысты):</t>
  </si>
  <si>
    <t>жылумен жабдықтау*</t>
  </si>
  <si>
    <t>2017 жылға жұмыстар жоспарланған жоқ.</t>
  </si>
  <si>
    <t>электрмен жабдықтау</t>
  </si>
  <si>
    <t>Шағын қалаларды жылумен жабдықтауды үздіксіз қамтамасыз ету</t>
  </si>
  <si>
    <t>мониторинг</t>
  </si>
  <si>
    <t>Қаратау қаласындағы (Құрманғазы,Геологтар,Берікбайұлы,Яблочная,Подхозная,Подгорная,Заречеая,Жартас көшесі,Флора саяжайы алқаба) газ құбырларының құрылысын салу</t>
  </si>
  <si>
    <t>Қаратау қаласындағы 8 көшесі мен Флора саяжайын газдандыру жұмыстары моноқалаларды дамыту бағдарламасы аясында 2015 жылы басталған. 2017 жылы жобаны аяқтауға барлығы 223 095,0 мың теңге бөлініп (РБ- 200 786,0 мың теңге, ОБ- 22 309,0 мың теңге), 223 030,0 мың теңгесі игерілді (РБ- 200 786,0 мың теңге, ОБ- 22 244,0 мың теңге). Оған 208 ШРП арқылы 320 тұрғындар газбен қамтылып, «КазГазТрансАймақ» АҚ (үй-үйге кіргізу)  жұмыстары аяқталды. Нысан қабылданып алынды. ОБ-тен игерілмей қалған 65,0 мың теңге – үнемделген қаражат.</t>
  </si>
  <si>
    <t>БАҒЫТ:  Экология және жер ресурстары</t>
  </si>
  <si>
    <t>Мақсат:  3.2.17.1. Экологиялық қауіпсіздікті қамтамасыз ету және қоршаған ортаны дамыту</t>
  </si>
  <si>
    <t>Жергілікті атқарушы органның қарамағында орналасқан мемлекеттік орман қоры аумағында орманмен  жабылған алқап ауданы</t>
  </si>
  <si>
    <t>мың га</t>
  </si>
  <si>
    <t>«Ақкөл ормандары мен жануарлар дүниесін қорғау бойынша мекемесі» КММ</t>
  </si>
  <si>
    <t>Қазақстан Республикасы Үкіметінің 2002 жылғы № 1139 қаулысымен  2227 га, 2015 жылғы 28 желтоқсандағы № 1087 қаулысымен 1006 га орман учаскелері «Амангелді Газ» ЖШС көмір сутегі шикізатын өндіруіне байланысты басқа санаттағы жерлерге ауыстырылған. (Барлығы 3233 га, оның ішінде 2601 га орманмен көмкерілген, 632 га жайылымдық жерлер). Осыған байланысты орман қорының жер көлемі өзгеріске ұшыраған. 357193-2601+350 =354942 га.  бұның ішінде 350 га-2016 жылы орманмен көмкерілген жерлерге өткізілген жер.</t>
  </si>
  <si>
    <t>Тұрмыстық қатты қалдықтардың түзілуіне байланысты оларды кәдеге жарату үлесі</t>
  </si>
  <si>
    <t>Тұрмыстық қатты қалдықтарды қайта өңдейтін өндіріс орындары болмағанымен, қалдықтарды қайта өндеу мақсатында Қаратау қаласында қағаз, шиша, пластик т.б.қалдықтарды қабылдау пункті ашылды.</t>
  </si>
  <si>
    <t>Аудандардың, облыстық маңызы бар қалалардың халқын қалдықтарды жинау және тасымалдау бойынша көрсетілетін қызметтермен қамту</t>
  </si>
  <si>
    <t>Қаратау қаласының тұрғындарын 100% қамту мақсатында жеке сектор тұрғындарымен келісім шарт жасалуда. Ауылдық округтерде ТҚҚ тасымалы жоқ, алайда барлық елді мекендер полигонмен қамтамасыз етілген.</t>
  </si>
  <si>
    <t>Экологиялық талаптар мен санитарлық қағидаларға сәйкес келетін тұрмыстық қатты қалдықтарды орналастыру объектілерінің үлесі (оларды орналастыру орындарының жалпы санынан)</t>
  </si>
  <si>
    <t>Қалалық полигонның ішінен кәдеге жарайтын тұрмыстық қатты қалдықтарды орналастыру үшін 2,1га жер бөлінген</t>
  </si>
  <si>
    <t>Елді мекендерді абаттандыру, көгалдандыру және жарықтандыру</t>
  </si>
  <si>
    <t>Елді мекендердің санитариясын қамтамасыз ету</t>
  </si>
  <si>
    <t>Мақсат:  3.2.17.2. Ауданның жер қорын тиімді пайдалануын арттыру</t>
  </si>
  <si>
    <t>Ауыл шаруашылығы мақсатындағы жердің ауыл шаруашылығы айналымына тартылған үлесін ұлғайту</t>
  </si>
  <si>
    <t>Талас ауданы әкімдігінің ЖҚБ</t>
  </si>
  <si>
    <t>Қазақстан Республикасы Ұлттық экономика Министрінің 2015 жылғы 31 наурыздағы №290 бұйрығымен бекітілген «Жер учаскесін немесе жер учаскесін жалдау құқығымен сату жөніндегі сауда-саттықты (конкурстарды, аукциондарды), оның ішінде электрондық түрде, ұйымдастыру мен өткізу қағидаларына» ережесіне өзгерістер мен толықтырулар жүргізіліп жатқандықтан, индикаторлардың жоспары алынып тасталынды.</t>
  </si>
  <si>
    <t>Жыртылған жер құрамындағы ауыспалы егіс  үлесі (ауыспалы егіс алқабы)</t>
  </si>
  <si>
    <t>Табиғи жайылымдық жерлердің құрамындағы жайылымдық ауыспалы егіс үлесі (азықтық ауыспалы егіс)</t>
  </si>
  <si>
    <t>Жер қорын түгендеу жұмыстарын және жыл сайынғы егістік жерлерді пайдалану мониторингін жалғастыру</t>
  </si>
  <si>
    <t>Жұмыстар уақтылы жүргізілуде.</t>
  </si>
  <si>
    <t>БАҒЫТ:  Мемлекеттік қызмет</t>
  </si>
  <si>
    <t>Мақсат:  3.2.18.1. Мемлекеттік көрсетілетін қызметтер</t>
  </si>
  <si>
    <t>Жергілікті атқарушы органдар көрсететін мемлекеттік қызметтердің көрсетілу сапасына қанағаттанушылық деңгейін арттыру</t>
  </si>
  <si>
    <t>Талас ауданы әкімінің аппараты</t>
  </si>
  <si>
    <t>2017 жылдың 12 айында мемлекеттік көрсетілетін қызметтер бойынша жеке және заңды тұлғаларға 46249 мемлекеттік қызмет көрсетілген. Оның ішінде, мемлекеттік көрсетілетін қызметтердің 15 түрі бойынша 9926 өтініш мемлекеттік корпорация арқылы қабылданған, тікелей мемлекеттік мекемелерде қағаз түрінде 34688 қызмет және электрондық түрде 1635 қызмет көрсетілген.</t>
  </si>
  <si>
    <t>Газеттер мен журналдар арқылы мемлекеттік ақпараттық саясатты жүргізу</t>
  </si>
  <si>
    <t>мәлімет</t>
  </si>
  <si>
    <t>Электрондық құжат айналымын дамыту және алып жүру</t>
  </si>
  <si>
    <t>Аудан әкімі аппараты</t>
  </si>
  <si>
    <t>БАРЛЫҒЫ:</t>
  </si>
  <si>
    <t>Аббревиатуралардың шешімі:</t>
  </si>
  <si>
    <t>КжӨБ - Талас ауданы әкімдігінің кәсіпкерлік және өнеркәсіп бөлімі</t>
  </si>
  <si>
    <t>АШБ - Талас ауданы әкімдігінің ауыл шаруашылығы бөлімі</t>
  </si>
  <si>
    <t>ВБ - Талас ауданы әкімдігінің ветеринарлық бөлімі</t>
  </si>
  <si>
    <t>СҚҚжҚБ - Талас ауданы әкімдігінің сәулет, қала құрылысы және құрылыс бөлімі</t>
  </si>
  <si>
    <t>ББ - Талас ауданы әкімдігінің білім бөлімі</t>
  </si>
  <si>
    <t xml:space="preserve">ҚГТК - Қаратау гуманитарлық-техникалық колледж </t>
  </si>
  <si>
    <t xml:space="preserve">ҚТБжБК- Қаратау технология, білім және бизнес колледжі </t>
  </si>
  <si>
    <t>№2 ҚК - №2 Қаратау колледжі</t>
  </si>
  <si>
    <t>№14 ТК - №14 Талас колледжі</t>
  </si>
  <si>
    <t>ЖҚжӘББ - Талас ауданы әкімдігінің жұмыспен қамту және әлеуметтік бағдарламалар бөлімі</t>
  </si>
  <si>
    <t>ЖҚО - Талас ауданы әкімдігінің жұмыспен қамту орталығы</t>
  </si>
  <si>
    <t>МжТДБ - Талас ауданы әкімдігінің мәдениет және тілдерді дамыту бөлімі</t>
  </si>
  <si>
    <t>ДШжСБ - Талас ауданы әкімдігінің дене шынықтыру және спорт бөлімі</t>
  </si>
  <si>
    <t>ТҮКШ ЖКжАЖБ - Талас ауданы әкімдігінің тұрғын үй-коммуналдық шаруашылығы, жолаушылар көлігі және автомобиль жолдары бөлімі</t>
  </si>
  <si>
    <t>ІІБ - Талас аудандық ішкі істер бөлімі</t>
  </si>
  <si>
    <t>ТЖБ - Талас аудандық Төтенше жағдай бөлімі</t>
  </si>
  <si>
    <t>ТҮИ - Талас ауданы әкімдігінің Тұрғын үй инспекциясы</t>
  </si>
  <si>
    <t>ЖҚБ - Талас ауданы әкімдігінің Жер қатынастары бөлімі</t>
  </si>
  <si>
    <t>РБ - республикалық бюджет</t>
  </si>
  <si>
    <t>ОБ - облыстық бюджет</t>
  </si>
  <si>
    <t>АБ - аудандық бюджет</t>
  </si>
  <si>
    <t>2. Ведомствоаралық өзара іс-қимылды талдау</t>
  </si>
  <si>
    <t>Нысаналы индикатордың/нәтиже көрсеткішінің атауы</t>
  </si>
  <si>
    <t>Бірлесіп орындаушы орган</t>
  </si>
  <si>
    <t xml:space="preserve">Өзара іс-қимылды талдау </t>
  </si>
  <si>
    <t>Қазақстан Республикасы Ұлттық экономика министрлігінің Мемлекеттік статистика комитетінің Жамбыл облысы бойынша Статистика Департаменті, Талас ауданы әкімдігінің кәсіпкерлік және өнеркәсіп бөлімі, ірі, шағын және орта кәсіпорындар</t>
  </si>
  <si>
    <t>Нақты көлем индекстері статистика әдістерімен есептелуіне байланысты, жоспарды нақтылауға мүмкіндік жоқ.</t>
  </si>
  <si>
    <t>Индикатор орындалмады. Жоспар 102,0%, іс жүзінде 85,8%. Индикатордың орындалмауының себебі «Амангелді Газ» ЖШС-гінің 2017 жылдың шілде, тамыз айларында газ өнімінің төмендеуі. Оған себеп – ұңғымаларды тазалау жұмыстары жүргізілді. Бұдан бөлек, кәсіпорын мамыр айына дейін барлық шығарылған өнім Талас ауданын өнім көлемінде көрсетіліп келе жатқан, ал маусым айынан бастап, Мойынқұм ауданында орналасқан ұңғымалардан өндірілген өнім Мойынқұм ауданына көрсетілетін болды.</t>
  </si>
  <si>
    <t>Электрмен жабдықтау, газбен,  бу және ауамен баптаудың нақты көлем индексі</t>
  </si>
  <si>
    <t>Индикатор орындалмады. Жоспар 102,5%, іс жүзінде 86,7%. Индикатордың орындалмауының себебі «Игілік» көпсалалы кәсіпорны 2016 жылы нақты жылу энергиясын 85,5 мың гКал көрсетсе, 2017 жылы жедел көрсеткіш 78,5 мың гКал болып отыр. Бұл көрсеткіш 2018 жылдың наурыз айында түзетулер болғанда, орындалады деп күтілуде.</t>
  </si>
  <si>
    <t>Қазақстан Республикасы Ұлттық экономика министрлігінің Мемлекеттік статистика комитетінің Жамбыл облысы бойынша Статистика Департаменті, Талас ауданы әкімдігінің ауылшаруашылығы бөлімі, шаруа қожалықтар</t>
  </si>
  <si>
    <t>Индикатор орындалмады. Жоспар 103,7%, іс жүзінде 100,5%. Ауылшаруашылығының жалпы өнімін шығарудың нақты көлем индексінің төмен болуы өсімдік және мал шаруашылығының нақты көлем индекстерінің төмен орындалуына байланысты.</t>
  </si>
  <si>
    <t>Индикатор орындалмады. Жоспар 102,3%, іс жүзінде 99,7%. Өсімдік шаруашылығының жалпы өнімін шығарудың нақты көлем индексінің төмендеуі 2017 жылы 2016 жылмен салыстырғанда жаздық арпа егісінің көлемі 800 гектардан 600 гектарға азаюы себепті, алынған өнім 2016 жылы 10650 центнер болса, 2017 жылы 8000 центнер (75,1%) болып отыр. Өсімдік шаруашылығының басқа өнім түрлері толығымен, немесе артығымен орындалған.</t>
  </si>
  <si>
    <t>Индикатор орындалмады. Жоспар 102,1%, іс жүзінде 101,3%. Мал шаруашылығы жалпы өнімін өндірудің нақты көлем индексінің төмендеуі 2017 жылы 2016 жылмен салыстырғанда үй құстарының басы кеміген себепті, жұмыртқа өндіру 2016 жылы 5012 мың дана болса, 2017 жылы 4515,7 мың дана (90,1%) отыр. Мал шаруашылығының басқа өнім түрлері артығымен орындалған.</t>
  </si>
  <si>
    <t>3. Сыртқы әсерді талдау</t>
  </si>
  <si>
    <t>Сыртқы әсер факторлары және олардың нысаналы индикаторға/нәтиже көрсеткіштеріне қол жеткізуге әсері</t>
  </si>
  <si>
    <t>Қабылданған шаралар</t>
  </si>
  <si>
    <t xml:space="preserve">Қазақстан Республикасы Ұлттық экономика Министрінің 2015 жылғы 31 наурыздағы №290 бұйрығымен бекітілген «Жер учаскесін немесе жер учаскесін жалдау құқығымен сату жөніндегі сауда-саттықты (конкурстарды, аукциондарды), оның ішінде электрондық түрде, ұйымдастыру мен өткізу қағидаларына» ережесіне өзгерістер мен толықтырулар енгізілуіне байланысты, ауыл шаруашылығы мақсатындағы жердің ауыл шаруашылығы айналымына тартылған үлесін ұлғайту, жыртылған жер және табиғи жайылымдық жерлердің құрамындағы жайылымдық ауыспалы егіс үлесі (азықтық ауыспалы егіс) индикаторлары бойынша жоспар алынып тасталды. </t>
  </si>
  <si>
    <t>Аталған бұйрыққа өзгерістер мен толықтырулар енгізіліп, бекітілгеннен кейін ауыл шаруашылығы мақсатындағы жерді ауыл шаруашылығы айналымына тарту бойынша жұмыстар жүргізіледі.</t>
  </si>
  <si>
    <t>4. Қаржы қаражатын игеру</t>
  </si>
  <si>
    <t>Қаржыландыру көзі</t>
  </si>
  <si>
    <t>Жоспар, млн.теңге</t>
  </si>
  <si>
    <t>Факт, млн.теңге</t>
  </si>
  <si>
    <t>Пайдаланбаудың себептері</t>
  </si>
  <si>
    <t>Республикалық бюджет</t>
  </si>
  <si>
    <r>
      <t xml:space="preserve">1) Әлеуметтік жұмыс орнын құру мақсатында бюджеттен 8963,0 мың тг. қарастырылды, оның 5935,0 мың тг.  жергілікті бюджеттен, 3028,0 мың тг. республикалық бюджеттен. 84 адам қамтылып, 8568,0 мың тг. игерілді.
Оның ішінде, қараша айының аяғында РБ қосымша бөлінген 500,0 мың теңгенің </t>
    </r>
    <r>
      <rPr>
        <b/>
        <sz val="14"/>
        <color indexed="8"/>
        <rFont val="Times New Roman"/>
        <family val="1"/>
        <charset val="204"/>
      </rPr>
      <t xml:space="preserve">395,0 мың теңгесі </t>
    </r>
    <r>
      <rPr>
        <sz val="14"/>
        <color indexed="8"/>
        <rFont val="Times New Roman"/>
        <family val="1"/>
        <charset val="204"/>
      </rPr>
      <t>игерілмей қалды. Оған себеп, 1 ай ішінде әлеуметтік жұмыс орындарын ұйымдастыруға ниет білдірушілердің болмауы.</t>
    </r>
  </si>
  <si>
    <t>Облыстық бюджет</t>
  </si>
  <si>
    <r>
      <t>Игерілмеген</t>
    </r>
    <r>
      <rPr>
        <b/>
        <sz val="14"/>
        <color indexed="8"/>
        <rFont val="Times New Roman"/>
        <family val="1"/>
        <charset val="204"/>
      </rPr>
      <t xml:space="preserve"> 933,0 мың теңге</t>
    </r>
    <r>
      <rPr>
        <sz val="14"/>
        <color indexed="8"/>
        <rFont val="Times New Roman"/>
        <family val="1"/>
        <charset val="204"/>
      </rPr>
      <t xml:space="preserve"> - үнемделген қаражат. Барлық іс-шаралар іске асырылды: 
1) Жергілікті өзін-өзі басқарудың қаржылық қолдауы шеңберінде 19 ауылдық елді мекендерде 21 жобаларды  іске асыруға 22645,0 мың теңге қаралып, 22642,0 мың теңгесі игерілді, 3,0 мың теңге - мемлекеттік сатып алу нәтижесінде үнемделген қаражат. Барлық жобалар іске асырылды, оның ішінде:  абаттандыру бойынша 9 жоба 9993,0 мың теңгеге, жарықтандыру бойынша 7 жоба 6730,0 мың теңгеге, балалар ойын алаңын орнату бойынша 2 жоба 3255,0 мың теңгеге, ауылішілік жолдарды жөндеу бойынша 2 жоба 1854,0 мың теңгеге, апатты жағдайдағы ғимаратты бұзу бойынша 1 жоба 810,0 мың теңгеге. 
2) Қаратау қаласындағы 3 мөлтек ауданындағы №51 тұрғын үйді қайта жаңғыртуға 46788,0 мың теңге бөлініп, нақты 46183,0 мың теңгесі игерілді. Құрылыс монтаж жұмыстары 2016-2017жж. жүргізіліп, 02.10.2017 ж. аяқталып, нысан қабылданып алынды. 605,0 мың теңге - үнемделген қаражат.
3) Қасқабұлақ ауылын сумен жабдықтау нысанының ЖСҚ сараптамадан өткізу үшін 750,0 мың теңге бөлініп, 490,0 мың теңгесі игерілді. Жоба 2018 жылға ауыспалы. 260,0 мың теңгесі 2018 жылы игеріледі.
4) Қаратау қаласындағы 8 көшесі мен Флора саяжайын газдандыру жұмыстары моноқалаларды дмыту бағдарламасы аясында 2015 жылы басталған. 2017 жылы жобаны аяқтауға барлығы 223 095,0 мың теңге бөлініп (РБ- 200 786,0 мың теңге, ОБ- 22 309,0 мың теңге), 223 030,0 мың теңгесі игерілді (РБ- 200 786,0 мың теңге, ОБ- 22 244,0 мың теңге). Оған 208 ШРП арқылы 320 тұрғындар газбен қамтылып, «КазГазТрансАймақ» АҚ (үй-үйге кіргізу)  жұмыстары аяқталды. Нысан қабылданып алынды. ОБ-тен игерілмей қалған 65,0 мың теңге – үнемделген қаражат.</t>
    </r>
  </si>
  <si>
    <t>Аудандық бюджет</t>
  </si>
  <si>
    <r>
      <t xml:space="preserve">1) Білім бөліміне қарасты 5 мектепті жөндеу жұмыстарына және Қойгелді мектебінің спорт залын  күрделі жөндеуге ЖСҚ әзірленіп, мемлекеттік сараптамадан өткізілді. Жоспар 6000,0 мың теңге, факт 5144,0 мың теңге, </t>
    </r>
    <r>
      <rPr>
        <b/>
        <sz val="14"/>
        <color indexed="8"/>
        <rFont val="Times New Roman"/>
        <family val="1"/>
        <charset val="204"/>
      </rPr>
      <t>856,0 мың теңге</t>
    </r>
    <r>
      <rPr>
        <sz val="14"/>
        <color indexed="8"/>
        <rFont val="Times New Roman"/>
        <family val="1"/>
        <charset val="204"/>
      </rPr>
      <t xml:space="preserve"> мемлекеттік сатып алу бойынша үнемделген қаражат.</t>
    </r>
  </si>
  <si>
    <t>Толық игерілді.</t>
  </si>
  <si>
    <t>5. Талдамалық жазба</t>
  </si>
  <si>
    <t xml:space="preserve">          «Талас ауданын дамытудың 2016-2020 жылдарға арналған бағдарламасы» (бұдан әрі Бағдарлама) Талас аудандық мәслихатының 2015 жылдың 22 желтоқсандағы №49-12 шешімімен бекітіліп, Талас аудандық мәслихатының 2016 жылдың 21 желтоқсандағы №12-10 және 2017 жылдың 20 желтоқсандағы №27-3 шешімдерімен  өзгерістер мен толықтырулар енгізілген. </t>
  </si>
  <si>
    <t xml:space="preserve">        «Талас ауданың дамытудың 2016-2020 жылдарға арналған бағдарламасын іске асыру жөніндегі іс-шаралар жоспары» (бұдан әрі Іс-шаралар Жоспары) Талас ауданы әкімдігінің 2016 жылғы 28 қаңтардағы №13 қаулысымен бекітіліп, Талас ауданы әкімдігінің 2016 жылғы 27 желтоқсандағы №483 және 2017 жылғы 28 желтоқсандағы №356 қаулыларымен өзгерістер мен толықтырулар енгізілген. </t>
  </si>
  <si>
    <t xml:space="preserve">         Жалпы дамыту бағдарламадағы  6 бағыт бойынша 22 мақсат және 78 нысаналы индикаторлар қарастырылған. </t>
  </si>
  <si>
    <t xml:space="preserve">2017 жылы 5 нысаналы индикатор мен 1 іс-шара орындалмай тұр. </t>
  </si>
  <si>
    <t xml:space="preserve">Мақсат 3.2.1.1: Ауданның өнеркәсіптік әлеуетән арттыру. Бұл мақсаттағы 6 нысаналы индикаторы бар. 2 индикатор орындалмай тұр. Олар "Кен өндіру өнеркәсібі және карьерлерді қазуда өнім шығарудың нақты көлем индексі" индикаторы бойынша жоспар 102,0% болса, іс жүзінде 85,8% орындалды және "Электрмен жабдықтау, газбен,  бу және ауамен баптаудың нақты көлем индексі" индикаторы бойынша жоспар 102,5% болса, іс жүзінде 86,7% орындалды.
</t>
  </si>
  <si>
    <t xml:space="preserve">Мақсат 3.2.2.1: Агроөнеркәсіп кешені субъектілерінің бәсекеге қабілеттілігін арттыру үшін жағдай жасау. 
Бұл мақсатта 6 нысаналы индикаторлар бар, олардың 3 индикаторы орындалмай тұр. Бұлар: "Ауыл шаруашылығы жалпы өнімін шығарудың нақты көлемінің индексі" нысаналы индикаторы жедел статистикалық мәліметіне сәйкес орындалмай отыр. Нақты көлем индексінің жоспары 103,7%, орындалуы 100,5%, оның ішінде өсімдік шаруашылығы бойынша  2017 жылғы жоспар 102,3% болса, іс жүзінде 99,7% орындалды және мал шаруашылығы бойынша жоспар 102,1% болса, іс жүзінде 101,3% орындалды. 2017 жылы ауылшаруашылығы өнімі 10582,4 млн.теңгені құрады.  
</t>
  </si>
  <si>
    <t>Мақсат 3.2.3.1. Шағын және орта бизнес субъектілерінің өсуіне жағдай жасау. Бұл мақсатта 1 нысаналы индикатор қарастырылып, орындалды.</t>
  </si>
  <si>
    <t>Мақсат 3.2.4.1. Инновацияны дамыту және инвестицияны арттыру. Бұл мақсатта 2 нысаналы индикатор қарастырылып, орындалды.</t>
  </si>
  <si>
    <t xml:space="preserve">Мақсат 3.2.5.1: Моноқаланы және тіректі ауылдық елді мекендерді дамыту.
Бұл бөлімде 10 нысаналы индикаторлар бар.  "Орталықтандырылған су бұру қызметтеріне қол жетімділігі" индикаторының жоспары 41,0 болса, орындалуы 64,8 пайызды құрады, оның себебі Қаратау қаласында сервистік кәріз су жүйесі жүргізілді және 2017 жылы көпқабатты тұрғын үйлер мен мекемелерге және жеке секторға жеткізілді.
</t>
  </si>
  <si>
    <t>Мақсат: 3.2.6.1 Білім беру саласындағы қызмет сапасын  арттыру. Бұл мақсатта 5 нысаналы индикаторлар қарастырылып, барлығына қол жеткізілді.</t>
  </si>
  <si>
    <t>Мақсат: 3.2.6.2. Жастарға жағдай жасау және қолдау көрсету. Бұл мақсатта 3 нысаналы индикаторлар қарастырылып, барлығына қол жеткізілді.</t>
  </si>
  <si>
    <t>Мақсат: 3.2.7.1. Жұмыспен қамтуға ықпал ету шараларының тиімділігін арттыру және қауіпсіз еңбекпен қамтамасыз ету. Бұл мақсатта 3 нысаналы индикаторлар қарастырылып, барлығына қол жеткізілді.</t>
  </si>
  <si>
    <t>Мақсат: 3.2.7.2. Халықты жұмыспен қамту және азаматтарды қорғау үшін тиімді жүйе құру. Бұл мақсатта 3 нысаналы индикаторлар қарастырылып, барлығына қол жеткізілді.</t>
  </si>
  <si>
    <t>Мақсат: 3.2.8.1.  Мәдениетті дамыту. Бұл мақсатта 1 нысаналы индикатор қарастырылып, орындалды.</t>
  </si>
  <si>
    <t>Мақсат:  3.2.9.1. Дене шынықтыруды мен спортты дамыту. Бұл мақсатта 2 нысаналы индикатор қарастырылып, орындалды.</t>
  </si>
  <si>
    <t>Мақсат:  3.2.10.1. Туризмді  дамыту. Бұл мақсатта 3 нысаналы индикаторлар қарастырылып, барлығына қол жеткізілді.</t>
  </si>
  <si>
    <t>Мақсат:  3.2.11.1. Мемлекттік,орыс және ағылшын тілдерін меңгеру үшін жағдай жасау. Бұл мақсатта 3 нысаналы индикаторлар қарастырылып, барлығына қол жеткізілді.</t>
  </si>
  <si>
    <t xml:space="preserve">Мақсат:  3.2.12.1. Қоғамдық тәртіп пен жол қауіпсіздігін қамтамасыз етуді нығайту. Бұл бөлімде 9 нысаналы индикаторлар бар. Барлығы орындалды.
</t>
  </si>
  <si>
    <t>Мақсат:  3.2.12.2. Аппаттар мен дүлейлерді алдын алу және жоюды ұйымдастыру. Бұл мақсатта 1 нысаналы индикатор қарастырылып, орындалды.</t>
  </si>
  <si>
    <t>Мақсат:  3.2.13.1.  Цифрлық сауаттылық деңгейін арттыру және байланысты дамыту . Бұл мақсатта 4 нысаналы индикаторлар қарастырылып, барлығына қол жеткізілді.</t>
  </si>
  <si>
    <t>Мақсат:  3.2.14.1.  Қол жетімді тұрғын үй құрылысымен және мүгедектерді инфрақұрылыммен қамтамасыз етуді дамыту . Бұл мақсатта 3 нысаналы индикаторлар қарастырылып, барлығына қол жеткізілді.</t>
  </si>
  <si>
    <t>Мақсат:  3.2.15.1. Автомобиль жолдарын және елді мекен арасындағы автокөлік қатынасын дамыту. Бұл мақсатта 2 нысаналы индикатор қарастырылып, орындалды.</t>
  </si>
  <si>
    <t xml:space="preserve">Мақсат:  3.2.16.1. Халықты сапалы коммуналдық инфрақұрылыммен қамтамасыз ету.
Бұл бөлімде 4 нысаналы индикаторлар бар.  "Орталықтандырылған су бұру қызметтеріне қол жетімділігі" индикаторының жоспары 41,0 болса, орындалуы 64,8 пайызды құрады, оның себебі Қаратау қаласында сервистік кәріз су жүйесі жүргізілді және 2017 жылы көпқабатты тұрғын үйлер мен мекемелерге және жеке секторға жеткізілді.
</t>
  </si>
  <si>
    <t>Мақсат:  3.2.17.1. Экологиялық қауіпсіздікті қамтамасыз ету және қоршаған ортаны дамыту . Бұл мақсатта 4 нысаналы индикаторлар қарастырылып, барлығына қол жеткізілді.</t>
  </si>
  <si>
    <t xml:space="preserve">Мақсат:  3.2.17.2. Ауданның жер қорын тиімді пайдалануын арттыру. Бұл бөлімде 3 нысаналы индикатор бар. Қазақстан Республикасы Ұлттық экономика Министрінің 2015 жылғы 31 наурыздағы №290 бұйрығымен бекітілген «Жер учаскесін немесе жер учаскесін жалдау құқығымен сату жөніндегі сауда-саттықты (конкурстарды, аукциондарды), оның ішінде электрондық түрде, ұйымдастыру мен өткізу қағидаларына» ережесіне өзгерістер мен толықтырулар енгізілуіне байланысты, ауыл шаруашылығы мақсатындағы жердің ауыл шаруашылығы айналымына тартылған үлесін ұлғайту, жыртылған жер және табиғи жайылымдық жерлердің құрамындағы жайылымдық ауыспалы егіс үлесі (азықтық ауыспалы егіс) индикаторлары бойынша жоспар алынып тасталды. </t>
  </si>
  <si>
    <t>Мақсат:  3.2.18.1. Мемлекеттік көрсетілетін қызметтер. Бұл мақсатта 1 нысаналы индикатор қарастырылып, орындалды.</t>
  </si>
  <si>
    <t xml:space="preserve">         Өнеркәсіп. Есепті мерзім ішінде аудан бойынша өнеркәсіп өндірісінің көлемі 16808,2 млн. теңгені құрап, Өткен жылдың тиісті кезеңімен салыстырғанда, өнеркәсіп өндірісінің көрсеткіштері 6169,2 млн.теңгеге артты немесе 158,0%-ға орындалған, нақты көлем индексі – 102,7%, (2016 жылы 105,3%). Аудан халқының жан басына шаққандағы өнеркәсіп өнімінің көлемі 307,6 мың теңгені құрады (2016 жылы  - 195,6 мың теңге).</t>
  </si>
  <si>
    <t>Өнеркәсіп өнімдерінің  нақты көлем индексі төмендегіден қалыптасты:</t>
  </si>
  <si>
    <r>
      <rPr>
        <sz val="14"/>
        <color indexed="8"/>
        <rFont val="Wingdings"/>
        <charset val="2"/>
      </rPr>
      <t xml:space="preserve">Ø </t>
    </r>
    <r>
      <rPr>
        <sz val="14"/>
        <color indexed="8"/>
        <rFont val="Times New Roman"/>
        <family val="1"/>
        <charset val="204"/>
      </rPr>
      <t>тау-кең өнеркәсібі бойынша ұсақталған фосфат шикізатының өнімдері 55,9 мың тонна құрап, 102,6%-ға орындалды (2016 жылы 54,5 мың тонна).  «Шолақтау» ТКӨК кәсіпорнында өндірілген ұсақталған фосфатты шикізат сыртқа сатылмай, кәсіпорынның өз қажеттілігі үшін қоймаларға сақталынады және Сарысу ауданына тасымалданады.</t>
    </r>
  </si>
  <si>
    <r>
      <t xml:space="preserve">Ø </t>
    </r>
    <r>
      <rPr>
        <sz val="14"/>
        <color indexed="8"/>
        <rFont val="Times New Roman"/>
        <family val="1"/>
        <charset val="204"/>
      </rPr>
      <t>"Амангелді ГӨЗ" ЖШС-гінің мұнай өнімдерін өндіру бойынша - дистиляттар өндіру 9,5 мың тонна құрап, былтырғы жылымен салыстырғанда 6,7 мың тоннаға артық орындалды, ал газ (метан-этан фракциясы) 1,8-ден 1,1 млн.текше метрге дейін төмендеген.</t>
    </r>
  </si>
  <si>
    <r>
      <t xml:space="preserve">Ø </t>
    </r>
    <r>
      <rPr>
        <sz val="14"/>
        <color indexed="8"/>
        <rFont val="Times New Roman"/>
        <family val="1"/>
        <charset val="204"/>
      </rPr>
      <t>Жылу энергиясын өндіру бойынша "Игілік" КМК-мен жыл ішінде 78,5 мың Гкал. құрап, былтырғы жылдың деңгейінде қалып отыр, табиғи су 2764 мың текше метр құрап, 86,0%-ға орындалды.</t>
    </r>
  </si>
  <si>
    <r>
      <t xml:space="preserve">Ø </t>
    </r>
    <r>
      <rPr>
        <sz val="14"/>
        <color indexed="8"/>
        <rFont val="Times New Roman"/>
        <family val="1"/>
        <charset val="204"/>
      </rPr>
      <t>«Амангелді Газ» ЖШС ауданның өнеркәсіп өнімінің жалпы көлемінде жетекші орын алып отыр. Табиғи газ өндіру көлемі былтырғы жылымен салыстырғанда 47,9 млн.текше метрге кеміп,  279,1 млн.текше метрі өндірілді (85,4%) және газ конденсатын өндіру көлемі 4,2 мың тоннаға кеміп, 16,4 мың тонна өндірілді (79,6%). Табиғи газды өндіру көлемінің азайуы «Амангелді Газ» ЖШС-нің ұңғымаларына бір айдан астам уақытқа жөндеу жұмыстары жүргізілуіне байланысты болып отыр.</t>
    </r>
  </si>
  <si>
    <r>
      <t xml:space="preserve">Ø </t>
    </r>
    <r>
      <rPr>
        <sz val="14"/>
        <color indexed="8"/>
        <rFont val="Times New Roman"/>
        <family val="1"/>
        <charset val="204"/>
      </rPr>
      <t>«Talas Investment Company» ЖШС-гі 2017 жылы 5100 тонна натрий цианиді мен 1300 тонна амоний сульфатын өндіріп, жалпы өнім көлемі 3792,5 млн.тенгені құрады. 2016 жылы бұл көрсеткіштер сәйкесінше 2155 тонна натрий цианиді мен 641 тонна аммоний сульфаты 1520,5 млн.теңгеге өндірілді.</t>
    </r>
  </si>
  <si>
    <r>
      <t xml:space="preserve">Ø </t>
    </r>
    <r>
      <rPr>
        <sz val="14"/>
        <color indexed="8"/>
        <rFont val="Times New Roman"/>
        <family val="1"/>
        <charset val="204"/>
      </rPr>
      <t>2017 жылы ауданда «Қаратау ПРО» ЖШС-гі жұмысын бастап, 30,2 мың тонна мәрмәр толтырғышын 272,1 млн.теңгеге өндірді.</t>
    </r>
  </si>
  <si>
    <t xml:space="preserve">         Ауыл шаруашылығы. 2017 жылы ауыл шаруашылығы өнімі 10582,4 млн.теңгені құрап, 2016 жылмен салыстырғанда 567,2 млн.теңгеге артты немесе 105,7%-ға өсті. Нақты көлем индексі 100,5% құрады. Соның ішінде өсімдік шаруашылығы бойынша 2281,8 млн.теңге, мал шаруашылығы бойынша 8300,6 млн.теңге.</t>
  </si>
  <si>
    <t xml:space="preserve">         Мал шаруашылығында 11868,6  тонна (100,9%-ға), сүт 7620,0 тонна (101,7%-ға), жүн 443,1 тонна (102,4%-ға), жұмыртқа 4515,7 дана (90,1%-ға) өндірілді. 
Мал басының саны  өткен жылмен салыстырғанда тұрақты өсуде. Мүйізді ірі қара саны 22344 бас 8,2%-ға өсті, қой-ешкі 330224 бас 8,5% - ға өсті, жылқы 8781 бас 8,7%-ға өсті, түйе 1969 бас 6,2%-ға өсті, шошқа 118 бас 36,4%-ға несесе 206 басқа төмен, үй құстары 24084 басты құрап, өткен жылдың (51792 бас) есепті кезеңімен салыстырғанда 27708  басқа төмендеп отыр.</t>
  </si>
  <si>
    <t xml:space="preserve">         Негізгі капиталға салынған инвестициялардың жалпы көлемі 12218,8 млн. теңгені құрап, 2016 жылмен салыстырғанда 2412,4 млн.теңгеге артты, немесе 24,6% өсті (2016 жылы 9806,4 млн.теңге). 
Аудан халқының жан басына шаққандағы негізгі капиталға салынған инвестиция көлемі 223,6 мың теңгені құрады (2016 жылы  - 178,9 мың теңге).
</t>
  </si>
  <si>
    <t xml:space="preserve">         Жеке және шағын кәсіпорындардағы сауда тауар айналымы 1382,3 млн.теңгені құрап, өткен жылдың есепті мерзімімен салыстырғанда 13,7 пайызға өсіп (2016 жылы 1216,2 млн.теңге), 166,1 млн.теңгеге артық  орындалды. Нақты көлем индексі 105,7 пайызды құрады. </t>
  </si>
  <si>
    <t xml:space="preserve">         Есепті мерзімде құрылыс жұмыстарының көлемі 5053,9 млн.теңгені құрады, 2016 жылымен салыстырғанда 16,3 пайызға төмен орындалды.  (2016 жылы 4345,5 млн.теңге). Аудан халқының жан басына шаққандағы құрылыс жұмыстарының көлемі 92,5 мың теңгені құрады (2016 жылы – 79,9 мың теңге). </t>
  </si>
  <si>
    <t xml:space="preserve">         Пайдалануға берілген тұрғын үйлердің жалпы ауданы 2017 жылы 6931 шаршы метрді құрады (2016 жылы 5932 шаршы метр), алдыңғы жылмен салыстырғанда 16,8% немесе 999 шаршы метрге артық орындалды. </t>
  </si>
  <si>
    <t xml:space="preserve">         Халықтың саны 54641 адамды құрап (2016 жылы-54386), 0,5%-ға өскен. </t>
  </si>
  <si>
    <t xml:space="preserve">Бөлім басшысы                                        </t>
  </si>
  <si>
    <r>
      <t>(</t>
    </r>
    <r>
      <rPr>
        <sz val="12"/>
        <color indexed="8"/>
        <rFont val="Times New Roman"/>
        <family val="1"/>
        <charset val="204"/>
      </rPr>
      <t>қол, қолдың толық жазылуы)</t>
    </r>
  </si>
  <si>
    <t xml:space="preserve">Орындаушы                                        </t>
  </si>
</sst>
</file>

<file path=xl/styles.xml><?xml version="1.0" encoding="utf-8"?>
<styleSheet xmlns="http://schemas.openxmlformats.org/spreadsheetml/2006/main">
  <numFmts count="3">
    <numFmt numFmtId="164" formatCode="0.0"/>
    <numFmt numFmtId="165" formatCode="0.000"/>
    <numFmt numFmtId="166" formatCode="#,##0.000_р_."/>
  </numFmts>
  <fonts count="27">
    <font>
      <sz val="10"/>
      <name val="Arial"/>
      <family val="2"/>
      <charset val="204"/>
    </font>
    <font>
      <sz val="11"/>
      <color theme="1"/>
      <name val="Calibri"/>
      <family val="2"/>
      <charset val="204"/>
      <scheme val="minor"/>
    </font>
    <font>
      <sz val="10"/>
      <name val="Arial"/>
      <family val="2"/>
      <charset val="204"/>
    </font>
    <font>
      <sz val="11"/>
      <color indexed="8"/>
      <name val="Times New Roman"/>
      <family val="1"/>
      <charset val="204"/>
    </font>
    <font>
      <sz val="12"/>
      <name val="Times New Roman"/>
      <family val="1"/>
      <charset val="204"/>
    </font>
    <font>
      <b/>
      <sz val="14"/>
      <color indexed="8"/>
      <name val="Times New Roman"/>
      <family val="1"/>
      <charset val="204"/>
    </font>
    <font>
      <sz val="14"/>
      <color indexed="8"/>
      <name val="Times New Roman"/>
      <family val="1"/>
      <charset val="204"/>
    </font>
    <font>
      <u/>
      <sz val="14"/>
      <color indexed="8"/>
      <name val="Times New Roman"/>
      <family val="1"/>
      <charset val="204"/>
    </font>
    <font>
      <b/>
      <sz val="7"/>
      <color indexed="8"/>
      <name val="Times New Roman"/>
      <family val="1"/>
      <charset val="204"/>
    </font>
    <font>
      <sz val="12"/>
      <color indexed="8"/>
      <name val="Times New Roman"/>
      <family val="1"/>
      <charset val="204"/>
    </font>
    <font>
      <b/>
      <sz val="12"/>
      <color rgb="FF0000FF"/>
      <name val="Times New Roman"/>
      <family val="1"/>
      <charset val="204"/>
    </font>
    <font>
      <b/>
      <sz val="12"/>
      <name val="Times New Roman"/>
      <family val="1"/>
      <charset val="204"/>
    </font>
    <font>
      <b/>
      <sz val="12"/>
      <color indexed="8"/>
      <name val="Times New Roman"/>
      <family val="1"/>
      <charset val="204"/>
    </font>
    <font>
      <sz val="12"/>
      <color rgb="FF000000"/>
      <name val="Times New Roman"/>
      <family val="1"/>
      <charset val="204"/>
    </font>
    <font>
      <sz val="7"/>
      <name val="Times New Roman"/>
      <family val="1"/>
      <charset val="204"/>
    </font>
    <font>
      <sz val="12"/>
      <color rgb="FF0000FF"/>
      <name val="Times New Roman"/>
      <family val="1"/>
      <charset val="204"/>
    </font>
    <font>
      <i/>
      <sz val="12"/>
      <name val="Times New Roman"/>
      <family val="1"/>
      <charset val="204"/>
    </font>
    <font>
      <sz val="12"/>
      <color theme="1"/>
      <name val="Times New Roman"/>
      <family val="1"/>
      <charset val="204"/>
    </font>
    <font>
      <sz val="11"/>
      <color rgb="FF000000"/>
      <name val="Times New Roman"/>
      <family val="1"/>
      <charset val="204"/>
    </font>
    <font>
      <sz val="10"/>
      <name val="Times New Roman"/>
      <family val="1"/>
      <charset val="204"/>
    </font>
    <font>
      <i/>
      <sz val="11.5"/>
      <name val="Times New Roman"/>
      <family val="1"/>
      <charset val="204"/>
    </font>
    <font>
      <sz val="11"/>
      <name val="Times New Roman"/>
      <family val="1"/>
      <charset val="204"/>
    </font>
    <font>
      <sz val="12"/>
      <color theme="6" tint="-0.499984740745262"/>
      <name val="Times New Roman"/>
      <family val="1"/>
      <charset val="204"/>
    </font>
    <font>
      <sz val="12"/>
      <color rgb="FFFF0000"/>
      <name val="Times New Roman"/>
      <family val="1"/>
      <charset val="204"/>
    </font>
    <font>
      <sz val="10.5"/>
      <name val="Times New Roman"/>
      <family val="1"/>
      <charset val="204"/>
    </font>
    <font>
      <sz val="14"/>
      <color indexed="8"/>
      <name val="Wingdings"/>
      <charset val="2"/>
    </font>
    <font>
      <b/>
      <sz val="12"/>
      <color rgb="FF000000"/>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indexed="44"/>
        <bgColor indexed="64"/>
      </patternFill>
    </fill>
    <fill>
      <patternFill patternType="solid">
        <fgColor indexed="42"/>
        <bgColor indexed="64"/>
      </patternFill>
    </fill>
    <fill>
      <patternFill patternType="solid">
        <fgColor indexed="45"/>
        <bgColor indexed="64"/>
      </patternFill>
    </fill>
    <fill>
      <patternFill patternType="solid">
        <fgColor theme="7" tint="0.39997558519241921"/>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s>
  <cellStyleXfs count="3">
    <xf numFmtId="0" fontId="0" fillId="0" borderId="0"/>
    <xf numFmtId="0" fontId="2" fillId="0" borderId="0"/>
    <xf numFmtId="0" fontId="1" fillId="0" borderId="0"/>
  </cellStyleXfs>
  <cellXfs count="330">
    <xf numFmtId="0" fontId="0" fillId="0" borderId="0" xfId="0"/>
    <xf numFmtId="0" fontId="3" fillId="0" borderId="0" xfId="0" applyFont="1" applyFill="1"/>
    <xf numFmtId="0" fontId="4" fillId="0" borderId="0" xfId="1" applyFont="1" applyFill="1"/>
    <xf numFmtId="0" fontId="3" fillId="0" borderId="0" xfId="0" applyFont="1" applyFill="1" applyAlignment="1">
      <alignment horizontal="center" vertical="top" wrapText="1"/>
    </xf>
    <xf numFmtId="0" fontId="5" fillId="0" borderId="0" xfId="0" applyFont="1" applyFill="1" applyAlignment="1">
      <alignment horizontal="center" vertical="top" wrapText="1"/>
    </xf>
    <xf numFmtId="0" fontId="6" fillId="0" borderId="0" xfId="0" applyFont="1" applyFill="1" applyAlignment="1">
      <alignment horizontal="left" wrapText="1"/>
    </xf>
    <xf numFmtId="0" fontId="6" fillId="0" borderId="1" xfId="0" applyFont="1" applyFill="1" applyBorder="1" applyAlignment="1">
      <alignment horizontal="left" wrapText="1"/>
    </xf>
    <xf numFmtId="0" fontId="6" fillId="0" borderId="2" xfId="0" applyFont="1" applyFill="1" applyBorder="1" applyAlignment="1">
      <alignment wrapText="1"/>
    </xf>
    <xf numFmtId="0" fontId="7" fillId="0" borderId="0" xfId="0" applyFont="1" applyFill="1" applyBorder="1" applyAlignment="1">
      <alignment horizontal="left" wrapText="1"/>
    </xf>
    <xf numFmtId="0" fontId="3" fillId="0" borderId="0" xfId="0" applyFont="1" applyFill="1" applyAlignment="1">
      <alignment vertical="top" wrapText="1"/>
    </xf>
    <xf numFmtId="0" fontId="3" fillId="0" borderId="0" xfId="0" applyFont="1" applyFill="1" applyBorder="1" applyAlignment="1">
      <alignment horizontal="left" vertical="top" wrapText="1"/>
    </xf>
    <xf numFmtId="0" fontId="5" fillId="0" borderId="1" xfId="0" applyFont="1" applyFill="1" applyBorder="1" applyAlignment="1">
      <alignment horizontal="center" vertical="top" wrapText="1"/>
    </xf>
    <xf numFmtId="0" fontId="4" fillId="0" borderId="3" xfId="0" applyFont="1" applyFill="1" applyBorder="1" applyAlignment="1">
      <alignment horizontal="center" vertical="top" wrapText="1"/>
    </xf>
    <xf numFmtId="0" fontId="9" fillId="0" borderId="3" xfId="0" applyFont="1" applyBorder="1" applyAlignment="1">
      <alignment horizontal="center" vertical="top" wrapText="1"/>
    </xf>
    <xf numFmtId="0" fontId="4" fillId="2" borderId="0" xfId="0" applyFont="1" applyFill="1"/>
    <xf numFmtId="0" fontId="4" fillId="0" borderId="3" xfId="0" applyFont="1" applyFill="1" applyBorder="1" applyAlignment="1">
      <alignment horizontal="center"/>
    </xf>
    <xf numFmtId="0" fontId="9" fillId="0" borderId="3" xfId="0" applyFont="1" applyBorder="1" applyAlignment="1">
      <alignment horizontal="center" wrapText="1"/>
    </xf>
    <xf numFmtId="0" fontId="4" fillId="0" borderId="3" xfId="0" applyFont="1" applyFill="1" applyBorder="1"/>
    <xf numFmtId="0" fontId="10" fillId="0" borderId="3" xfId="0" applyFont="1" applyBorder="1" applyAlignment="1">
      <alignment horizontal="left" wrapText="1"/>
    </xf>
    <xf numFmtId="0" fontId="11" fillId="0" borderId="3" xfId="0" applyFont="1" applyFill="1" applyBorder="1" applyAlignment="1">
      <alignment horizontal="left" vertical="top" wrapText="1"/>
    </xf>
    <xf numFmtId="0" fontId="4" fillId="0" borderId="0" xfId="0" applyFont="1" applyFill="1"/>
    <xf numFmtId="0" fontId="11" fillId="0" borderId="4" xfId="0" applyFont="1" applyFill="1" applyBorder="1" applyAlignment="1">
      <alignment horizontal="left" vertical="top" wrapText="1"/>
    </xf>
    <xf numFmtId="0" fontId="4" fillId="0" borderId="3" xfId="0" applyFont="1" applyFill="1" applyBorder="1" applyAlignment="1">
      <alignment horizontal="center" vertical="top"/>
    </xf>
    <xf numFmtId="0" fontId="4" fillId="0" borderId="3" xfId="0" applyFont="1" applyFill="1" applyBorder="1" applyAlignment="1">
      <alignment vertical="top" wrapText="1"/>
    </xf>
    <xf numFmtId="0" fontId="9" fillId="0" borderId="3" xfId="0" applyFont="1" applyFill="1" applyBorder="1" applyAlignment="1">
      <alignment horizontal="center" vertical="top" wrapText="1"/>
    </xf>
    <xf numFmtId="164" fontId="4" fillId="0" borderId="3" xfId="0" applyNumberFormat="1"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center" vertical="top" wrapText="1"/>
    </xf>
    <xf numFmtId="0" fontId="4" fillId="0" borderId="3" xfId="0" applyFont="1" applyBorder="1" applyAlignment="1">
      <alignment horizontal="left" vertical="top" wrapText="1"/>
    </xf>
    <xf numFmtId="0" fontId="4" fillId="0" borderId="6" xfId="0" applyFont="1" applyFill="1" applyBorder="1" applyAlignment="1">
      <alignment horizontal="left" vertical="top" wrapText="1"/>
    </xf>
    <xf numFmtId="0" fontId="11" fillId="3" borderId="3" xfId="0" applyFont="1" applyFill="1" applyBorder="1" applyAlignment="1">
      <alignment vertical="top" wrapText="1"/>
    </xf>
    <xf numFmtId="0" fontId="11" fillId="3" borderId="6" xfId="0" applyFont="1" applyFill="1" applyBorder="1" applyAlignment="1">
      <alignment vertical="top" wrapText="1"/>
    </xf>
    <xf numFmtId="0" fontId="11" fillId="3" borderId="3" xfId="0" applyFont="1" applyFill="1" applyBorder="1" applyAlignment="1">
      <alignment vertical="top" wrapText="1"/>
    </xf>
    <xf numFmtId="0" fontId="12" fillId="3" borderId="3" xfId="0" applyFont="1" applyFill="1" applyBorder="1" applyAlignment="1">
      <alignment horizontal="center" vertical="top" wrapText="1"/>
    </xf>
    <xf numFmtId="164" fontId="12" fillId="3" borderId="3" xfId="0" applyNumberFormat="1" applyFont="1" applyFill="1" applyBorder="1" applyAlignment="1">
      <alignment horizontal="right" vertical="top" wrapText="1"/>
    </xf>
    <xf numFmtId="165" fontId="9" fillId="3" borderId="3" xfId="0" applyNumberFormat="1" applyFont="1" applyFill="1" applyBorder="1" applyAlignment="1">
      <alignment horizontal="right" vertical="top" wrapText="1"/>
    </xf>
    <xf numFmtId="0" fontId="11" fillId="2" borderId="0" xfId="0" applyFont="1" applyFill="1"/>
    <xf numFmtId="0" fontId="11" fillId="4" borderId="3" xfId="0" applyFont="1" applyFill="1" applyBorder="1" applyAlignment="1">
      <alignment horizontal="right" vertical="top" wrapText="1"/>
    </xf>
    <xf numFmtId="0" fontId="11" fillId="4" borderId="3" xfId="0" applyFont="1" applyFill="1" applyBorder="1" applyAlignment="1">
      <alignment horizontal="right" vertical="top" wrapText="1"/>
    </xf>
    <xf numFmtId="0" fontId="12" fillId="4" borderId="3" xfId="0" applyFont="1" applyFill="1" applyBorder="1" applyAlignment="1">
      <alignment horizontal="center" vertical="top" wrapText="1"/>
    </xf>
    <xf numFmtId="164" fontId="11" fillId="4" borderId="3" xfId="0" applyNumberFormat="1" applyFont="1" applyFill="1" applyBorder="1" applyAlignment="1">
      <alignment horizontal="right" vertical="top" wrapText="1"/>
    </xf>
    <xf numFmtId="165" fontId="4" fillId="4" borderId="3" xfId="0" applyNumberFormat="1" applyFont="1" applyFill="1" applyBorder="1" applyAlignment="1">
      <alignment horizontal="right" vertical="top" wrapText="1"/>
    </xf>
    <xf numFmtId="0" fontId="11" fillId="5" borderId="3" xfId="0" applyFont="1" applyFill="1" applyBorder="1" applyAlignment="1">
      <alignment horizontal="right" vertical="top" wrapText="1"/>
    </xf>
    <xf numFmtId="0" fontId="11" fillId="5" borderId="3" xfId="0" applyFont="1" applyFill="1" applyBorder="1" applyAlignment="1">
      <alignment horizontal="right" vertical="top" wrapText="1"/>
    </xf>
    <xf numFmtId="0" fontId="12" fillId="5" borderId="3" xfId="0" applyFont="1" applyFill="1" applyBorder="1" applyAlignment="1">
      <alignment horizontal="center" vertical="top" wrapText="1"/>
    </xf>
    <xf numFmtId="164" fontId="11" fillId="5" borderId="3" xfId="0" applyNumberFormat="1" applyFont="1" applyFill="1" applyBorder="1" applyAlignment="1">
      <alignment horizontal="right" vertical="top" wrapText="1"/>
    </xf>
    <xf numFmtId="165" fontId="9" fillId="5" borderId="3" xfId="0" applyNumberFormat="1" applyFont="1" applyFill="1" applyBorder="1" applyAlignment="1">
      <alignment horizontal="right" vertical="top" wrapText="1"/>
    </xf>
    <xf numFmtId="0" fontId="11" fillId="6" borderId="3" xfId="0" applyFont="1" applyFill="1" applyBorder="1" applyAlignment="1">
      <alignment horizontal="right" vertical="top" wrapText="1"/>
    </xf>
    <xf numFmtId="0" fontId="11" fillId="6" borderId="3" xfId="0" applyFont="1" applyFill="1" applyBorder="1" applyAlignment="1">
      <alignment horizontal="right" vertical="top" wrapText="1"/>
    </xf>
    <xf numFmtId="0" fontId="12" fillId="6" borderId="3" xfId="0" applyFont="1" applyFill="1" applyBorder="1" applyAlignment="1">
      <alignment horizontal="center" vertical="top" wrapText="1"/>
    </xf>
    <xf numFmtId="164" fontId="11" fillId="6" borderId="3" xfId="0" applyNumberFormat="1" applyFont="1" applyFill="1" applyBorder="1" applyAlignment="1">
      <alignment horizontal="right" vertical="top" wrapText="1"/>
    </xf>
    <xf numFmtId="165" fontId="4" fillId="6" borderId="3" xfId="0" applyNumberFormat="1" applyFont="1" applyFill="1" applyBorder="1" applyAlignment="1">
      <alignment horizontal="right" vertical="top" wrapText="1"/>
    </xf>
    <xf numFmtId="0" fontId="11" fillId="7" borderId="3" xfId="0" applyFont="1" applyFill="1" applyBorder="1" applyAlignment="1">
      <alignment horizontal="center" vertical="top" wrapText="1"/>
    </xf>
    <xf numFmtId="0" fontId="11" fillId="7" borderId="3" xfId="0" applyFont="1" applyFill="1" applyBorder="1" applyAlignment="1">
      <alignment horizontal="center" vertical="top" wrapText="1"/>
    </xf>
    <xf numFmtId="0" fontId="12" fillId="7" borderId="3" xfId="0" applyFont="1" applyFill="1" applyBorder="1" applyAlignment="1">
      <alignment horizontal="center" vertical="top" wrapText="1"/>
    </xf>
    <xf numFmtId="164" fontId="11" fillId="7" borderId="3" xfId="0" applyNumberFormat="1" applyFont="1" applyFill="1" applyBorder="1" applyAlignment="1">
      <alignment horizontal="right" vertical="top" wrapText="1"/>
    </xf>
    <xf numFmtId="165" fontId="4" fillId="7" borderId="3" xfId="0" applyNumberFormat="1" applyFont="1" applyFill="1" applyBorder="1" applyAlignment="1">
      <alignment horizontal="right" vertical="top" wrapText="1"/>
    </xf>
    <xf numFmtId="0" fontId="13" fillId="0" borderId="3" xfId="0" applyFont="1" applyFill="1" applyBorder="1" applyAlignment="1">
      <alignment horizontal="center" vertical="top" wrapText="1"/>
    </xf>
    <xf numFmtId="0" fontId="13" fillId="0" borderId="3" xfId="0" applyFont="1" applyFill="1" applyBorder="1" applyAlignment="1">
      <alignment horizontal="left" vertical="top" wrapText="1"/>
    </xf>
    <xf numFmtId="1" fontId="4" fillId="0" borderId="3" xfId="0" applyNumberFormat="1" applyFont="1" applyFill="1" applyBorder="1" applyAlignment="1">
      <alignment horizontal="center" vertical="top" wrapText="1"/>
    </xf>
    <xf numFmtId="165" fontId="4" fillId="0" borderId="3" xfId="0" applyNumberFormat="1" applyFont="1" applyFill="1" applyBorder="1" applyAlignment="1">
      <alignment horizontal="center" vertical="top" wrapText="1"/>
    </xf>
    <xf numFmtId="0" fontId="9" fillId="0" borderId="3" xfId="0" applyFont="1" applyFill="1" applyBorder="1" applyAlignment="1">
      <alignment vertical="top" wrapText="1"/>
    </xf>
    <xf numFmtId="165" fontId="4" fillId="0" borderId="3" xfId="0" applyNumberFormat="1" applyFont="1" applyFill="1" applyBorder="1" applyAlignment="1">
      <alignment horizontal="left" vertical="top" wrapText="1"/>
    </xf>
    <xf numFmtId="0" fontId="13" fillId="0" borderId="3" xfId="0" applyFont="1" applyFill="1" applyBorder="1" applyAlignment="1">
      <alignment vertical="top" wrapText="1"/>
    </xf>
    <xf numFmtId="0" fontId="4" fillId="0" borderId="3" xfId="0" applyFont="1" applyFill="1" applyBorder="1" applyAlignment="1">
      <alignment horizontal="center" vertical="top"/>
    </xf>
    <xf numFmtId="0" fontId="4" fillId="0" borderId="3" xfId="0" applyFont="1" applyFill="1" applyBorder="1" applyAlignment="1">
      <alignment vertical="top" wrapText="1"/>
    </xf>
    <xf numFmtId="0" fontId="4" fillId="0" borderId="3" xfId="0" applyFont="1" applyFill="1" applyBorder="1" applyAlignment="1">
      <alignment horizontal="center" vertical="top" wrapText="1"/>
    </xf>
    <xf numFmtId="0" fontId="4" fillId="0" borderId="4" xfId="0" applyFont="1" applyFill="1" applyBorder="1" applyAlignment="1">
      <alignment horizontal="center" vertical="top"/>
    </xf>
    <xf numFmtId="0" fontId="4" fillId="0" borderId="4" xfId="0" applyFont="1" applyFill="1" applyBorder="1" applyAlignment="1">
      <alignment horizontal="left" vertical="top" wrapText="1"/>
    </xf>
    <xf numFmtId="0" fontId="9" fillId="0" borderId="4"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4" xfId="0" applyFont="1" applyBorder="1" applyAlignment="1">
      <alignment horizontal="left" vertical="top" wrapText="1"/>
    </xf>
    <xf numFmtId="0" fontId="4" fillId="0" borderId="6" xfId="0" applyFont="1" applyFill="1" applyBorder="1" applyAlignment="1">
      <alignment horizontal="center" vertical="top"/>
    </xf>
    <xf numFmtId="0" fontId="4" fillId="0" borderId="6" xfId="0" applyFont="1" applyFill="1" applyBorder="1" applyAlignment="1">
      <alignment horizontal="left" vertical="top" wrapText="1"/>
    </xf>
    <xf numFmtId="0" fontId="9" fillId="0" borderId="6"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6" xfId="0" applyFont="1" applyBorder="1" applyAlignment="1">
      <alignment horizontal="left" vertical="top" wrapText="1"/>
    </xf>
    <xf numFmtId="165" fontId="12" fillId="3" borderId="3" xfId="0" applyNumberFormat="1" applyFont="1" applyFill="1" applyBorder="1" applyAlignment="1">
      <alignment horizontal="right" vertical="top" wrapText="1"/>
    </xf>
    <xf numFmtId="165" fontId="11" fillId="4" borderId="3" xfId="0" applyNumberFormat="1" applyFont="1" applyFill="1" applyBorder="1" applyAlignment="1">
      <alignment horizontal="right" vertical="top" wrapText="1"/>
    </xf>
    <xf numFmtId="165" fontId="12" fillId="5" borderId="3" xfId="0" applyNumberFormat="1" applyFont="1" applyFill="1" applyBorder="1" applyAlignment="1">
      <alignment horizontal="right" vertical="top" wrapText="1"/>
    </xf>
    <xf numFmtId="165" fontId="11" fillId="6" borderId="3" xfId="0" applyNumberFormat="1" applyFont="1" applyFill="1" applyBorder="1" applyAlignment="1">
      <alignment horizontal="right" vertical="top" wrapText="1"/>
    </xf>
    <xf numFmtId="165" fontId="11" fillId="7" borderId="3" xfId="0" applyNumberFormat="1" applyFont="1" applyFill="1" applyBorder="1" applyAlignment="1">
      <alignment horizontal="right" vertical="top" wrapText="1"/>
    </xf>
    <xf numFmtId="0" fontId="4" fillId="0" borderId="3" xfId="0" applyFont="1" applyFill="1" applyBorder="1" applyAlignment="1">
      <alignment vertical="top"/>
    </xf>
    <xf numFmtId="0" fontId="4" fillId="0" borderId="3" xfId="0" applyFont="1" applyFill="1" applyBorder="1" applyAlignment="1">
      <alignment horizontal="left" vertical="center" wrapText="1"/>
    </xf>
    <xf numFmtId="0" fontId="4" fillId="0" borderId="5"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7" xfId="0" applyFont="1" applyFill="1" applyBorder="1" applyAlignment="1">
      <alignment horizontal="center" vertical="top" wrapText="1"/>
    </xf>
    <xf numFmtId="164" fontId="12" fillId="5" borderId="3" xfId="0" applyNumberFormat="1" applyFont="1" applyFill="1" applyBorder="1" applyAlignment="1">
      <alignment horizontal="right" vertical="top" wrapText="1"/>
    </xf>
    <xf numFmtId="0" fontId="11" fillId="0" borderId="3" xfId="0" applyFont="1" applyFill="1" applyBorder="1" applyAlignment="1">
      <alignment horizontal="center" vertical="top" wrapText="1"/>
    </xf>
    <xf numFmtId="0" fontId="11" fillId="0" borderId="0" xfId="0" applyFont="1" applyFill="1"/>
    <xf numFmtId="0" fontId="4" fillId="0" borderId="4" xfId="0" applyFont="1" applyFill="1" applyBorder="1"/>
    <xf numFmtId="0" fontId="4" fillId="0" borderId="4" xfId="0" applyFont="1" applyFill="1" applyBorder="1" applyAlignment="1">
      <alignment vertical="top" wrapText="1"/>
    </xf>
    <xf numFmtId="0" fontId="9" fillId="0" borderId="7"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xf>
    <xf numFmtId="164" fontId="4" fillId="0" borderId="6" xfId="0" applyNumberFormat="1" applyFont="1" applyFill="1" applyBorder="1" applyAlignment="1">
      <alignment horizontal="center" vertical="top" wrapText="1"/>
    </xf>
    <xf numFmtId="0" fontId="4" fillId="0" borderId="5" xfId="0" applyFont="1" applyFill="1" applyBorder="1" applyAlignment="1">
      <alignment horizontal="center" vertical="top"/>
    </xf>
    <xf numFmtId="0" fontId="4" fillId="0" borderId="3" xfId="0" applyFont="1" applyFill="1" applyBorder="1" applyAlignment="1">
      <alignment horizontal="left" vertical="top" wrapText="1" indent="1"/>
    </xf>
    <xf numFmtId="0" fontId="4" fillId="0" borderId="9" xfId="0" applyFont="1" applyFill="1" applyBorder="1" applyAlignment="1">
      <alignment horizontal="center" vertical="top" wrapText="1"/>
    </xf>
    <xf numFmtId="164" fontId="15" fillId="2" borderId="6" xfId="0" applyNumberFormat="1" applyFont="1" applyFill="1" applyBorder="1" applyAlignment="1">
      <alignment horizontal="center" vertical="top" wrapText="1"/>
    </xf>
    <xf numFmtId="0" fontId="4" fillId="2" borderId="3" xfId="0" applyFont="1" applyFill="1" applyBorder="1" applyAlignment="1">
      <alignment horizontal="left" vertical="top" wrapText="1"/>
    </xf>
    <xf numFmtId="0" fontId="13" fillId="0" borderId="7" xfId="0" applyFont="1" applyFill="1" applyBorder="1" applyAlignment="1">
      <alignment horizontal="center" vertical="top" wrapText="1"/>
    </xf>
    <xf numFmtId="164" fontId="4" fillId="2" borderId="3" xfId="0" applyNumberFormat="1" applyFont="1" applyFill="1" applyBorder="1" applyAlignment="1">
      <alignment horizontal="center" vertical="top" wrapText="1"/>
    </xf>
    <xf numFmtId="0" fontId="11" fillId="0" borderId="6" xfId="0" applyFont="1" applyFill="1" applyBorder="1" applyAlignment="1">
      <alignment horizontal="left" vertical="top" wrapText="1"/>
    </xf>
    <xf numFmtId="165" fontId="4" fillId="2" borderId="3" xfId="0" applyNumberFormat="1" applyFont="1" applyFill="1" applyBorder="1" applyAlignment="1">
      <alignment horizontal="center" vertical="top" wrapText="1"/>
    </xf>
    <xf numFmtId="0" fontId="9" fillId="0" borderId="4" xfId="0" applyFont="1" applyFill="1" applyBorder="1" applyAlignment="1">
      <alignment horizontal="center" vertical="top" wrapText="1"/>
    </xf>
    <xf numFmtId="0" fontId="4" fillId="0" borderId="4" xfId="0" applyFont="1" applyFill="1" applyBorder="1" applyAlignment="1">
      <alignment horizontal="center" vertical="top" wrapText="1"/>
    </xf>
    <xf numFmtId="165" fontId="4" fillId="0" borderId="4" xfId="0" applyNumberFormat="1" applyFont="1" applyFill="1" applyBorder="1" applyAlignment="1">
      <alignment horizontal="center" vertical="top" wrapText="1"/>
    </xf>
    <xf numFmtId="164" fontId="4" fillId="0" borderId="4" xfId="0" applyNumberFormat="1" applyFont="1" applyFill="1" applyBorder="1" applyAlignment="1">
      <alignment horizontal="left" vertical="top" wrapText="1"/>
    </xf>
    <xf numFmtId="0" fontId="4" fillId="0" borderId="3" xfId="1" applyFont="1" applyFill="1" applyBorder="1" applyAlignment="1">
      <alignment vertical="top" wrapText="1"/>
    </xf>
    <xf numFmtId="0" fontId="13" fillId="0" borderId="3" xfId="1" applyFont="1" applyFill="1" applyBorder="1" applyAlignment="1">
      <alignment horizontal="center" vertical="top" wrapText="1"/>
    </xf>
    <xf numFmtId="0" fontId="9" fillId="0" borderId="3" xfId="1" applyFont="1" applyFill="1" applyBorder="1" applyAlignment="1">
      <alignment horizontal="center" vertical="top" wrapText="1"/>
    </xf>
    <xf numFmtId="0" fontId="4" fillId="0" borderId="3" xfId="1" applyFont="1" applyFill="1" applyBorder="1" applyAlignment="1">
      <alignment horizontal="center" vertical="top" wrapText="1"/>
    </xf>
    <xf numFmtId="165" fontId="4" fillId="2" borderId="4" xfId="0" applyNumberFormat="1" applyFont="1" applyFill="1" applyBorder="1" applyAlignment="1">
      <alignment horizontal="center" vertical="top" wrapText="1"/>
    </xf>
    <xf numFmtId="164" fontId="4" fillId="2" borderId="3" xfId="0" applyNumberFormat="1" applyFont="1" applyFill="1" applyBorder="1" applyAlignment="1">
      <alignment horizontal="left" vertical="top" wrapText="1"/>
    </xf>
    <xf numFmtId="0" fontId="4" fillId="0" borderId="6" xfId="0" applyFont="1" applyFill="1" applyBorder="1"/>
    <xf numFmtId="165" fontId="9" fillId="0" borderId="3" xfId="0" applyNumberFormat="1" applyFont="1" applyFill="1" applyBorder="1" applyAlignment="1">
      <alignment horizontal="center" vertical="top" wrapText="1"/>
    </xf>
    <xf numFmtId="164" fontId="4" fillId="0" borderId="3" xfId="0" applyNumberFormat="1" applyFont="1" applyFill="1" applyBorder="1" applyAlignment="1">
      <alignment horizontal="left" vertical="top" wrapText="1"/>
    </xf>
    <xf numFmtId="0" fontId="10" fillId="0" borderId="5" xfId="0" applyFont="1" applyFill="1" applyBorder="1" applyAlignment="1">
      <alignment horizontal="left" wrapText="1"/>
    </xf>
    <xf numFmtId="0" fontId="10" fillId="0" borderId="2" xfId="0" applyFont="1" applyFill="1" applyBorder="1" applyAlignment="1">
      <alignment horizontal="left" wrapText="1"/>
    </xf>
    <xf numFmtId="0" fontId="12" fillId="0" borderId="5" xfId="0" applyFont="1" applyFill="1" applyBorder="1" applyAlignment="1">
      <alignment horizontal="left" vertical="top" wrapText="1"/>
    </xf>
    <xf numFmtId="0" fontId="12" fillId="0" borderId="2" xfId="0" applyFont="1" applyFill="1" applyBorder="1" applyAlignment="1">
      <alignment horizontal="left" vertical="top" wrapText="1"/>
    </xf>
    <xf numFmtId="165" fontId="9" fillId="0" borderId="3" xfId="0" applyNumberFormat="1" applyFont="1" applyFill="1" applyBorder="1" applyAlignment="1">
      <alignment vertical="top" wrapText="1"/>
    </xf>
    <xf numFmtId="0" fontId="16" fillId="0" borderId="3" xfId="0" applyFont="1" applyFill="1" applyBorder="1" applyAlignment="1">
      <alignment vertical="top" wrapText="1"/>
    </xf>
    <xf numFmtId="164" fontId="13" fillId="0" borderId="3" xfId="0" applyNumberFormat="1" applyFont="1" applyFill="1" applyBorder="1" applyAlignment="1">
      <alignment horizontal="center" vertical="top" wrapText="1"/>
    </xf>
    <xf numFmtId="0" fontId="4" fillId="0" borderId="4" xfId="0" applyFont="1" applyFill="1" applyBorder="1" applyAlignment="1">
      <alignment vertical="top"/>
    </xf>
    <xf numFmtId="0" fontId="9" fillId="0" borderId="4" xfId="0" applyFont="1" applyFill="1" applyBorder="1" applyAlignment="1">
      <alignment vertical="top" wrapText="1"/>
    </xf>
    <xf numFmtId="0" fontId="4" fillId="0" borderId="10" xfId="0" applyFont="1" applyFill="1" applyBorder="1" applyAlignment="1">
      <alignment vertical="top" wrapText="1"/>
    </xf>
    <xf numFmtId="166" fontId="9" fillId="0" borderId="3" xfId="0" applyNumberFormat="1" applyFont="1" applyFill="1" applyBorder="1" applyAlignment="1">
      <alignment vertical="top" wrapText="1"/>
    </xf>
    <xf numFmtId="166" fontId="4" fillId="0" borderId="3" xfId="0" applyNumberFormat="1" applyFont="1" applyFill="1" applyBorder="1" applyAlignment="1">
      <alignment horizontal="center" vertical="top" wrapText="1"/>
    </xf>
    <xf numFmtId="165" fontId="4" fillId="0" borderId="3" xfId="0" applyNumberFormat="1" applyFont="1" applyFill="1" applyBorder="1" applyAlignment="1">
      <alignment horizontal="right" vertical="top" wrapText="1"/>
    </xf>
    <xf numFmtId="0" fontId="4" fillId="0" borderId="4" xfId="0" applyFont="1" applyFill="1" applyBorder="1" applyAlignment="1">
      <alignment horizontal="center" vertical="top"/>
    </xf>
    <xf numFmtId="0" fontId="12" fillId="0" borderId="3" xfId="0" applyFont="1" applyFill="1" applyBorder="1" applyAlignment="1">
      <alignment horizontal="left" vertical="top" wrapText="1"/>
    </xf>
    <xf numFmtId="0" fontId="9" fillId="0" borderId="3" xfId="0" applyFont="1" applyFill="1" applyBorder="1" applyAlignment="1">
      <alignment horizontal="left" vertical="top" wrapText="1"/>
    </xf>
    <xf numFmtId="0" fontId="4" fillId="2" borderId="3" xfId="1" applyFont="1" applyFill="1" applyBorder="1" applyAlignment="1">
      <alignment horizontal="left" vertical="top" wrapText="1"/>
    </xf>
    <xf numFmtId="0" fontId="11" fillId="7" borderId="5" xfId="0" applyFont="1" applyFill="1" applyBorder="1" applyAlignment="1">
      <alignment vertical="top" wrapText="1"/>
    </xf>
    <xf numFmtId="0" fontId="11" fillId="7" borderId="2" xfId="0" applyFont="1" applyFill="1" applyBorder="1" applyAlignment="1">
      <alignment vertical="top" wrapText="1"/>
    </xf>
    <xf numFmtId="0" fontId="11" fillId="7" borderId="7" xfId="0" applyFont="1" applyFill="1" applyBorder="1" applyAlignment="1">
      <alignment vertical="top" wrapText="1"/>
    </xf>
    <xf numFmtId="165" fontId="4" fillId="0" borderId="6" xfId="0" applyNumberFormat="1" applyFont="1" applyFill="1" applyBorder="1" applyAlignment="1">
      <alignment horizontal="center" vertical="top" wrapText="1"/>
    </xf>
    <xf numFmtId="165" fontId="4" fillId="0" borderId="4" xfId="1" applyNumberFormat="1" applyFont="1" applyFill="1" applyBorder="1" applyAlignment="1">
      <alignment horizontal="left" vertical="top" wrapText="1"/>
    </xf>
    <xf numFmtId="0" fontId="4" fillId="0" borderId="3" xfId="0" applyFont="1" applyFill="1" applyBorder="1" applyAlignment="1">
      <alignment horizontal="left" vertical="top" wrapText="1"/>
    </xf>
    <xf numFmtId="165" fontId="15" fillId="0" borderId="3" xfId="0" applyNumberFormat="1" applyFont="1" applyFill="1" applyBorder="1" applyAlignment="1">
      <alignment horizontal="center" vertical="top" wrapText="1"/>
    </xf>
    <xf numFmtId="165" fontId="4" fillId="0" borderId="6" xfId="1" applyNumberFormat="1" applyFont="1" applyFill="1" applyBorder="1" applyAlignment="1">
      <alignment horizontal="left" vertical="top"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165" fontId="4" fillId="0" borderId="4" xfId="0" applyNumberFormat="1" applyFont="1" applyFill="1" applyBorder="1" applyAlignment="1">
      <alignment horizontal="left" vertical="top" wrapText="1"/>
    </xf>
    <xf numFmtId="165" fontId="4" fillId="0" borderId="6" xfId="0" applyNumberFormat="1" applyFont="1" applyFill="1" applyBorder="1" applyAlignment="1">
      <alignment horizontal="left" vertical="top" wrapText="1"/>
    </xf>
    <xf numFmtId="0" fontId="4" fillId="0" borderId="9" xfId="0" applyFont="1" applyFill="1" applyBorder="1" applyAlignment="1">
      <alignment horizontal="center" vertical="top"/>
    </xf>
    <xf numFmtId="0" fontId="4" fillId="0" borderId="9" xfId="0" applyFont="1" applyFill="1" applyBorder="1" applyAlignment="1">
      <alignment horizontal="left" vertical="top" wrapText="1"/>
    </xf>
    <xf numFmtId="0" fontId="9" fillId="0" borderId="9" xfId="0" applyFont="1" applyFill="1" applyBorder="1" applyAlignment="1">
      <alignment horizontal="center" vertical="top" wrapText="1"/>
    </xf>
    <xf numFmtId="165" fontId="4" fillId="0" borderId="9" xfId="0" applyNumberFormat="1" applyFont="1" applyFill="1" applyBorder="1" applyAlignment="1">
      <alignment horizontal="left" vertical="top" wrapText="1"/>
    </xf>
    <xf numFmtId="2" fontId="13" fillId="0" borderId="3" xfId="0" applyNumberFormat="1" applyFont="1" applyFill="1" applyBorder="1" applyAlignment="1">
      <alignment horizontal="center" vertical="top" wrapText="1"/>
    </xf>
    <xf numFmtId="2" fontId="4" fillId="0" borderId="3" xfId="0" applyNumberFormat="1" applyFont="1" applyFill="1" applyBorder="1" applyAlignment="1">
      <alignment horizontal="center" vertical="top" wrapText="1"/>
    </xf>
    <xf numFmtId="165" fontId="4" fillId="0" borderId="4" xfId="0" applyNumberFormat="1" applyFont="1" applyFill="1" applyBorder="1" applyAlignment="1">
      <alignment vertical="top" wrapText="1"/>
    </xf>
    <xf numFmtId="165" fontId="4" fillId="0" borderId="3" xfId="0" applyNumberFormat="1" applyFont="1" applyFill="1" applyBorder="1" applyAlignment="1">
      <alignment vertical="top" wrapText="1"/>
    </xf>
    <xf numFmtId="0" fontId="4" fillId="0" borderId="10" xfId="0" applyFont="1" applyFill="1" applyBorder="1" applyAlignment="1">
      <alignment horizontal="center" vertical="top" wrapText="1"/>
    </xf>
    <xf numFmtId="165" fontId="9" fillId="0" borderId="3" xfId="0" applyNumberFormat="1" applyFont="1" applyFill="1" applyBorder="1" applyAlignment="1">
      <alignment horizontal="right" vertical="top" wrapText="1"/>
    </xf>
    <xf numFmtId="0" fontId="4" fillId="0" borderId="8" xfId="0" applyFont="1" applyFill="1" applyBorder="1" applyAlignment="1">
      <alignment horizontal="center" vertical="top" wrapText="1"/>
    </xf>
    <xf numFmtId="0" fontId="4" fillId="0" borderId="3" xfId="0" applyFont="1" applyBorder="1" applyAlignment="1">
      <alignment horizontal="left" wrapText="1"/>
    </xf>
    <xf numFmtId="165" fontId="4" fillId="0" borderId="3" xfId="1" applyNumberFormat="1" applyFont="1" applyFill="1" applyBorder="1" applyAlignment="1">
      <alignment horizontal="left" vertical="top" wrapText="1"/>
    </xf>
    <xf numFmtId="165" fontId="15" fillId="0" borderId="6" xfId="0" applyNumberFormat="1" applyFont="1" applyFill="1" applyBorder="1" applyAlignment="1">
      <alignment horizontal="center" vertical="top" wrapText="1"/>
    </xf>
    <xf numFmtId="166" fontId="4" fillId="0" borderId="6" xfId="0" applyNumberFormat="1" applyFont="1" applyFill="1" applyBorder="1" applyAlignment="1">
      <alignment horizontal="left" vertical="top" wrapText="1" indent="1"/>
    </xf>
    <xf numFmtId="0" fontId="4" fillId="0" borderId="6" xfId="0" applyFont="1" applyFill="1" applyBorder="1" applyAlignment="1">
      <alignment horizontal="center" vertical="top"/>
    </xf>
    <xf numFmtId="165" fontId="4" fillId="0" borderId="6" xfId="0" applyNumberFormat="1" applyFont="1" applyFill="1" applyBorder="1" applyAlignment="1">
      <alignment horizontal="left" vertical="top" wrapText="1"/>
    </xf>
    <xf numFmtId="0" fontId="11" fillId="0" borderId="3" xfId="0" applyFont="1" applyFill="1" applyBorder="1" applyAlignment="1">
      <alignment vertical="top" wrapText="1"/>
    </xf>
    <xf numFmtId="0" fontId="4" fillId="0" borderId="4" xfId="0" applyFont="1" applyFill="1" applyBorder="1" applyAlignment="1">
      <alignment horizontal="center" vertical="center" wrapText="1"/>
    </xf>
    <xf numFmtId="164" fontId="13" fillId="0" borderId="4" xfId="0" applyNumberFormat="1" applyFont="1" applyFill="1" applyBorder="1" applyAlignment="1">
      <alignment horizontal="center" vertical="top" wrapText="1"/>
    </xf>
    <xf numFmtId="0" fontId="4" fillId="0" borderId="3" xfId="0" applyFont="1" applyFill="1" applyBorder="1" applyAlignment="1">
      <alignment horizontal="justify" vertical="top" wrapText="1"/>
    </xf>
    <xf numFmtId="0" fontId="4" fillId="0" borderId="11" xfId="0" applyFont="1" applyFill="1" applyBorder="1" applyAlignment="1">
      <alignment horizontal="center" vertical="center" wrapText="1"/>
    </xf>
    <xf numFmtId="0" fontId="17" fillId="0" borderId="3" xfId="0" applyFont="1" applyFill="1" applyBorder="1" applyAlignment="1">
      <alignment horizontal="left" vertical="top" wrapText="1"/>
    </xf>
    <xf numFmtId="0" fontId="4" fillId="0" borderId="6" xfId="0" applyFont="1" applyFill="1" applyBorder="1" applyAlignment="1">
      <alignment vertical="top" wrapText="1"/>
    </xf>
    <xf numFmtId="165" fontId="17" fillId="0" borderId="3" xfId="0" applyNumberFormat="1" applyFont="1" applyFill="1" applyBorder="1" applyAlignment="1">
      <alignment horizontal="left" vertical="top" wrapText="1"/>
    </xf>
    <xf numFmtId="49" fontId="4" fillId="0" borderId="3" xfId="0" applyNumberFormat="1" applyFont="1" applyFill="1" applyBorder="1" applyAlignment="1">
      <alignment horizontal="left" vertical="top" wrapText="1"/>
    </xf>
    <xf numFmtId="164" fontId="11" fillId="7" borderId="3" xfId="0" applyNumberFormat="1" applyFont="1" applyFill="1" applyBorder="1" applyAlignment="1">
      <alignment horizontal="center" vertical="top" wrapText="1"/>
    </xf>
    <xf numFmtId="0" fontId="4" fillId="0" borderId="3" xfId="1" applyFont="1" applyFill="1" applyBorder="1" applyAlignment="1">
      <alignment horizontal="left" vertical="top" wrapText="1"/>
    </xf>
    <xf numFmtId="0" fontId="4" fillId="0" borderId="0" xfId="0" applyFont="1" applyFill="1" applyAlignment="1">
      <alignment vertical="top" wrapText="1"/>
    </xf>
    <xf numFmtId="0" fontId="18" fillId="0" borderId="3" xfId="0" applyFont="1" applyFill="1" applyBorder="1" applyAlignment="1">
      <alignment horizontal="center" vertical="top" wrapText="1"/>
    </xf>
    <xf numFmtId="0" fontId="4" fillId="2" borderId="3" xfId="0" applyFont="1" applyFill="1" applyBorder="1" applyAlignment="1">
      <alignment horizontal="left" vertical="center" wrapText="1"/>
    </xf>
    <xf numFmtId="0" fontId="13" fillId="0" borderId="6" xfId="0" applyFont="1" applyFill="1" applyBorder="1" applyAlignment="1">
      <alignment horizontal="center" vertical="top" wrapText="1"/>
    </xf>
    <xf numFmtId="165" fontId="9" fillId="0" borderId="5" xfId="0" applyNumberFormat="1" applyFont="1" applyFill="1" applyBorder="1" applyAlignment="1">
      <alignment horizontal="center" vertical="top" wrapText="1"/>
    </xf>
    <xf numFmtId="165" fontId="9" fillId="0" borderId="2" xfId="0" applyNumberFormat="1" applyFont="1" applyFill="1" applyBorder="1" applyAlignment="1">
      <alignment horizontal="center" vertical="top" wrapText="1"/>
    </xf>
    <xf numFmtId="165" fontId="9" fillId="0" borderId="7" xfId="0" applyNumberFormat="1" applyFont="1" applyFill="1" applyBorder="1" applyAlignment="1">
      <alignment horizontal="center" vertical="top" wrapText="1"/>
    </xf>
    <xf numFmtId="165" fontId="4" fillId="2" borderId="3" xfId="0" applyNumberFormat="1"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2" xfId="0" applyFont="1" applyFill="1" applyBorder="1" applyAlignment="1">
      <alignment horizontal="left" vertical="top" wrapText="1"/>
    </xf>
    <xf numFmtId="0" fontId="18" fillId="0" borderId="7" xfId="0" applyFont="1" applyFill="1" applyBorder="1" applyAlignment="1">
      <alignment horizontal="center" vertical="top" wrapText="1"/>
    </xf>
    <xf numFmtId="0" fontId="13" fillId="0" borderId="12" xfId="0" applyFont="1" applyFill="1" applyBorder="1" applyAlignment="1">
      <alignment horizontal="center" vertical="top" wrapText="1"/>
    </xf>
    <xf numFmtId="0" fontId="4" fillId="0" borderId="0" xfId="0" applyFont="1" applyFill="1" applyAlignment="1">
      <alignment horizontal="left" vertical="top" wrapText="1"/>
    </xf>
    <xf numFmtId="0" fontId="15" fillId="0" borderId="0" xfId="0" applyFont="1" applyFill="1"/>
    <xf numFmtId="0" fontId="9" fillId="0" borderId="5" xfId="0" applyFont="1" applyFill="1" applyBorder="1" applyAlignment="1">
      <alignment horizontal="center" vertical="top" wrapText="1"/>
    </xf>
    <xf numFmtId="0" fontId="4" fillId="0" borderId="3" xfId="1" applyNumberFormat="1" applyFont="1" applyFill="1" applyBorder="1" applyAlignment="1">
      <alignment horizontal="left" vertical="top" wrapText="1"/>
    </xf>
    <xf numFmtId="0" fontId="10" fillId="0" borderId="3" xfId="0" applyFont="1" applyFill="1" applyBorder="1" applyAlignment="1">
      <alignment horizontal="left" vertical="top" wrapText="1"/>
    </xf>
    <xf numFmtId="0" fontId="12" fillId="0" borderId="3" xfId="0" applyFont="1" applyFill="1" applyBorder="1" applyAlignment="1">
      <alignment horizontal="left" wrapText="1"/>
    </xf>
    <xf numFmtId="0" fontId="21" fillId="0" borderId="7" xfId="0" applyFont="1" applyFill="1" applyBorder="1" applyAlignment="1">
      <alignment horizontal="center" vertical="top" wrapText="1"/>
    </xf>
    <xf numFmtId="0" fontId="4" fillId="0" borderId="12" xfId="0" applyFont="1" applyFill="1" applyBorder="1" applyAlignment="1">
      <alignment horizontal="center" vertical="top" wrapText="1"/>
    </xf>
    <xf numFmtId="0" fontId="12" fillId="0" borderId="5" xfId="0" applyFont="1" applyFill="1" applyBorder="1" applyAlignment="1">
      <alignment horizontal="left" wrapText="1"/>
    </xf>
    <xf numFmtId="0" fontId="12" fillId="0" borderId="2" xfId="0" applyFont="1" applyFill="1" applyBorder="1" applyAlignment="1">
      <alignment horizontal="left" wrapText="1"/>
    </xf>
    <xf numFmtId="0" fontId="12" fillId="0" borderId="7" xfId="0" applyFont="1" applyFill="1" applyBorder="1" applyAlignment="1">
      <alignment horizontal="left" wrapText="1"/>
    </xf>
    <xf numFmtId="0" fontId="4" fillId="0" borderId="5" xfId="0" applyFont="1" applyFill="1" applyBorder="1" applyAlignment="1">
      <alignment horizontal="left" vertical="top" wrapText="1"/>
    </xf>
    <xf numFmtId="0" fontId="13" fillId="0" borderId="5" xfId="0" applyFont="1" applyFill="1" applyBorder="1" applyAlignment="1">
      <alignment horizontal="left" vertical="top" wrapText="1"/>
    </xf>
    <xf numFmtId="0" fontId="22" fillId="0" borderId="4" xfId="0" applyFont="1" applyFill="1" applyBorder="1" applyAlignment="1">
      <alignment horizontal="center" vertical="top"/>
    </xf>
    <xf numFmtId="0" fontId="22" fillId="0" borderId="0" xfId="0" applyFont="1" applyFill="1"/>
    <xf numFmtId="165" fontId="22" fillId="0" borderId="0" xfId="0" applyNumberFormat="1" applyFont="1" applyFill="1"/>
    <xf numFmtId="0" fontId="22" fillId="0" borderId="4" xfId="0" applyFont="1" applyFill="1" applyBorder="1" applyAlignment="1">
      <alignment horizontal="center" vertical="top"/>
    </xf>
    <xf numFmtId="165" fontId="15" fillId="0" borderId="3" xfId="0" applyNumberFormat="1" applyFont="1" applyFill="1" applyBorder="1" applyAlignment="1">
      <alignment horizontal="left" vertical="top" wrapText="1"/>
    </xf>
    <xf numFmtId="0" fontId="22" fillId="0" borderId="6" xfId="0" applyFont="1" applyFill="1" applyBorder="1" applyAlignment="1">
      <alignment horizontal="center" vertical="top"/>
    </xf>
    <xf numFmtId="0" fontId="4" fillId="2" borderId="3" xfId="0" applyFont="1" applyFill="1" applyBorder="1" applyAlignment="1">
      <alignment horizontal="center" vertical="top" wrapText="1"/>
    </xf>
    <xf numFmtId="49" fontId="4" fillId="2" borderId="3" xfId="0" applyNumberFormat="1" applyFont="1" applyFill="1" applyBorder="1" applyAlignment="1">
      <alignment horizontal="left" vertical="top" wrapText="1"/>
    </xf>
    <xf numFmtId="0" fontId="22" fillId="0" borderId="3" xfId="0" applyFont="1" applyFill="1" applyBorder="1" applyAlignment="1">
      <alignment horizontal="center" vertical="top"/>
    </xf>
    <xf numFmtId="0" fontId="11" fillId="0" borderId="3" xfId="0" applyFont="1" applyFill="1" applyBorder="1" applyAlignment="1">
      <alignment horizontal="left"/>
    </xf>
    <xf numFmtId="0" fontId="4" fillId="0" borderId="3" xfId="0" applyFont="1" applyFill="1" applyBorder="1" applyAlignment="1">
      <alignment horizontal="left"/>
    </xf>
    <xf numFmtId="165" fontId="4" fillId="0" borderId="3" xfId="0" applyNumberFormat="1" applyFont="1" applyFill="1" applyBorder="1" applyAlignment="1">
      <alignment horizontal="right" vertical="top"/>
    </xf>
    <xf numFmtId="165" fontId="4" fillId="0" borderId="3" xfId="0" applyNumberFormat="1" applyFont="1" applyFill="1" applyBorder="1" applyAlignment="1">
      <alignment horizontal="center" vertical="top"/>
    </xf>
    <xf numFmtId="0" fontId="23" fillId="0" borderId="0" xfId="0" applyFont="1" applyFill="1" applyAlignment="1">
      <alignment horizontal="left" vertical="top"/>
    </xf>
    <xf numFmtId="0" fontId="23" fillId="0" borderId="0" xfId="0" applyFont="1" applyFill="1"/>
    <xf numFmtId="165" fontId="4" fillId="2" borderId="3" xfId="0" applyNumberFormat="1" applyFont="1" applyFill="1" applyBorder="1" applyAlignment="1">
      <alignment horizontal="right" vertical="top" wrapText="1"/>
    </xf>
    <xf numFmtId="0" fontId="4" fillId="2" borderId="3" xfId="0" applyFont="1" applyFill="1" applyBorder="1" applyAlignment="1">
      <alignment horizontal="right" vertical="top" wrapText="1"/>
    </xf>
    <xf numFmtId="165" fontId="4" fillId="2" borderId="3" xfId="0" applyNumberFormat="1" applyFont="1" applyFill="1" applyBorder="1" applyAlignment="1">
      <alignment horizontal="right" vertical="top"/>
    </xf>
    <xf numFmtId="0" fontId="13" fillId="0" borderId="4" xfId="0" applyFont="1" applyFill="1" applyBorder="1" applyAlignment="1">
      <alignment horizontal="center" vertical="top" wrapText="1"/>
    </xf>
    <xf numFmtId="0" fontId="9" fillId="0" borderId="13" xfId="0" applyFont="1" applyFill="1" applyBorder="1" applyAlignment="1">
      <alignment horizontal="center" vertical="top" wrapText="1"/>
    </xf>
    <xf numFmtId="0" fontId="4" fillId="0" borderId="10" xfId="0" applyFont="1" applyFill="1" applyBorder="1" applyAlignment="1">
      <alignment horizontal="center" vertical="top" wrapText="1"/>
    </xf>
    <xf numFmtId="0" fontId="15" fillId="0" borderId="4" xfId="0" applyFont="1" applyFill="1" applyBorder="1" applyAlignment="1">
      <alignment horizontal="center" vertical="top" wrapText="1"/>
    </xf>
    <xf numFmtId="0" fontId="4" fillId="0" borderId="13" xfId="0" applyFont="1" applyFill="1" applyBorder="1" applyAlignment="1">
      <alignment horizontal="center" vertical="top" wrapText="1"/>
    </xf>
    <xf numFmtId="165" fontId="24" fillId="0" borderId="3" xfId="0" applyNumberFormat="1" applyFont="1" applyFill="1" applyBorder="1" applyAlignment="1">
      <alignment horizontal="right" vertical="top" wrapText="1"/>
    </xf>
    <xf numFmtId="0" fontId="4" fillId="0" borderId="3" xfId="0" applyFont="1" applyFill="1" applyBorder="1" applyAlignment="1">
      <alignment horizontal="center" vertical="center" wrapText="1"/>
    </xf>
    <xf numFmtId="0" fontId="9" fillId="0" borderId="10" xfId="0" applyFont="1" applyFill="1" applyBorder="1" applyAlignment="1">
      <alignment horizontal="center" vertical="top" wrapText="1"/>
    </xf>
    <xf numFmtId="165" fontId="4" fillId="0" borderId="3" xfId="0" applyNumberFormat="1" applyFont="1" applyFill="1" applyBorder="1" applyAlignment="1">
      <alignment vertical="top" wrapText="1"/>
    </xf>
    <xf numFmtId="0" fontId="9" fillId="0" borderId="8" xfId="0" applyFont="1" applyFill="1" applyBorder="1" applyAlignment="1">
      <alignment horizontal="center" vertical="top" wrapText="1"/>
    </xf>
    <xf numFmtId="165" fontId="4" fillId="0" borderId="3" xfId="0" applyNumberFormat="1" applyFont="1" applyFill="1" applyBorder="1" applyAlignment="1">
      <alignment horizontal="left" vertical="top" wrapText="1"/>
    </xf>
    <xf numFmtId="0" fontId="4" fillId="0" borderId="3" xfId="0" applyFont="1" applyFill="1" applyBorder="1" applyAlignment="1">
      <alignment horizontal="right" vertical="top" wrapText="1"/>
    </xf>
    <xf numFmtId="0" fontId="4" fillId="0" borderId="8" xfId="0" applyFont="1" applyFill="1" applyBorder="1" applyAlignment="1">
      <alignment horizontal="center" vertical="center" wrapText="1"/>
    </xf>
    <xf numFmtId="0" fontId="9" fillId="0" borderId="3" xfId="0" applyFont="1" applyFill="1" applyBorder="1" applyAlignment="1">
      <alignment horizontal="left" vertical="top" wrapText="1"/>
    </xf>
    <xf numFmtId="0" fontId="9" fillId="0" borderId="3" xfId="0" applyFont="1" applyFill="1" applyBorder="1" applyAlignment="1">
      <alignment horizontal="center" vertical="top" wrapText="1"/>
    </xf>
    <xf numFmtId="0" fontId="9" fillId="0" borderId="5" xfId="0" applyFont="1" applyFill="1" applyBorder="1" applyAlignment="1">
      <alignment horizontal="center" vertical="top" wrapText="1"/>
    </xf>
    <xf numFmtId="0" fontId="4" fillId="2" borderId="4" xfId="0" applyFont="1" applyFill="1" applyBorder="1" applyAlignment="1">
      <alignment horizontal="left" vertical="top" wrapText="1"/>
    </xf>
    <xf numFmtId="0" fontId="4" fillId="0" borderId="0" xfId="0" applyFont="1" applyFill="1" applyAlignment="1">
      <alignment horizontal="left"/>
    </xf>
    <xf numFmtId="0" fontId="4" fillId="2" borderId="6" xfId="0" applyFont="1" applyFill="1" applyBorder="1" applyAlignment="1">
      <alignment horizontal="left" vertical="top" wrapText="1"/>
    </xf>
    <xf numFmtId="0" fontId="4" fillId="0" borderId="0" xfId="0" applyFont="1" applyFill="1" applyAlignment="1">
      <alignment horizontal="center" vertical="top" wrapText="1"/>
    </xf>
    <xf numFmtId="164" fontId="4" fillId="2" borderId="6" xfId="0" applyNumberFormat="1" applyFont="1" applyFill="1" applyBorder="1" applyAlignment="1">
      <alignment horizontal="center" vertical="top" wrapText="1"/>
    </xf>
    <xf numFmtId="0" fontId="4" fillId="2" borderId="6" xfId="0" applyFont="1" applyFill="1" applyBorder="1" applyAlignment="1">
      <alignment horizontal="left" vertical="top" wrapText="1"/>
    </xf>
    <xf numFmtId="0" fontId="11" fillId="0" borderId="5" xfId="0" applyFont="1" applyFill="1" applyBorder="1" applyAlignment="1">
      <alignment horizontal="left"/>
    </xf>
    <xf numFmtId="0" fontId="11" fillId="0" borderId="2" xfId="0" applyFont="1" applyFill="1" applyBorder="1" applyAlignment="1">
      <alignment horizontal="left"/>
    </xf>
    <xf numFmtId="0" fontId="11" fillId="0" borderId="4" xfId="0" applyFont="1" applyFill="1" applyBorder="1" applyAlignment="1">
      <alignment horizontal="left"/>
    </xf>
    <xf numFmtId="165" fontId="9" fillId="0" borderId="4" xfId="0" applyNumberFormat="1" applyFont="1" applyFill="1" applyBorder="1" applyAlignment="1">
      <alignment horizontal="center" vertical="top" wrapText="1"/>
    </xf>
    <xf numFmtId="165" fontId="4" fillId="0" borderId="4" xfId="0" applyNumberFormat="1" applyFont="1" applyFill="1" applyBorder="1" applyAlignment="1">
      <alignment horizontal="left" vertical="top" wrapText="1"/>
    </xf>
    <xf numFmtId="165" fontId="21" fillId="7" borderId="3" xfId="0" applyNumberFormat="1" applyFont="1" applyFill="1" applyBorder="1" applyAlignment="1">
      <alignment horizontal="right" vertical="top" wrapText="1"/>
    </xf>
    <xf numFmtId="165" fontId="19" fillId="7" borderId="3" xfId="0" applyNumberFormat="1" applyFont="1" applyFill="1" applyBorder="1" applyAlignment="1">
      <alignment horizontal="right" vertical="top" wrapText="1"/>
    </xf>
    <xf numFmtId="0" fontId="12" fillId="4" borderId="3" xfId="0" applyFont="1" applyFill="1" applyBorder="1" applyAlignment="1">
      <alignment horizontal="right" vertical="top" wrapText="1"/>
    </xf>
    <xf numFmtId="0" fontId="12" fillId="5" borderId="3" xfId="0" applyFont="1" applyFill="1" applyBorder="1" applyAlignment="1">
      <alignment horizontal="right" vertical="top" wrapText="1"/>
    </xf>
    <xf numFmtId="165" fontId="12" fillId="6" borderId="3" xfId="0" applyNumberFormat="1" applyFont="1" applyFill="1" applyBorder="1" applyAlignment="1">
      <alignment horizontal="right" vertical="top" wrapText="1"/>
    </xf>
    <xf numFmtId="165" fontId="12" fillId="7" borderId="3" xfId="0" applyNumberFormat="1" applyFont="1" applyFill="1" applyBorder="1" applyAlignment="1">
      <alignment horizontal="right" vertical="top" wrapText="1"/>
    </xf>
    <xf numFmtId="0" fontId="4" fillId="0" borderId="0" xfId="0" applyFont="1"/>
    <xf numFmtId="0" fontId="0" fillId="0" borderId="0" xfId="0" applyFill="1"/>
    <xf numFmtId="0" fontId="4" fillId="0" borderId="0" xfId="0" applyFont="1" applyAlignment="1">
      <alignment horizontal="left" wrapText="1"/>
    </xf>
    <xf numFmtId="0" fontId="11" fillId="0" borderId="0" xfId="0" applyFont="1"/>
    <xf numFmtId="0" fontId="5" fillId="0" borderId="0" xfId="2" applyFont="1" applyFill="1" applyAlignment="1">
      <alignment horizontal="center"/>
    </xf>
    <xf numFmtId="0" fontId="3" fillId="0" borderId="0" xfId="2" applyFont="1" applyFill="1"/>
    <xf numFmtId="0" fontId="6" fillId="0" borderId="3" xfId="2" applyFont="1" applyFill="1" applyBorder="1" applyAlignment="1">
      <alignment horizontal="center" wrapText="1"/>
    </xf>
    <xf numFmtId="0" fontId="6" fillId="0" borderId="5" xfId="2" applyFont="1" applyFill="1" applyBorder="1" applyAlignment="1">
      <alignment horizontal="center" wrapText="1"/>
    </xf>
    <xf numFmtId="0" fontId="6" fillId="0" borderId="2" xfId="2" applyFont="1" applyFill="1" applyBorder="1" applyAlignment="1">
      <alignment horizontal="center" wrapText="1"/>
    </xf>
    <xf numFmtId="0" fontId="6" fillId="0" borderId="7" xfId="2" applyFont="1" applyFill="1" applyBorder="1" applyAlignment="1">
      <alignment horizontal="center" wrapText="1"/>
    </xf>
    <xf numFmtId="0" fontId="9" fillId="0" borderId="3" xfId="2" applyFont="1" applyFill="1" applyBorder="1" applyAlignment="1">
      <alignment horizontal="center"/>
    </xf>
    <xf numFmtId="0" fontId="9" fillId="0" borderId="5" xfId="2" applyFont="1" applyFill="1" applyBorder="1" applyAlignment="1">
      <alignment horizontal="center"/>
    </xf>
    <xf numFmtId="0" fontId="9" fillId="0" borderId="2" xfId="2" applyFont="1" applyFill="1" applyBorder="1" applyAlignment="1">
      <alignment horizontal="center"/>
    </xf>
    <xf numFmtId="0" fontId="9" fillId="0" borderId="7" xfId="2" applyFont="1" applyFill="1" applyBorder="1" applyAlignment="1">
      <alignment horizontal="center"/>
    </xf>
    <xf numFmtId="0" fontId="12" fillId="0" borderId="5" xfId="2" applyFont="1" applyFill="1" applyBorder="1" applyAlignment="1">
      <alignment horizontal="left"/>
    </xf>
    <xf numFmtId="0" fontId="12" fillId="0" borderId="2" xfId="2" applyFont="1" applyFill="1" applyBorder="1" applyAlignment="1">
      <alignment horizontal="left"/>
    </xf>
    <xf numFmtId="0" fontId="12" fillId="0" borderId="7" xfId="2" applyFont="1" applyFill="1" applyBorder="1" applyAlignment="1">
      <alignment horizontal="left"/>
    </xf>
    <xf numFmtId="0" fontId="4" fillId="0" borderId="5"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7" xfId="0" applyFont="1" applyFill="1" applyBorder="1" applyAlignment="1">
      <alignment horizontal="left" vertical="top" wrapText="1"/>
    </xf>
    <xf numFmtId="0" fontId="9" fillId="0" borderId="10" xfId="2" applyFont="1" applyFill="1" applyBorder="1" applyAlignment="1">
      <alignment horizontal="center" vertical="top" wrapText="1"/>
    </xf>
    <xf numFmtId="0" fontId="9" fillId="0" borderId="14" xfId="2" applyFont="1" applyFill="1" applyBorder="1" applyAlignment="1">
      <alignment horizontal="center" vertical="top" wrapText="1"/>
    </xf>
    <xf numFmtId="0" fontId="9" fillId="0" borderId="13" xfId="2" applyFont="1" applyFill="1" applyBorder="1" applyAlignment="1">
      <alignment horizontal="center" vertical="top" wrapText="1"/>
    </xf>
    <xf numFmtId="0" fontId="9" fillId="8" borderId="10" xfId="2" applyFont="1" applyFill="1" applyBorder="1" applyAlignment="1">
      <alignment vertical="top" wrapText="1"/>
    </xf>
    <xf numFmtId="0" fontId="9" fillId="8" borderId="14" xfId="2" applyFont="1" applyFill="1" applyBorder="1" applyAlignment="1">
      <alignment vertical="top" wrapText="1"/>
    </xf>
    <xf numFmtId="0" fontId="9" fillId="8" borderId="13" xfId="2" applyFont="1" applyFill="1" applyBorder="1" applyAlignment="1">
      <alignment vertical="top" wrapText="1"/>
    </xf>
    <xf numFmtId="0" fontId="9" fillId="0" borderId="11" xfId="2" applyFont="1" applyFill="1" applyBorder="1" applyAlignment="1">
      <alignment horizontal="center" vertical="top" wrapText="1"/>
    </xf>
    <xf numFmtId="0" fontId="9" fillId="0" borderId="0" xfId="2" applyFont="1" applyFill="1" applyBorder="1" applyAlignment="1">
      <alignment horizontal="center" vertical="top" wrapText="1"/>
    </xf>
    <xf numFmtId="0" fontId="9" fillId="0" borderId="15" xfId="2" applyFont="1" applyFill="1" applyBorder="1" applyAlignment="1">
      <alignment horizontal="center" vertical="top" wrapText="1"/>
    </xf>
    <xf numFmtId="0" fontId="9" fillId="0" borderId="5" xfId="2" applyFont="1" applyFill="1" applyBorder="1" applyAlignment="1">
      <alignment horizontal="left" vertical="top" wrapText="1"/>
    </xf>
    <xf numFmtId="0" fontId="9" fillId="0" borderId="2" xfId="2" applyFont="1" applyFill="1" applyBorder="1" applyAlignment="1">
      <alignment horizontal="left" vertical="top" wrapText="1"/>
    </xf>
    <xf numFmtId="0" fontId="9" fillId="0" borderId="7" xfId="2"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2" xfId="0" applyFont="1" applyFill="1" applyBorder="1" applyAlignment="1">
      <alignment horizontal="left" vertical="top" wrapText="1"/>
    </xf>
    <xf numFmtId="0" fontId="13" fillId="0" borderId="7" xfId="0" applyFont="1" applyFill="1" applyBorder="1" applyAlignment="1">
      <alignment horizontal="left" vertical="top" wrapText="1"/>
    </xf>
    <xf numFmtId="0" fontId="9" fillId="0" borderId="3" xfId="2" applyFont="1" applyFill="1" applyBorder="1" applyAlignment="1">
      <alignment horizontal="left" vertical="top" wrapText="1"/>
    </xf>
    <xf numFmtId="0" fontId="9" fillId="0" borderId="8" xfId="2" applyFont="1" applyFill="1" applyBorder="1" applyAlignment="1">
      <alignment horizontal="center" vertical="top" wrapText="1"/>
    </xf>
    <xf numFmtId="0" fontId="9" fillId="0" borderId="1" xfId="2" applyFont="1" applyFill="1" applyBorder="1" applyAlignment="1">
      <alignment horizontal="center" vertical="top" wrapText="1"/>
    </xf>
    <xf numFmtId="0" fontId="9" fillId="0" borderId="12" xfId="2" applyFont="1" applyFill="1" applyBorder="1" applyAlignment="1">
      <alignment horizontal="center" vertical="top" wrapText="1"/>
    </xf>
    <xf numFmtId="0" fontId="9" fillId="0" borderId="0" xfId="2" applyFont="1" applyFill="1" applyBorder="1" applyAlignment="1">
      <alignment horizontal="left" vertical="top" wrapText="1"/>
    </xf>
    <xf numFmtId="0" fontId="9" fillId="0" borderId="0" xfId="2" applyFont="1" applyFill="1" applyBorder="1" applyAlignment="1">
      <alignment horizontal="center" vertical="top" wrapText="1"/>
    </xf>
    <xf numFmtId="0" fontId="6" fillId="0" borderId="5" xfId="2" applyFont="1" applyFill="1" applyBorder="1" applyAlignment="1">
      <alignment horizontal="center" vertical="top" wrapText="1"/>
    </xf>
    <xf numFmtId="0" fontId="6" fillId="0" borderId="2" xfId="2" applyFont="1" applyFill="1" applyBorder="1" applyAlignment="1">
      <alignment horizontal="center" vertical="top" wrapText="1"/>
    </xf>
    <xf numFmtId="0" fontId="6" fillId="0" borderId="7" xfId="2" applyFont="1" applyFill="1" applyBorder="1" applyAlignment="1">
      <alignment horizontal="center" vertical="top" wrapText="1"/>
    </xf>
    <xf numFmtId="0" fontId="6" fillId="0" borderId="5" xfId="2" applyFont="1" applyFill="1" applyBorder="1" applyAlignment="1">
      <alignment horizontal="center" vertical="top"/>
    </xf>
    <xf numFmtId="0" fontId="6" fillId="0" borderId="2" xfId="2" applyFont="1" applyFill="1" applyBorder="1" applyAlignment="1">
      <alignment horizontal="center" vertical="top"/>
    </xf>
    <xf numFmtId="0" fontId="6" fillId="0" borderId="7" xfId="2" applyFont="1" applyFill="1" applyBorder="1" applyAlignment="1">
      <alignment horizontal="center" vertical="top"/>
    </xf>
    <xf numFmtId="0" fontId="6" fillId="0" borderId="5" xfId="2" applyFont="1" applyFill="1" applyBorder="1" applyAlignment="1">
      <alignment horizontal="left" vertical="top" wrapText="1"/>
    </xf>
    <xf numFmtId="0" fontId="6" fillId="0" borderId="2" xfId="2" applyFont="1" applyFill="1" applyBorder="1" applyAlignment="1">
      <alignment horizontal="left" vertical="top"/>
    </xf>
    <xf numFmtId="0" fontId="6" fillId="0" borderId="7" xfId="2" applyFont="1" applyFill="1" applyBorder="1" applyAlignment="1">
      <alignment horizontal="left" vertical="top"/>
    </xf>
    <xf numFmtId="0" fontId="6" fillId="0" borderId="5" xfId="2" applyFont="1" applyFill="1" applyBorder="1" applyAlignment="1">
      <alignment horizontal="center" vertical="center" wrapText="1"/>
    </xf>
    <xf numFmtId="0" fontId="6" fillId="0" borderId="2"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6" fillId="0" borderId="3" xfId="2" applyFont="1" applyFill="1" applyBorder="1" applyAlignment="1">
      <alignment horizontal="center"/>
    </xf>
    <xf numFmtId="0" fontId="6" fillId="0" borderId="5" xfId="2" applyFont="1" applyFill="1" applyBorder="1" applyAlignment="1">
      <alignment horizontal="center"/>
    </xf>
    <xf numFmtId="0" fontId="6" fillId="0" borderId="2" xfId="2" applyFont="1" applyFill="1" applyBorder="1" applyAlignment="1">
      <alignment horizontal="center"/>
    </xf>
    <xf numFmtId="0" fontId="6" fillId="0" borderId="7" xfId="2" applyFont="1" applyFill="1" applyBorder="1" applyAlignment="1">
      <alignment horizontal="center"/>
    </xf>
    <xf numFmtId="0" fontId="6" fillId="0" borderId="5" xfId="2" applyFont="1" applyFill="1" applyBorder="1" applyAlignment="1">
      <alignment horizontal="left" vertical="top"/>
    </xf>
    <xf numFmtId="165" fontId="6" fillId="0" borderId="5" xfId="2" applyNumberFormat="1" applyFont="1" applyFill="1" applyBorder="1" applyAlignment="1">
      <alignment horizontal="center" vertical="top"/>
    </xf>
    <xf numFmtId="165" fontId="6" fillId="0" borderId="7" xfId="2" applyNumberFormat="1" applyFont="1" applyFill="1" applyBorder="1" applyAlignment="1">
      <alignment horizontal="center" vertical="top"/>
    </xf>
    <xf numFmtId="0" fontId="6" fillId="0" borderId="2" xfId="2" applyFont="1" applyFill="1" applyBorder="1" applyAlignment="1">
      <alignment horizontal="left" vertical="top" wrapText="1"/>
    </xf>
    <xf numFmtId="0" fontId="6" fillId="0" borderId="7" xfId="2" applyFont="1" applyFill="1" applyBorder="1" applyAlignment="1">
      <alignment horizontal="left" vertical="top" wrapText="1"/>
    </xf>
    <xf numFmtId="0" fontId="5" fillId="0" borderId="5" xfId="2" applyFont="1" applyFill="1" applyBorder="1" applyAlignment="1">
      <alignment horizontal="center" vertical="top"/>
    </xf>
    <xf numFmtId="0" fontId="5" fillId="0" borderId="7" xfId="2" applyFont="1" applyFill="1" applyBorder="1" applyAlignment="1">
      <alignment horizontal="center" vertical="top"/>
    </xf>
    <xf numFmtId="165" fontId="5" fillId="0" borderId="5" xfId="2" applyNumberFormat="1" applyFont="1" applyFill="1" applyBorder="1" applyAlignment="1">
      <alignment horizontal="center" vertical="top"/>
    </xf>
    <xf numFmtId="165" fontId="5" fillId="0" borderId="7" xfId="2" applyNumberFormat="1" applyFont="1" applyFill="1" applyBorder="1" applyAlignment="1">
      <alignment horizontal="center" vertical="top"/>
    </xf>
    <xf numFmtId="0" fontId="9" fillId="0" borderId="0" xfId="2" applyFont="1" applyFill="1"/>
    <xf numFmtId="0" fontId="12" fillId="0" borderId="0" xfId="2" applyFont="1" applyFill="1" applyAlignment="1">
      <alignment horizontal="center" vertical="top"/>
    </xf>
    <xf numFmtId="0" fontId="6" fillId="0" borderId="0" xfId="2" applyFont="1" applyFill="1" applyAlignment="1">
      <alignment horizontal="left" vertical="top" wrapText="1"/>
    </xf>
    <xf numFmtId="0" fontId="6" fillId="0" borderId="0" xfId="2" applyFont="1" applyFill="1" applyAlignment="1">
      <alignment horizontal="left" vertical="top"/>
    </xf>
    <xf numFmtId="0" fontId="6" fillId="0" borderId="0" xfId="2" applyFont="1" applyFill="1"/>
    <xf numFmtId="0" fontId="6" fillId="0" borderId="0" xfId="2" applyFont="1" applyFill="1" applyAlignment="1">
      <alignment horizontal="left" wrapText="1"/>
    </xf>
    <xf numFmtId="0" fontId="6" fillId="0" borderId="0" xfId="2" applyFont="1" applyFill="1" applyAlignment="1">
      <alignment horizontal="left"/>
    </xf>
    <xf numFmtId="0" fontId="25" fillId="0" borderId="0" xfId="2" applyFont="1" applyFill="1" applyAlignment="1">
      <alignment horizontal="left" vertical="top" wrapText="1"/>
    </xf>
    <xf numFmtId="0" fontId="26" fillId="0" borderId="0" xfId="2" applyFont="1" applyFill="1" applyAlignment="1"/>
    <xf numFmtId="0" fontId="26" fillId="0" borderId="1" xfId="2" applyFont="1" applyFill="1" applyBorder="1" applyAlignment="1"/>
    <xf numFmtId="0" fontId="17" fillId="0" borderId="0" xfId="2" applyFont="1" applyFill="1"/>
    <xf numFmtId="0" fontId="13" fillId="0" borderId="0" xfId="2" applyFont="1" applyFill="1" applyAlignment="1">
      <alignment horizontal="right"/>
    </xf>
  </cellXfs>
  <cellStyles count="3">
    <cellStyle name="Обычный" xfId="0" builtinId="0"/>
    <cellStyle name="Обычный 2" xfId="1"/>
    <cellStyle name="Обычный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454"/>
  <sheetViews>
    <sheetView tabSelected="1" topLeftCell="A37" zoomScaleSheetLayoutView="75" workbookViewId="0">
      <selection activeCell="A37" sqref="A37:J37"/>
    </sheetView>
  </sheetViews>
  <sheetFormatPr defaultRowHeight="15.75"/>
  <cols>
    <col min="1" max="1" width="4.42578125" style="20" customWidth="1"/>
    <col min="2" max="2" width="34.140625" style="252" customWidth="1"/>
    <col min="3" max="3" width="9.140625" style="252"/>
    <col min="4" max="4" width="13.140625" style="252" customWidth="1"/>
    <col min="5" max="5" width="17.85546875" style="252" customWidth="1"/>
    <col min="6" max="6" width="11.5703125" style="252" customWidth="1"/>
    <col min="7" max="7" width="12.140625" style="252" customWidth="1"/>
    <col min="8" max="8" width="12.85546875" style="255" customWidth="1"/>
    <col min="9" max="9" width="60" style="252" customWidth="1"/>
    <col min="10" max="10" width="15.140625" style="14" hidden="1" customWidth="1"/>
    <col min="11" max="16384" width="9.140625" style="14"/>
  </cols>
  <sheetData>
    <row r="1" spans="1:9" s="2" customFormat="1" ht="111.75" customHeight="1">
      <c r="A1" s="1"/>
      <c r="B1" s="1"/>
      <c r="C1" s="1"/>
      <c r="D1" s="1"/>
      <c r="E1" s="1"/>
      <c r="G1" s="3" t="s">
        <v>0</v>
      </c>
      <c r="H1" s="3"/>
      <c r="I1" s="3"/>
    </row>
    <row r="2" spans="1:9" s="2" customFormat="1" ht="37.5" customHeight="1">
      <c r="A2" s="4" t="s">
        <v>1</v>
      </c>
      <c r="B2" s="4"/>
      <c r="C2" s="4"/>
      <c r="D2" s="4"/>
      <c r="E2" s="4"/>
      <c r="F2" s="4"/>
      <c r="G2" s="4"/>
      <c r="H2" s="4"/>
      <c r="I2" s="4"/>
    </row>
    <row r="3" spans="1:9" s="2" customFormat="1" ht="18.75">
      <c r="A3" s="5" t="s">
        <v>2</v>
      </c>
      <c r="B3" s="5"/>
      <c r="C3" s="5"/>
      <c r="D3" s="6" t="s">
        <v>3</v>
      </c>
      <c r="E3" s="6"/>
      <c r="F3" s="6"/>
      <c r="G3" s="6"/>
      <c r="H3" s="6"/>
    </row>
    <row r="4" spans="1:9" s="2" customFormat="1" ht="18.75">
      <c r="A4" s="5" t="s">
        <v>4</v>
      </c>
      <c r="B4" s="5"/>
      <c r="C4" s="5"/>
      <c r="D4" s="7" t="s">
        <v>3</v>
      </c>
      <c r="E4" s="7"/>
      <c r="F4" s="7"/>
      <c r="G4" s="7"/>
      <c r="H4" s="7"/>
    </row>
    <row r="5" spans="1:9" s="2" customFormat="1" ht="18.75" customHeight="1">
      <c r="A5" s="5" t="s">
        <v>5</v>
      </c>
      <c r="B5" s="5"/>
      <c r="C5" s="5"/>
      <c r="D5" s="8" t="s">
        <v>6</v>
      </c>
      <c r="E5" s="8"/>
      <c r="F5" s="8"/>
      <c r="G5" s="8"/>
      <c r="H5" s="8"/>
      <c r="I5" s="8"/>
    </row>
    <row r="6" spans="1:9" s="2" customFormat="1" ht="27" customHeight="1">
      <c r="A6" s="1"/>
      <c r="B6" s="9"/>
      <c r="D6" s="10" t="s">
        <v>7</v>
      </c>
      <c r="E6" s="10"/>
      <c r="F6" s="10"/>
      <c r="G6" s="10"/>
      <c r="H6" s="10"/>
      <c r="I6" s="10"/>
    </row>
    <row r="7" spans="1:9" s="2" customFormat="1" ht="26.25" customHeight="1">
      <c r="A7" s="11" t="s">
        <v>8</v>
      </c>
      <c r="B7" s="11"/>
      <c r="C7" s="11"/>
      <c r="D7" s="11"/>
      <c r="E7" s="11"/>
      <c r="F7" s="11"/>
      <c r="G7" s="11"/>
      <c r="H7" s="11"/>
      <c r="I7" s="11"/>
    </row>
    <row r="8" spans="1:9" ht="40.5" customHeight="1">
      <c r="A8" s="12" t="s">
        <v>9</v>
      </c>
      <c r="B8" s="13" t="s">
        <v>10</v>
      </c>
      <c r="C8" s="13" t="s">
        <v>11</v>
      </c>
      <c r="D8" s="13" t="s">
        <v>12</v>
      </c>
      <c r="E8" s="13" t="s">
        <v>13</v>
      </c>
      <c r="F8" s="13" t="s">
        <v>14</v>
      </c>
      <c r="G8" s="13" t="s">
        <v>15</v>
      </c>
      <c r="H8" s="13" t="s">
        <v>16</v>
      </c>
      <c r="I8" s="13" t="s">
        <v>17</v>
      </c>
    </row>
    <row r="9" spans="1:9">
      <c r="A9" s="15">
        <v>1</v>
      </c>
      <c r="B9" s="16">
        <v>2</v>
      </c>
      <c r="C9" s="16">
        <v>3</v>
      </c>
      <c r="D9" s="16">
        <v>4</v>
      </c>
      <c r="E9" s="16">
        <v>5</v>
      </c>
      <c r="F9" s="16">
        <v>6</v>
      </c>
      <c r="G9" s="16">
        <v>7</v>
      </c>
      <c r="H9" s="16">
        <v>8</v>
      </c>
      <c r="I9" s="16">
        <v>9</v>
      </c>
    </row>
    <row r="10" spans="1:9">
      <c r="A10" s="17"/>
      <c r="B10" s="18" t="s">
        <v>18</v>
      </c>
      <c r="C10" s="18"/>
      <c r="D10" s="18"/>
      <c r="E10" s="18"/>
      <c r="F10" s="18"/>
      <c r="G10" s="18"/>
      <c r="H10" s="18"/>
      <c r="I10" s="18"/>
    </row>
    <row r="11" spans="1:9" s="20" customFormat="1">
      <c r="A11" s="17"/>
      <c r="B11" s="19" t="s">
        <v>19</v>
      </c>
      <c r="C11" s="19"/>
      <c r="D11" s="19"/>
      <c r="E11" s="19"/>
      <c r="F11" s="19"/>
      <c r="G11" s="19"/>
      <c r="H11" s="19"/>
      <c r="I11" s="19"/>
    </row>
    <row r="12" spans="1:9" s="20" customFormat="1">
      <c r="A12" s="17"/>
      <c r="B12" s="21" t="s">
        <v>20</v>
      </c>
      <c r="C12" s="19"/>
      <c r="D12" s="19"/>
      <c r="E12" s="19"/>
      <c r="F12" s="19"/>
      <c r="G12" s="19"/>
      <c r="H12" s="19"/>
      <c r="I12" s="19"/>
    </row>
    <row r="13" spans="1:9" s="20" customFormat="1" ht="31.5">
      <c r="A13" s="22">
        <v>1</v>
      </c>
      <c r="B13" s="23" t="s">
        <v>21</v>
      </c>
      <c r="C13" s="24" t="s">
        <v>22</v>
      </c>
      <c r="D13" s="24" t="s">
        <v>23</v>
      </c>
      <c r="E13" s="12" t="s">
        <v>24</v>
      </c>
      <c r="F13" s="25">
        <v>105</v>
      </c>
      <c r="G13" s="12">
        <v>220.9</v>
      </c>
      <c r="H13" s="12" t="s">
        <v>25</v>
      </c>
      <c r="I13" s="26" t="s">
        <v>26</v>
      </c>
    </row>
    <row r="14" spans="1:9" s="20" customFormat="1" ht="31.5">
      <c r="A14" s="22">
        <v>2</v>
      </c>
      <c r="B14" s="23" t="s">
        <v>27</v>
      </c>
      <c r="C14" s="24" t="s">
        <v>22</v>
      </c>
      <c r="D14" s="24" t="s">
        <v>23</v>
      </c>
      <c r="E14" s="12" t="s">
        <v>24</v>
      </c>
      <c r="F14" s="25">
        <v>105</v>
      </c>
      <c r="G14" s="12">
        <v>249.4</v>
      </c>
      <c r="H14" s="12" t="s">
        <v>25</v>
      </c>
      <c r="I14" s="26" t="s">
        <v>26</v>
      </c>
    </row>
    <row r="15" spans="1:9" s="20" customFormat="1" ht="47.25">
      <c r="A15" s="22">
        <v>3</v>
      </c>
      <c r="B15" s="23" t="s">
        <v>28</v>
      </c>
      <c r="C15" s="24" t="s">
        <v>22</v>
      </c>
      <c r="D15" s="24" t="s">
        <v>23</v>
      </c>
      <c r="E15" s="12" t="s">
        <v>24</v>
      </c>
      <c r="F15" s="25">
        <v>103.1</v>
      </c>
      <c r="G15" s="12">
        <v>103.1</v>
      </c>
      <c r="H15" s="12" t="s">
        <v>25</v>
      </c>
      <c r="I15" s="27" t="s">
        <v>26</v>
      </c>
    </row>
    <row r="16" spans="1:9" s="20" customFormat="1" ht="126">
      <c r="A16" s="22">
        <v>4</v>
      </c>
      <c r="B16" s="23" t="s">
        <v>29</v>
      </c>
      <c r="C16" s="24" t="s">
        <v>22</v>
      </c>
      <c r="D16" s="24" t="s">
        <v>23</v>
      </c>
      <c r="E16" s="12" t="s">
        <v>24</v>
      </c>
      <c r="F16" s="25">
        <v>102</v>
      </c>
      <c r="G16" s="12">
        <v>85.8</v>
      </c>
      <c r="H16" s="28" t="s">
        <v>25</v>
      </c>
      <c r="I16" s="29" t="s">
        <v>30</v>
      </c>
    </row>
    <row r="17" spans="1:9" s="20" customFormat="1" ht="85.5" customHeight="1">
      <c r="A17" s="22">
        <v>5</v>
      </c>
      <c r="B17" s="23" t="s">
        <v>31</v>
      </c>
      <c r="C17" s="24" t="s">
        <v>22</v>
      </c>
      <c r="D17" s="24" t="s">
        <v>23</v>
      </c>
      <c r="E17" s="12" t="s">
        <v>24</v>
      </c>
      <c r="F17" s="25">
        <v>102.5</v>
      </c>
      <c r="G17" s="12">
        <v>86.7</v>
      </c>
      <c r="H17" s="12" t="s">
        <v>25</v>
      </c>
      <c r="I17" s="30" t="s">
        <v>32</v>
      </c>
    </row>
    <row r="18" spans="1:9" s="20" customFormat="1" ht="63">
      <c r="A18" s="22">
        <v>6</v>
      </c>
      <c r="B18" s="23" t="s">
        <v>33</v>
      </c>
      <c r="C18" s="24" t="s">
        <v>22</v>
      </c>
      <c r="D18" s="24" t="s">
        <v>23</v>
      </c>
      <c r="E18" s="12" t="s">
        <v>24</v>
      </c>
      <c r="F18" s="25">
        <v>102</v>
      </c>
      <c r="G18" s="12">
        <v>104.6</v>
      </c>
      <c r="H18" s="12" t="s">
        <v>25</v>
      </c>
      <c r="I18" s="26" t="s">
        <v>26</v>
      </c>
    </row>
    <row r="19" spans="1:9" s="37" customFormat="1">
      <c r="A19" s="31"/>
      <c r="B19" s="32" t="s">
        <v>34</v>
      </c>
      <c r="C19" s="33"/>
      <c r="D19" s="33"/>
      <c r="E19" s="34"/>
      <c r="F19" s="35">
        <f t="shared" ref="F19:G19" si="0">SUM(F20:F23)</f>
        <v>0</v>
      </c>
      <c r="G19" s="35">
        <f t="shared" si="0"/>
        <v>0</v>
      </c>
      <c r="H19" s="35"/>
      <c r="I19" s="36"/>
    </row>
    <row r="20" spans="1:9" s="37" customFormat="1">
      <c r="A20" s="38"/>
      <c r="B20" s="39"/>
      <c r="C20" s="39"/>
      <c r="D20" s="39"/>
      <c r="E20" s="40"/>
      <c r="F20" s="41"/>
      <c r="G20" s="41"/>
      <c r="H20" s="42" t="s">
        <v>35</v>
      </c>
      <c r="I20" s="42"/>
    </row>
    <row r="21" spans="1:9" s="37" customFormat="1">
      <c r="A21" s="43"/>
      <c r="B21" s="44"/>
      <c r="C21" s="44"/>
      <c r="D21" s="44"/>
      <c r="E21" s="45"/>
      <c r="F21" s="46"/>
      <c r="G21" s="46"/>
      <c r="H21" s="47" t="s">
        <v>36</v>
      </c>
      <c r="I21" s="47"/>
    </row>
    <row r="22" spans="1:9" s="37" customFormat="1">
      <c r="A22" s="48"/>
      <c r="B22" s="49"/>
      <c r="C22" s="49"/>
      <c r="D22" s="49"/>
      <c r="E22" s="50"/>
      <c r="F22" s="51"/>
      <c r="G22" s="51"/>
      <c r="H22" s="52" t="s">
        <v>37</v>
      </c>
      <c r="I22" s="52"/>
    </row>
    <row r="23" spans="1:9" s="37" customFormat="1" ht="31.5">
      <c r="A23" s="53"/>
      <c r="B23" s="54"/>
      <c r="C23" s="54"/>
      <c r="D23" s="54"/>
      <c r="E23" s="55"/>
      <c r="F23" s="56">
        <v>0</v>
      </c>
      <c r="G23" s="56">
        <v>0</v>
      </c>
      <c r="H23" s="57" t="s">
        <v>38</v>
      </c>
      <c r="I23" s="57"/>
    </row>
    <row r="24" spans="1:9" s="20" customFormat="1">
      <c r="A24" s="17"/>
      <c r="B24" s="19" t="s">
        <v>39</v>
      </c>
      <c r="C24" s="19"/>
      <c r="D24" s="19"/>
      <c r="E24" s="19"/>
      <c r="F24" s="19"/>
      <c r="G24" s="19"/>
      <c r="H24" s="19"/>
      <c r="I24" s="19"/>
    </row>
    <row r="25" spans="1:9" s="20" customFormat="1">
      <c r="A25" s="17"/>
      <c r="B25" s="19" t="s">
        <v>20</v>
      </c>
      <c r="C25" s="19"/>
      <c r="D25" s="19"/>
      <c r="E25" s="19"/>
      <c r="F25" s="19"/>
      <c r="G25" s="19"/>
      <c r="H25" s="19"/>
      <c r="I25" s="19"/>
    </row>
    <row r="26" spans="1:9" s="20" customFormat="1" ht="63">
      <c r="A26" s="22">
        <v>1</v>
      </c>
      <c r="B26" s="26" t="s">
        <v>40</v>
      </c>
      <c r="C26" s="58" t="s">
        <v>41</v>
      </c>
      <c r="D26" s="24" t="s">
        <v>23</v>
      </c>
      <c r="E26" s="12" t="s">
        <v>42</v>
      </c>
      <c r="F26" s="25">
        <v>103.7</v>
      </c>
      <c r="G26" s="25">
        <v>100.5</v>
      </c>
      <c r="H26" s="12" t="s">
        <v>25</v>
      </c>
      <c r="I26" s="26" t="s">
        <v>43</v>
      </c>
    </row>
    <row r="27" spans="1:9" s="20" customFormat="1" ht="110.25">
      <c r="A27" s="22">
        <v>2</v>
      </c>
      <c r="B27" s="59" t="s">
        <v>44</v>
      </c>
      <c r="C27" s="58" t="s">
        <v>41</v>
      </c>
      <c r="D27" s="24" t="s">
        <v>23</v>
      </c>
      <c r="E27" s="12" t="s">
        <v>42</v>
      </c>
      <c r="F27" s="25">
        <v>102.3</v>
      </c>
      <c r="G27" s="25">
        <v>99.7</v>
      </c>
      <c r="H27" s="12" t="s">
        <v>25</v>
      </c>
      <c r="I27" s="26" t="s">
        <v>45</v>
      </c>
    </row>
    <row r="28" spans="1:9" s="20" customFormat="1" ht="31.5">
      <c r="A28" s="22">
        <v>3</v>
      </c>
      <c r="B28" s="59" t="s">
        <v>46</v>
      </c>
      <c r="C28" s="58"/>
      <c r="D28" s="12" t="s">
        <v>47</v>
      </c>
      <c r="E28" s="12" t="s">
        <v>42</v>
      </c>
      <c r="F28" s="25"/>
      <c r="G28" s="25"/>
      <c r="H28" s="12"/>
      <c r="I28" s="12"/>
    </row>
    <row r="29" spans="1:9" s="20" customFormat="1">
      <c r="A29" s="22"/>
      <c r="B29" s="59" t="s">
        <v>48</v>
      </c>
      <c r="C29" s="58" t="s">
        <v>49</v>
      </c>
      <c r="D29" s="24"/>
      <c r="E29" s="12"/>
      <c r="F29" s="60">
        <v>1051</v>
      </c>
      <c r="G29" s="60">
        <v>1051</v>
      </c>
      <c r="H29" s="12" t="s">
        <v>25</v>
      </c>
      <c r="I29" s="26" t="s">
        <v>50</v>
      </c>
    </row>
    <row r="30" spans="1:9" s="20" customFormat="1">
      <c r="A30" s="22"/>
      <c r="B30" s="59" t="s">
        <v>51</v>
      </c>
      <c r="C30" s="58" t="s">
        <v>49</v>
      </c>
      <c r="D30" s="24"/>
      <c r="E30" s="12"/>
      <c r="F30" s="60">
        <v>213</v>
      </c>
      <c r="G30" s="60">
        <v>213</v>
      </c>
      <c r="H30" s="12" t="s">
        <v>25</v>
      </c>
      <c r="I30" s="26" t="s">
        <v>50</v>
      </c>
    </row>
    <row r="31" spans="1:9" s="20" customFormat="1">
      <c r="A31" s="22"/>
      <c r="B31" s="59" t="s">
        <v>52</v>
      </c>
      <c r="C31" s="58" t="s">
        <v>49</v>
      </c>
      <c r="D31" s="24"/>
      <c r="E31" s="12"/>
      <c r="F31" s="60">
        <v>316</v>
      </c>
      <c r="G31" s="60">
        <v>316</v>
      </c>
      <c r="H31" s="12" t="s">
        <v>25</v>
      </c>
      <c r="I31" s="26" t="s">
        <v>50</v>
      </c>
    </row>
    <row r="32" spans="1:9" s="20" customFormat="1">
      <c r="A32" s="22"/>
      <c r="B32" s="59" t="s">
        <v>53</v>
      </c>
      <c r="C32" s="58" t="s">
        <v>49</v>
      </c>
      <c r="D32" s="24"/>
      <c r="E32" s="12"/>
      <c r="F32" s="60">
        <v>4862</v>
      </c>
      <c r="G32" s="60">
        <v>4862</v>
      </c>
      <c r="H32" s="12" t="s">
        <v>25</v>
      </c>
      <c r="I32" s="26" t="s">
        <v>50</v>
      </c>
    </row>
    <row r="33" spans="1:9" s="20" customFormat="1">
      <c r="A33" s="17"/>
      <c r="B33" s="19" t="s">
        <v>54</v>
      </c>
      <c r="C33" s="19"/>
      <c r="D33" s="19"/>
      <c r="E33" s="19"/>
      <c r="F33" s="19"/>
      <c r="G33" s="19"/>
      <c r="H33" s="19"/>
      <c r="I33" s="19"/>
    </row>
    <row r="34" spans="1:9" s="20" customFormat="1" ht="47.25">
      <c r="A34" s="22">
        <v>1</v>
      </c>
      <c r="B34" s="26" t="s">
        <v>55</v>
      </c>
      <c r="C34" s="24" t="s">
        <v>56</v>
      </c>
      <c r="D34" s="12" t="s">
        <v>47</v>
      </c>
      <c r="E34" s="24" t="s">
        <v>57</v>
      </c>
      <c r="F34" s="61">
        <v>50.4</v>
      </c>
      <c r="G34" s="61">
        <v>50.4</v>
      </c>
      <c r="H34" s="62" t="s">
        <v>58</v>
      </c>
      <c r="I34" s="63" t="s">
        <v>59</v>
      </c>
    </row>
    <row r="35" spans="1:9" s="20" customFormat="1" ht="80.25" customHeight="1">
      <c r="A35" s="22">
        <v>2</v>
      </c>
      <c r="B35" s="26" t="s">
        <v>60</v>
      </c>
      <c r="C35" s="24" t="s">
        <v>56</v>
      </c>
      <c r="D35" s="12" t="s">
        <v>47</v>
      </c>
      <c r="E35" s="24" t="s">
        <v>57</v>
      </c>
      <c r="F35" s="61">
        <v>2.6240000000000001</v>
      </c>
      <c r="G35" s="61">
        <v>2.6240000000000001</v>
      </c>
      <c r="H35" s="62" t="s">
        <v>58</v>
      </c>
      <c r="I35" s="26" t="s">
        <v>61</v>
      </c>
    </row>
    <row r="36" spans="1:9" s="20" customFormat="1">
      <c r="A36" s="17"/>
      <c r="B36" s="19" t="s">
        <v>20</v>
      </c>
      <c r="C36" s="19"/>
      <c r="D36" s="19"/>
      <c r="E36" s="19"/>
      <c r="F36" s="19"/>
      <c r="G36" s="19"/>
      <c r="H36" s="19"/>
      <c r="I36" s="19"/>
    </row>
    <row r="37" spans="1:9" s="20" customFormat="1" ht="110.25">
      <c r="A37" s="22">
        <v>4</v>
      </c>
      <c r="B37" s="64" t="s">
        <v>62</v>
      </c>
      <c r="C37" s="58" t="s">
        <v>41</v>
      </c>
      <c r="D37" s="24" t="s">
        <v>23</v>
      </c>
      <c r="E37" s="12" t="s">
        <v>42</v>
      </c>
      <c r="F37" s="12">
        <v>102.1</v>
      </c>
      <c r="G37" s="12">
        <v>101.3</v>
      </c>
      <c r="H37" s="12" t="s">
        <v>25</v>
      </c>
      <c r="I37" s="26" t="s">
        <v>63</v>
      </c>
    </row>
    <row r="38" spans="1:9" s="20" customFormat="1" ht="31.5">
      <c r="A38" s="65">
        <v>5</v>
      </c>
      <c r="B38" s="66" t="s">
        <v>64</v>
      </c>
      <c r="C38" s="12" t="s">
        <v>65</v>
      </c>
      <c r="D38" s="12" t="s">
        <v>47</v>
      </c>
      <c r="E38" s="67" t="s">
        <v>42</v>
      </c>
      <c r="F38" s="12">
        <v>34.799999999999997</v>
      </c>
      <c r="G38" s="12">
        <v>53.7</v>
      </c>
      <c r="H38" s="12" t="s">
        <v>25</v>
      </c>
      <c r="I38" s="63" t="s">
        <v>66</v>
      </c>
    </row>
    <row r="39" spans="1:9" s="20" customFormat="1" ht="31.5">
      <c r="A39" s="65"/>
      <c r="B39" s="66"/>
      <c r="C39" s="12" t="s">
        <v>67</v>
      </c>
      <c r="D39" s="12" t="s">
        <v>47</v>
      </c>
      <c r="E39" s="67"/>
      <c r="F39" s="12">
        <v>48.1</v>
      </c>
      <c r="G39" s="12">
        <v>53.5</v>
      </c>
      <c r="H39" s="12" t="s">
        <v>25</v>
      </c>
      <c r="I39" s="63" t="s">
        <v>68</v>
      </c>
    </row>
    <row r="40" spans="1:9" s="20" customFormat="1" ht="31.5">
      <c r="A40" s="65">
        <v>6</v>
      </c>
      <c r="B40" s="66" t="s">
        <v>69</v>
      </c>
      <c r="C40" s="12" t="s">
        <v>65</v>
      </c>
      <c r="D40" s="12" t="s">
        <v>47</v>
      </c>
      <c r="E40" s="67" t="s">
        <v>42</v>
      </c>
      <c r="F40" s="12">
        <v>24.6</v>
      </c>
      <c r="G40" s="12">
        <v>24.6</v>
      </c>
      <c r="H40" s="12" t="s">
        <v>25</v>
      </c>
      <c r="I40" s="63" t="s">
        <v>68</v>
      </c>
    </row>
    <row r="41" spans="1:9" s="20" customFormat="1" ht="31.5">
      <c r="A41" s="65"/>
      <c r="B41" s="66"/>
      <c r="C41" s="12" t="s">
        <v>67</v>
      </c>
      <c r="D41" s="12" t="s">
        <v>47</v>
      </c>
      <c r="E41" s="67"/>
      <c r="F41" s="12">
        <v>13.5</v>
      </c>
      <c r="G41" s="12">
        <v>13.5</v>
      </c>
      <c r="H41" s="12" t="s">
        <v>25</v>
      </c>
      <c r="I41" s="63" t="s">
        <v>68</v>
      </c>
    </row>
    <row r="42" spans="1:9" s="20" customFormat="1">
      <c r="A42" s="17"/>
      <c r="B42" s="19" t="s">
        <v>54</v>
      </c>
      <c r="C42" s="19"/>
      <c r="D42" s="19"/>
      <c r="E42" s="19"/>
      <c r="F42" s="19"/>
      <c r="G42" s="19"/>
      <c r="H42" s="19"/>
      <c r="I42" s="19"/>
    </row>
    <row r="43" spans="1:9" s="20" customFormat="1" ht="47.25">
      <c r="A43" s="22">
        <v>1</v>
      </c>
      <c r="B43" s="26" t="s">
        <v>70</v>
      </c>
      <c r="C43" s="12" t="s">
        <v>56</v>
      </c>
      <c r="D43" s="12" t="s">
        <v>47</v>
      </c>
      <c r="E43" s="12" t="s">
        <v>42</v>
      </c>
      <c r="F43" s="61">
        <v>262.5</v>
      </c>
      <c r="G43" s="61">
        <v>262.5</v>
      </c>
      <c r="H43" s="12" t="s">
        <v>36</v>
      </c>
      <c r="I43" s="63" t="s">
        <v>71</v>
      </c>
    </row>
    <row r="44" spans="1:9" s="20" customFormat="1" ht="47.25">
      <c r="A44" s="22">
        <v>2</v>
      </c>
      <c r="B44" s="26" t="s">
        <v>72</v>
      </c>
      <c r="C44" s="12" t="s">
        <v>56</v>
      </c>
      <c r="D44" s="12" t="s">
        <v>47</v>
      </c>
      <c r="E44" s="12" t="s">
        <v>42</v>
      </c>
      <c r="F44" s="61">
        <v>3.9</v>
      </c>
      <c r="G44" s="61">
        <v>3.9</v>
      </c>
      <c r="H44" s="12" t="s">
        <v>36</v>
      </c>
      <c r="I44" s="63" t="s">
        <v>68</v>
      </c>
    </row>
    <row r="45" spans="1:9" s="20" customFormat="1">
      <c r="A45" s="68">
        <v>3</v>
      </c>
      <c r="B45" s="69" t="s">
        <v>73</v>
      </c>
      <c r="C45" s="70" t="s">
        <v>56</v>
      </c>
      <c r="D45" s="71" t="s">
        <v>47</v>
      </c>
      <c r="E45" s="70" t="s">
        <v>74</v>
      </c>
      <c r="F45" s="61">
        <v>23.459</v>
      </c>
      <c r="G45" s="61">
        <v>23.459</v>
      </c>
      <c r="H45" s="12" t="s">
        <v>36</v>
      </c>
      <c r="I45" s="72" t="s">
        <v>75</v>
      </c>
    </row>
    <row r="46" spans="1:9" s="20" customFormat="1" ht="66" customHeight="1">
      <c r="A46" s="73"/>
      <c r="B46" s="74"/>
      <c r="C46" s="75"/>
      <c r="D46" s="76"/>
      <c r="E46" s="75"/>
      <c r="F46" s="61">
        <v>107</v>
      </c>
      <c r="G46" s="61">
        <v>107</v>
      </c>
      <c r="H46" s="12" t="s">
        <v>37</v>
      </c>
      <c r="I46" s="77"/>
    </row>
    <row r="47" spans="1:9" s="20" customFormat="1" ht="160.5" customHeight="1">
      <c r="A47" s="22">
        <v>4</v>
      </c>
      <c r="B47" s="26" t="s">
        <v>76</v>
      </c>
      <c r="C47" s="12" t="s">
        <v>56</v>
      </c>
      <c r="D47" s="12" t="s">
        <v>47</v>
      </c>
      <c r="E47" s="12" t="s">
        <v>77</v>
      </c>
      <c r="F47" s="61">
        <v>9.5020000000000007</v>
      </c>
      <c r="G47" s="61">
        <v>9.5020000000000007</v>
      </c>
      <c r="H47" s="12" t="s">
        <v>37</v>
      </c>
      <c r="I47" s="29" t="s">
        <v>78</v>
      </c>
    </row>
    <row r="48" spans="1:9" s="37" customFormat="1">
      <c r="A48" s="31"/>
      <c r="B48" s="33" t="s">
        <v>34</v>
      </c>
      <c r="C48" s="33"/>
      <c r="D48" s="33"/>
      <c r="E48" s="34"/>
      <c r="F48" s="78">
        <f t="shared" ref="F48:G48" si="1">SUM(F49:F52)</f>
        <v>459.38499999999999</v>
      </c>
      <c r="G48" s="78">
        <f t="shared" si="1"/>
        <v>459.38499999999999</v>
      </c>
      <c r="H48" s="78"/>
      <c r="I48" s="36"/>
    </row>
    <row r="49" spans="1:9" s="37" customFormat="1">
      <c r="A49" s="38"/>
      <c r="B49" s="39"/>
      <c r="C49" s="39"/>
      <c r="D49" s="39"/>
      <c r="E49" s="40"/>
      <c r="F49" s="79"/>
      <c r="G49" s="79"/>
      <c r="H49" s="42" t="s">
        <v>35</v>
      </c>
      <c r="I49" s="42"/>
    </row>
    <row r="50" spans="1:9" s="37" customFormat="1">
      <c r="A50" s="43"/>
      <c r="B50" s="44"/>
      <c r="C50" s="44"/>
      <c r="D50" s="44"/>
      <c r="E50" s="45"/>
      <c r="F50" s="80">
        <f>SUM(F34:F35,F43:F45,)</f>
        <v>342.88299999999998</v>
      </c>
      <c r="G50" s="80">
        <f>SUM(G34:G35,G43:G45,)</f>
        <v>342.88299999999998</v>
      </c>
      <c r="H50" s="47" t="s">
        <v>36</v>
      </c>
      <c r="I50" s="47"/>
    </row>
    <row r="51" spans="1:9" s="37" customFormat="1">
      <c r="A51" s="48"/>
      <c r="B51" s="49"/>
      <c r="C51" s="49"/>
      <c r="D51" s="49"/>
      <c r="E51" s="50"/>
      <c r="F51" s="81">
        <f>SUM(F46,F47)</f>
        <v>116.502</v>
      </c>
      <c r="G51" s="81">
        <f>SUM(G46,G47)</f>
        <v>116.502</v>
      </c>
      <c r="H51" s="52" t="s">
        <v>37</v>
      </c>
      <c r="I51" s="52"/>
    </row>
    <row r="52" spans="1:9" s="37" customFormat="1" ht="31.5">
      <c r="A52" s="53"/>
      <c r="B52" s="54"/>
      <c r="C52" s="54"/>
      <c r="D52" s="54"/>
      <c r="E52" s="55"/>
      <c r="F52" s="82"/>
      <c r="G52" s="82"/>
      <c r="H52" s="57" t="s">
        <v>38</v>
      </c>
      <c r="I52" s="57"/>
    </row>
    <row r="53" spans="1:9" s="20" customFormat="1">
      <c r="A53" s="17"/>
      <c r="B53" s="19" t="s">
        <v>79</v>
      </c>
      <c r="C53" s="19"/>
      <c r="D53" s="19"/>
      <c r="E53" s="19"/>
      <c r="F53" s="19"/>
      <c r="G53" s="19"/>
      <c r="H53" s="19"/>
      <c r="I53" s="19"/>
    </row>
    <row r="54" spans="1:9" s="20" customFormat="1">
      <c r="A54" s="17"/>
      <c r="B54" s="19" t="s">
        <v>20</v>
      </c>
      <c r="C54" s="19"/>
      <c r="D54" s="19"/>
      <c r="E54" s="19"/>
      <c r="F54" s="19"/>
      <c r="G54" s="19"/>
      <c r="H54" s="19"/>
      <c r="I54" s="19"/>
    </row>
    <row r="55" spans="1:9" s="20" customFormat="1" ht="31.5">
      <c r="A55" s="22">
        <v>1</v>
      </c>
      <c r="B55" s="26" t="s">
        <v>80</v>
      </c>
      <c r="C55" s="58" t="s">
        <v>41</v>
      </c>
      <c r="D55" s="24" t="s">
        <v>23</v>
      </c>
      <c r="E55" s="12" t="s">
        <v>24</v>
      </c>
      <c r="F55" s="58">
        <v>104.3</v>
      </c>
      <c r="G55" s="58">
        <v>105.7</v>
      </c>
      <c r="H55" s="12" t="s">
        <v>25</v>
      </c>
      <c r="I55" s="26" t="s">
        <v>26</v>
      </c>
    </row>
    <row r="56" spans="1:9" s="20" customFormat="1">
      <c r="A56" s="17"/>
      <c r="B56" s="19" t="s">
        <v>54</v>
      </c>
      <c r="C56" s="19"/>
      <c r="D56" s="19"/>
      <c r="E56" s="19"/>
      <c r="F56" s="19"/>
      <c r="G56" s="19"/>
      <c r="H56" s="19"/>
      <c r="I56" s="19"/>
    </row>
    <row r="57" spans="1:9" s="20" customFormat="1" ht="94.5">
      <c r="A57" s="83">
        <v>1</v>
      </c>
      <c r="B57" s="84" t="s">
        <v>81</v>
      </c>
      <c r="C57" s="24" t="s">
        <v>41</v>
      </c>
      <c r="D57" s="23" t="s">
        <v>23</v>
      </c>
      <c r="E57" s="12" t="s">
        <v>24</v>
      </c>
      <c r="F57" s="85" t="s">
        <v>82</v>
      </c>
      <c r="G57" s="86"/>
      <c r="H57" s="87"/>
      <c r="I57" s="26" t="s">
        <v>83</v>
      </c>
    </row>
    <row r="58" spans="1:9" s="37" customFormat="1">
      <c r="A58" s="31"/>
      <c r="B58" s="33" t="s">
        <v>34</v>
      </c>
      <c r="C58" s="33"/>
      <c r="D58" s="33"/>
      <c r="E58" s="34"/>
      <c r="F58" s="35">
        <f t="shared" ref="F58:G58" si="2">SUM(F59:F62)</f>
        <v>0</v>
      </c>
      <c r="G58" s="35">
        <f t="shared" si="2"/>
        <v>0</v>
      </c>
      <c r="H58" s="35"/>
      <c r="I58" s="36"/>
    </row>
    <row r="59" spans="1:9" s="37" customFormat="1">
      <c r="A59" s="38"/>
      <c r="B59" s="39"/>
      <c r="C59" s="39"/>
      <c r="D59" s="39"/>
      <c r="E59" s="40"/>
      <c r="F59" s="41"/>
      <c r="G59" s="41"/>
      <c r="H59" s="42" t="s">
        <v>35</v>
      </c>
      <c r="I59" s="42"/>
    </row>
    <row r="60" spans="1:9" s="37" customFormat="1">
      <c r="A60" s="43"/>
      <c r="B60" s="44"/>
      <c r="C60" s="44"/>
      <c r="D60" s="44"/>
      <c r="E60" s="45"/>
      <c r="F60" s="88"/>
      <c r="G60" s="88"/>
      <c r="H60" s="47" t="s">
        <v>36</v>
      </c>
      <c r="I60" s="47"/>
    </row>
    <row r="61" spans="1:9" s="37" customFormat="1">
      <c r="A61" s="48"/>
      <c r="B61" s="49"/>
      <c r="C61" s="49"/>
      <c r="D61" s="49"/>
      <c r="E61" s="50"/>
      <c r="F61" s="51"/>
      <c r="G61" s="51"/>
      <c r="H61" s="52" t="s">
        <v>37</v>
      </c>
      <c r="I61" s="52"/>
    </row>
    <row r="62" spans="1:9" s="37" customFormat="1" ht="31.5">
      <c r="A62" s="53"/>
      <c r="B62" s="54"/>
      <c r="C62" s="54"/>
      <c r="D62" s="54"/>
      <c r="E62" s="55"/>
      <c r="F62" s="56"/>
      <c r="G62" s="56"/>
      <c r="H62" s="57" t="s">
        <v>38</v>
      </c>
      <c r="I62" s="57"/>
    </row>
    <row r="63" spans="1:9" s="20" customFormat="1">
      <c r="A63" s="17"/>
      <c r="B63" s="19" t="s">
        <v>84</v>
      </c>
      <c r="C63" s="19"/>
      <c r="D63" s="19"/>
      <c r="E63" s="19"/>
      <c r="F63" s="19"/>
      <c r="G63" s="19"/>
      <c r="H63" s="19"/>
      <c r="I63" s="26"/>
    </row>
    <row r="64" spans="1:9" s="20" customFormat="1">
      <c r="A64" s="17"/>
      <c r="B64" s="19" t="s">
        <v>20</v>
      </c>
      <c r="C64" s="19"/>
      <c r="D64" s="19"/>
      <c r="E64" s="19"/>
      <c r="F64" s="19"/>
      <c r="G64" s="19"/>
      <c r="H64" s="19"/>
      <c r="I64" s="19"/>
    </row>
    <row r="65" spans="1:10" s="20" customFormat="1" ht="78.75">
      <c r="A65" s="22">
        <v>1</v>
      </c>
      <c r="B65" s="26" t="s">
        <v>85</v>
      </c>
      <c r="C65" s="58" t="s">
        <v>41</v>
      </c>
      <c r="D65" s="24" t="s">
        <v>47</v>
      </c>
      <c r="E65" s="12" t="s">
        <v>24</v>
      </c>
      <c r="F65" s="25">
        <v>102</v>
      </c>
      <c r="G65" s="25">
        <v>125.7</v>
      </c>
      <c r="H65" s="12" t="s">
        <v>25</v>
      </c>
      <c r="I65" s="26" t="s">
        <v>86</v>
      </c>
    </row>
    <row r="66" spans="1:10" s="20" customFormat="1" ht="31.5">
      <c r="A66" s="22">
        <v>2</v>
      </c>
      <c r="B66" s="26" t="s">
        <v>87</v>
      </c>
      <c r="C66" s="58" t="s">
        <v>41</v>
      </c>
      <c r="D66" s="24" t="s">
        <v>23</v>
      </c>
      <c r="E66" s="12" t="s">
        <v>24</v>
      </c>
      <c r="F66" s="25">
        <v>9.6999999999999993</v>
      </c>
      <c r="G66" s="25">
        <v>12.5</v>
      </c>
      <c r="H66" s="12" t="s">
        <v>25</v>
      </c>
      <c r="I66" s="63" t="s">
        <v>71</v>
      </c>
    </row>
    <row r="67" spans="1:10" s="20" customFormat="1">
      <c r="A67" s="17"/>
      <c r="B67" s="19" t="s">
        <v>54</v>
      </c>
      <c r="C67" s="19"/>
      <c r="D67" s="19"/>
      <c r="E67" s="19"/>
      <c r="F67" s="19"/>
      <c r="G67" s="19"/>
      <c r="H67" s="19"/>
      <c r="I67" s="19"/>
    </row>
    <row r="68" spans="1:10" s="20" customFormat="1" ht="82.5" customHeight="1">
      <c r="A68" s="22">
        <v>1</v>
      </c>
      <c r="B68" s="26" t="s">
        <v>88</v>
      </c>
      <c r="C68" s="24" t="s">
        <v>41</v>
      </c>
      <c r="D68" s="23" t="s">
        <v>47</v>
      </c>
      <c r="E68" s="12" t="s">
        <v>24</v>
      </c>
      <c r="F68" s="85" t="s">
        <v>82</v>
      </c>
      <c r="G68" s="86"/>
      <c r="H68" s="87"/>
      <c r="I68" s="26" t="s">
        <v>89</v>
      </c>
    </row>
    <row r="69" spans="1:10" s="37" customFormat="1">
      <c r="A69" s="31"/>
      <c r="B69" s="33" t="s">
        <v>34</v>
      </c>
      <c r="C69" s="33"/>
      <c r="D69" s="33"/>
      <c r="E69" s="34"/>
      <c r="F69" s="35">
        <f t="shared" ref="F69:G69" si="3">SUM(F70:F73)</f>
        <v>0</v>
      </c>
      <c r="G69" s="35">
        <f t="shared" si="3"/>
        <v>0</v>
      </c>
      <c r="H69" s="35"/>
      <c r="I69" s="36"/>
    </row>
    <row r="70" spans="1:10" s="37" customFormat="1">
      <c r="A70" s="38"/>
      <c r="B70" s="39"/>
      <c r="C70" s="39"/>
      <c r="D70" s="39"/>
      <c r="E70" s="40"/>
      <c r="F70" s="41"/>
      <c r="G70" s="41"/>
      <c r="H70" s="42" t="s">
        <v>35</v>
      </c>
      <c r="I70" s="42"/>
    </row>
    <row r="71" spans="1:10" s="37" customFormat="1">
      <c r="A71" s="43"/>
      <c r="B71" s="44"/>
      <c r="C71" s="44"/>
      <c r="D71" s="44"/>
      <c r="E71" s="45"/>
      <c r="F71" s="88"/>
      <c r="G71" s="88"/>
      <c r="H71" s="47" t="s">
        <v>36</v>
      </c>
      <c r="I71" s="47"/>
    </row>
    <row r="72" spans="1:10" s="37" customFormat="1">
      <c r="A72" s="48"/>
      <c r="B72" s="49"/>
      <c r="C72" s="49"/>
      <c r="D72" s="49"/>
      <c r="E72" s="50"/>
      <c r="F72" s="51"/>
      <c r="G72" s="51"/>
      <c r="H72" s="52" t="s">
        <v>37</v>
      </c>
      <c r="I72" s="52"/>
    </row>
    <row r="73" spans="1:10" s="37" customFormat="1" ht="31.5">
      <c r="A73" s="53"/>
      <c r="B73" s="54"/>
      <c r="C73" s="54"/>
      <c r="D73" s="54"/>
      <c r="E73" s="55"/>
      <c r="F73" s="56"/>
      <c r="G73" s="56"/>
      <c r="H73" s="57" t="s">
        <v>38</v>
      </c>
      <c r="I73" s="57"/>
    </row>
    <row r="74" spans="1:10" s="90" customFormat="1">
      <c r="A74" s="89"/>
      <c r="B74" s="19" t="s">
        <v>90</v>
      </c>
      <c r="C74" s="19"/>
      <c r="D74" s="19"/>
      <c r="E74" s="19"/>
      <c r="F74" s="19"/>
      <c r="G74" s="19"/>
      <c r="H74" s="19"/>
      <c r="I74" s="19"/>
    </row>
    <row r="75" spans="1:10" s="20" customFormat="1">
      <c r="A75" s="17"/>
      <c r="B75" s="19" t="s">
        <v>91</v>
      </c>
      <c r="C75" s="19"/>
      <c r="D75" s="19"/>
      <c r="E75" s="19"/>
      <c r="F75" s="19"/>
      <c r="G75" s="19"/>
      <c r="H75" s="19"/>
      <c r="I75" s="19"/>
    </row>
    <row r="76" spans="1:10" s="20" customFormat="1">
      <c r="A76" s="91"/>
      <c r="B76" s="21" t="s">
        <v>20</v>
      </c>
      <c r="C76" s="21"/>
      <c r="D76" s="19"/>
      <c r="E76" s="19"/>
      <c r="F76" s="21"/>
      <c r="G76" s="21"/>
      <c r="H76" s="19"/>
      <c r="I76" s="19"/>
    </row>
    <row r="77" spans="1:10" s="20" customFormat="1" ht="67.5" customHeight="1">
      <c r="A77" s="12">
        <v>1</v>
      </c>
      <c r="B77" s="92" t="s">
        <v>92</v>
      </c>
      <c r="C77" s="58" t="s">
        <v>93</v>
      </c>
      <c r="D77" s="93" t="s">
        <v>47</v>
      </c>
      <c r="E77" s="28" t="s">
        <v>24</v>
      </c>
      <c r="F77" s="25">
        <v>130</v>
      </c>
      <c r="G77" s="25">
        <v>156.69999999999999</v>
      </c>
      <c r="H77" s="94" t="s">
        <v>25</v>
      </c>
      <c r="I77" s="26" t="s">
        <v>94</v>
      </c>
    </row>
    <row r="78" spans="1:10" s="20" customFormat="1" ht="31.5">
      <c r="A78" s="95">
        <v>2</v>
      </c>
      <c r="B78" s="23" t="s">
        <v>95</v>
      </c>
      <c r="C78" s="58"/>
      <c r="D78" s="93" t="s">
        <v>47</v>
      </c>
      <c r="E78" s="71" t="s">
        <v>96</v>
      </c>
      <c r="F78" s="96"/>
      <c r="G78" s="96"/>
      <c r="H78" s="12"/>
      <c r="I78" s="12"/>
    </row>
    <row r="79" spans="1:10" s="20" customFormat="1">
      <c r="A79" s="97"/>
      <c r="B79" s="98" t="s">
        <v>97</v>
      </c>
      <c r="C79" s="58" t="s">
        <v>41</v>
      </c>
      <c r="D79" s="93"/>
      <c r="E79" s="99"/>
      <c r="F79" s="96" t="s">
        <v>98</v>
      </c>
      <c r="G79" s="100" t="s">
        <v>98</v>
      </c>
      <c r="H79" s="12" t="s">
        <v>25</v>
      </c>
      <c r="I79" s="101" t="s">
        <v>99</v>
      </c>
    </row>
    <row r="80" spans="1:10" s="20" customFormat="1" ht="98.25" customHeight="1">
      <c r="A80" s="97"/>
      <c r="B80" s="98" t="s">
        <v>100</v>
      </c>
      <c r="C80" s="102" t="s">
        <v>41</v>
      </c>
      <c r="D80" s="93"/>
      <c r="E80" s="99"/>
      <c r="F80" s="25">
        <v>11.7</v>
      </c>
      <c r="G80" s="103">
        <v>11.8</v>
      </c>
      <c r="H80" s="12" t="s">
        <v>25</v>
      </c>
      <c r="I80" s="101" t="s">
        <v>101</v>
      </c>
      <c r="J80" s="20" t="s">
        <v>102</v>
      </c>
    </row>
    <row r="81" spans="1:10" s="20" customFormat="1" ht="22.5" customHeight="1">
      <c r="A81" s="97"/>
      <c r="B81" s="98" t="s">
        <v>103</v>
      </c>
      <c r="C81" s="102" t="s">
        <v>41</v>
      </c>
      <c r="D81" s="24"/>
      <c r="E81" s="76"/>
      <c r="F81" s="60" t="s">
        <v>98</v>
      </c>
      <c r="G81" s="103" t="s">
        <v>98</v>
      </c>
      <c r="H81" s="12" t="s">
        <v>25</v>
      </c>
      <c r="I81" s="101" t="s">
        <v>99</v>
      </c>
    </row>
    <row r="82" spans="1:10" s="20" customFormat="1" ht="47.25">
      <c r="A82" s="22">
        <v>3</v>
      </c>
      <c r="B82" s="23" t="s">
        <v>104</v>
      </c>
      <c r="C82" s="102"/>
      <c r="D82" s="93" t="s">
        <v>47</v>
      </c>
      <c r="E82" s="71" t="s">
        <v>96</v>
      </c>
      <c r="F82" s="25"/>
      <c r="G82" s="25"/>
      <c r="H82" s="12"/>
      <c r="I82" s="12"/>
    </row>
    <row r="83" spans="1:10" s="20" customFormat="1" ht="47.25">
      <c r="A83" s="97"/>
      <c r="B83" s="23" t="s">
        <v>105</v>
      </c>
      <c r="C83" s="102" t="s">
        <v>41</v>
      </c>
      <c r="D83" s="93"/>
      <c r="E83" s="99"/>
      <c r="F83" s="25">
        <v>72</v>
      </c>
      <c r="G83" s="25">
        <v>74.2</v>
      </c>
      <c r="H83" s="94" t="s">
        <v>25</v>
      </c>
      <c r="I83" s="101" t="s">
        <v>106</v>
      </c>
      <c r="J83" s="20" t="s">
        <v>102</v>
      </c>
    </row>
    <row r="84" spans="1:10" s="20" customFormat="1" ht="47.25">
      <c r="A84" s="97"/>
      <c r="B84" s="23" t="s">
        <v>107</v>
      </c>
      <c r="C84" s="102" t="s">
        <v>41</v>
      </c>
      <c r="D84" s="93"/>
      <c r="E84" s="76"/>
      <c r="F84" s="25">
        <v>41</v>
      </c>
      <c r="G84" s="25">
        <v>64.8</v>
      </c>
      <c r="H84" s="94" t="s">
        <v>25</v>
      </c>
      <c r="I84" s="101" t="s">
        <v>108</v>
      </c>
      <c r="J84" s="20" t="s">
        <v>102</v>
      </c>
    </row>
    <row r="85" spans="1:10" s="20" customFormat="1">
      <c r="A85" s="17"/>
      <c r="B85" s="104" t="s">
        <v>54</v>
      </c>
      <c r="C85" s="19"/>
      <c r="D85" s="19"/>
      <c r="E85" s="19"/>
      <c r="F85" s="104"/>
      <c r="G85" s="104"/>
      <c r="H85" s="19"/>
      <c r="I85" s="19"/>
    </row>
    <row r="86" spans="1:10" s="20" customFormat="1" ht="110.25">
      <c r="A86" s="22">
        <v>1</v>
      </c>
      <c r="B86" s="26" t="s">
        <v>109</v>
      </c>
      <c r="C86" s="24" t="s">
        <v>56</v>
      </c>
      <c r="D86" s="12" t="s">
        <v>47</v>
      </c>
      <c r="E86" s="24" t="s">
        <v>110</v>
      </c>
      <c r="F86" s="61">
        <v>287.33</v>
      </c>
      <c r="G86" s="105">
        <v>287.33</v>
      </c>
      <c r="H86" s="24" t="s">
        <v>36</v>
      </c>
      <c r="I86" s="101" t="s">
        <v>106</v>
      </c>
    </row>
    <row r="87" spans="1:10" s="20" customFormat="1" ht="96.75" customHeight="1">
      <c r="A87" s="22">
        <v>2</v>
      </c>
      <c r="B87" s="26" t="s">
        <v>111</v>
      </c>
      <c r="C87" s="24" t="s">
        <v>56</v>
      </c>
      <c r="D87" s="12" t="s">
        <v>47</v>
      </c>
      <c r="E87" s="24" t="s">
        <v>110</v>
      </c>
      <c r="F87" s="61">
        <v>70.427999999999997</v>
      </c>
      <c r="G87" s="61">
        <v>70.427999999999997</v>
      </c>
      <c r="H87" s="24" t="s">
        <v>36</v>
      </c>
      <c r="I87" s="101" t="s">
        <v>108</v>
      </c>
    </row>
    <row r="88" spans="1:10" s="20" customFormat="1" ht="46.5" customHeight="1">
      <c r="A88" s="12">
        <v>3</v>
      </c>
      <c r="B88" s="23" t="s">
        <v>112</v>
      </c>
      <c r="C88" s="106" t="s">
        <v>56</v>
      </c>
      <c r="D88" s="107" t="s">
        <v>47</v>
      </c>
      <c r="E88" s="106" t="s">
        <v>113</v>
      </c>
      <c r="F88" s="108">
        <v>1.05</v>
      </c>
      <c r="G88" s="61">
        <v>1.05</v>
      </c>
      <c r="H88" s="25" t="s">
        <v>37</v>
      </c>
      <c r="I88" s="109" t="s">
        <v>114</v>
      </c>
    </row>
    <row r="89" spans="1:10" s="20" customFormat="1" ht="48" customHeight="1">
      <c r="A89" s="12">
        <v>4</v>
      </c>
      <c r="B89" s="110" t="s">
        <v>115</v>
      </c>
      <c r="C89" s="111" t="s">
        <v>56</v>
      </c>
      <c r="D89" s="112" t="s">
        <v>47</v>
      </c>
      <c r="E89" s="113" t="s">
        <v>96</v>
      </c>
      <c r="F89" s="108">
        <v>100.2</v>
      </c>
      <c r="G89" s="114">
        <v>100.2</v>
      </c>
      <c r="H89" s="25" t="s">
        <v>37</v>
      </c>
      <c r="I89" s="115" t="s">
        <v>116</v>
      </c>
    </row>
    <row r="90" spans="1:10" s="20" customFormat="1">
      <c r="A90" s="17"/>
      <c r="B90" s="21" t="s">
        <v>20</v>
      </c>
      <c r="C90" s="19"/>
      <c r="D90" s="19"/>
      <c r="E90" s="19"/>
      <c r="F90" s="21"/>
      <c r="G90" s="21"/>
      <c r="H90" s="19"/>
      <c r="I90" s="19"/>
    </row>
    <row r="91" spans="1:10" s="20" customFormat="1" ht="48.75" customHeight="1">
      <c r="A91" s="97">
        <v>4</v>
      </c>
      <c r="B91" s="23" t="s">
        <v>117</v>
      </c>
      <c r="C91" s="102" t="s">
        <v>41</v>
      </c>
      <c r="D91" s="24" t="s">
        <v>47</v>
      </c>
      <c r="E91" s="28" t="s">
        <v>96</v>
      </c>
      <c r="F91" s="25">
        <v>30</v>
      </c>
      <c r="G91" s="103">
        <v>24.5</v>
      </c>
      <c r="H91" s="94" t="s">
        <v>25</v>
      </c>
      <c r="I91" s="101" t="s">
        <v>118</v>
      </c>
      <c r="J91" s="20" t="s">
        <v>102</v>
      </c>
    </row>
    <row r="92" spans="1:10" s="20" customFormat="1" ht="50.25" customHeight="1">
      <c r="A92" s="97">
        <v>5</v>
      </c>
      <c r="B92" s="23" t="s">
        <v>119</v>
      </c>
      <c r="C92" s="102" t="s">
        <v>41</v>
      </c>
      <c r="D92" s="24" t="s">
        <v>47</v>
      </c>
      <c r="E92" s="28" t="s">
        <v>96</v>
      </c>
      <c r="F92" s="25">
        <v>65</v>
      </c>
      <c r="G92" s="103">
        <v>65</v>
      </c>
      <c r="H92" s="94" t="s">
        <v>25</v>
      </c>
      <c r="I92" s="26" t="s">
        <v>26</v>
      </c>
      <c r="J92" s="20" t="s">
        <v>102</v>
      </c>
    </row>
    <row r="93" spans="1:10" s="20" customFormat="1" ht="47.25">
      <c r="A93" s="97">
        <v>6</v>
      </c>
      <c r="B93" s="23" t="s">
        <v>120</v>
      </c>
      <c r="C93" s="102" t="s">
        <v>41</v>
      </c>
      <c r="D93" s="24" t="s">
        <v>47</v>
      </c>
      <c r="E93" s="28" t="s">
        <v>121</v>
      </c>
      <c r="F93" s="25">
        <v>4.7</v>
      </c>
      <c r="G93" s="25">
        <v>4.7</v>
      </c>
      <c r="H93" s="94" t="s">
        <v>25</v>
      </c>
      <c r="I93" s="26" t="s">
        <v>26</v>
      </c>
    </row>
    <row r="94" spans="1:10" s="20" customFormat="1" ht="65.25" customHeight="1">
      <c r="A94" s="97">
        <v>7</v>
      </c>
      <c r="B94" s="23" t="s">
        <v>122</v>
      </c>
      <c r="C94" s="102" t="s">
        <v>41</v>
      </c>
      <c r="D94" s="24" t="s">
        <v>47</v>
      </c>
      <c r="E94" s="28" t="s">
        <v>121</v>
      </c>
      <c r="F94" s="25">
        <v>27.3</v>
      </c>
      <c r="G94" s="25">
        <v>22.2</v>
      </c>
      <c r="H94" s="94" t="s">
        <v>25</v>
      </c>
      <c r="I94" s="26" t="s">
        <v>123</v>
      </c>
    </row>
    <row r="95" spans="1:10" s="20" customFormat="1" ht="31.5">
      <c r="A95" s="12">
        <v>8</v>
      </c>
      <c r="B95" s="23" t="s">
        <v>124</v>
      </c>
      <c r="C95" s="12" t="s">
        <v>125</v>
      </c>
      <c r="D95" s="93" t="s">
        <v>23</v>
      </c>
      <c r="E95" s="12" t="s">
        <v>126</v>
      </c>
      <c r="F95" s="61">
        <v>6.5</v>
      </c>
      <c r="G95" s="61">
        <v>6.5</v>
      </c>
      <c r="H95" s="12" t="s">
        <v>25</v>
      </c>
      <c r="I95" s="26" t="s">
        <v>127</v>
      </c>
    </row>
    <row r="96" spans="1:10" s="20" customFormat="1">
      <c r="A96" s="116"/>
      <c r="B96" s="104" t="s">
        <v>54</v>
      </c>
      <c r="C96" s="104"/>
      <c r="D96" s="19"/>
      <c r="E96" s="19"/>
      <c r="F96" s="19"/>
      <c r="G96" s="19"/>
      <c r="H96" s="19"/>
      <c r="I96" s="19"/>
    </row>
    <row r="97" spans="1:9" s="20" customFormat="1" ht="96.75" customHeight="1">
      <c r="A97" s="22">
        <v>1</v>
      </c>
      <c r="B97" s="26" t="s">
        <v>128</v>
      </c>
      <c r="C97" s="24" t="s">
        <v>56</v>
      </c>
      <c r="D97" s="24" t="s">
        <v>129</v>
      </c>
      <c r="E97" s="24" t="s">
        <v>42</v>
      </c>
      <c r="F97" s="61">
        <v>8.1890000000000001</v>
      </c>
      <c r="G97" s="61">
        <v>8.1890000000000001</v>
      </c>
      <c r="H97" s="117" t="s">
        <v>35</v>
      </c>
      <c r="I97" s="29" t="s">
        <v>130</v>
      </c>
    </row>
    <row r="98" spans="1:9" s="20" customFormat="1" ht="65.25" customHeight="1">
      <c r="A98" s="22">
        <v>2</v>
      </c>
      <c r="B98" s="26" t="s">
        <v>131</v>
      </c>
      <c r="C98" s="24" t="s">
        <v>56</v>
      </c>
      <c r="D98" s="24" t="s">
        <v>47</v>
      </c>
      <c r="E98" s="24" t="s">
        <v>42</v>
      </c>
      <c r="F98" s="61">
        <v>71.472999999999999</v>
      </c>
      <c r="G98" s="61">
        <v>71.472999999999999</v>
      </c>
      <c r="H98" s="117" t="s">
        <v>35</v>
      </c>
      <c r="I98" s="26" t="s">
        <v>132</v>
      </c>
    </row>
    <row r="99" spans="1:9" s="20" customFormat="1" ht="180.75" customHeight="1">
      <c r="A99" s="107">
        <v>3</v>
      </c>
      <c r="B99" s="27" t="s">
        <v>133</v>
      </c>
      <c r="C99" s="106" t="s">
        <v>56</v>
      </c>
      <c r="D99" s="107" t="s">
        <v>47</v>
      </c>
      <c r="E99" s="106" t="s">
        <v>126</v>
      </c>
      <c r="F99" s="61">
        <v>22.645</v>
      </c>
      <c r="G99" s="61">
        <v>22.641999999999999</v>
      </c>
      <c r="H99" s="25" t="s">
        <v>36</v>
      </c>
      <c r="I99" s="118" t="s">
        <v>134</v>
      </c>
    </row>
    <row r="100" spans="1:9" s="20" customFormat="1">
      <c r="A100" s="91"/>
      <c r="B100" s="21" t="s">
        <v>20</v>
      </c>
      <c r="C100" s="21"/>
      <c r="D100" s="19"/>
      <c r="E100" s="19"/>
      <c r="F100" s="21"/>
      <c r="G100" s="21"/>
      <c r="H100" s="19"/>
      <c r="I100" s="19"/>
    </row>
    <row r="101" spans="1:9" s="20" customFormat="1" ht="63">
      <c r="A101" s="12">
        <v>9</v>
      </c>
      <c r="B101" s="23" t="s">
        <v>135</v>
      </c>
      <c r="C101" s="12" t="s">
        <v>136</v>
      </c>
      <c r="D101" s="93" t="s">
        <v>47</v>
      </c>
      <c r="E101" s="12" t="s">
        <v>137</v>
      </c>
      <c r="F101" s="60">
        <v>2</v>
      </c>
      <c r="G101" s="60">
        <v>2</v>
      </c>
      <c r="H101" s="12" t="s">
        <v>25</v>
      </c>
      <c r="I101" s="26" t="s">
        <v>138</v>
      </c>
    </row>
    <row r="102" spans="1:9" s="20" customFormat="1" ht="31.5">
      <c r="A102" s="97">
        <v>10</v>
      </c>
      <c r="B102" s="23" t="s">
        <v>139</v>
      </c>
      <c r="C102" s="12" t="s">
        <v>140</v>
      </c>
      <c r="D102" s="93" t="s">
        <v>47</v>
      </c>
      <c r="E102" s="12" t="s">
        <v>42</v>
      </c>
      <c r="F102" s="12">
        <v>3</v>
      </c>
      <c r="G102" s="12">
        <v>3</v>
      </c>
      <c r="H102" s="12" t="s">
        <v>25</v>
      </c>
      <c r="I102" s="26" t="s">
        <v>127</v>
      </c>
    </row>
    <row r="103" spans="1:9" s="20" customFormat="1">
      <c r="A103" s="17"/>
      <c r="B103" s="104" t="s">
        <v>54</v>
      </c>
      <c r="C103" s="104"/>
      <c r="D103" s="19"/>
      <c r="E103" s="19"/>
      <c r="F103" s="19"/>
      <c r="G103" s="19"/>
      <c r="H103" s="19"/>
      <c r="I103" s="19"/>
    </row>
    <row r="104" spans="1:9" s="20" customFormat="1" ht="63">
      <c r="A104" s="22">
        <v>3</v>
      </c>
      <c r="B104" s="23" t="s">
        <v>141</v>
      </c>
      <c r="C104" s="93" t="s">
        <v>56</v>
      </c>
      <c r="D104" s="12" t="s">
        <v>47</v>
      </c>
      <c r="E104" s="12" t="s">
        <v>142</v>
      </c>
      <c r="F104" s="61">
        <v>1.5</v>
      </c>
      <c r="G104" s="61">
        <v>1.5</v>
      </c>
      <c r="H104" s="12" t="s">
        <v>143</v>
      </c>
      <c r="I104" s="63" t="s">
        <v>144</v>
      </c>
    </row>
    <row r="105" spans="1:9" s="20" customFormat="1" ht="63">
      <c r="A105" s="22">
        <v>5</v>
      </c>
      <c r="B105" s="23" t="s">
        <v>145</v>
      </c>
      <c r="C105" s="12" t="s">
        <v>56</v>
      </c>
      <c r="D105" s="12" t="s">
        <v>47</v>
      </c>
      <c r="E105" s="12" t="s">
        <v>142</v>
      </c>
      <c r="F105" s="61">
        <v>3</v>
      </c>
      <c r="G105" s="61">
        <v>3</v>
      </c>
      <c r="H105" s="12" t="s">
        <v>146</v>
      </c>
      <c r="I105" s="63" t="s">
        <v>144</v>
      </c>
    </row>
    <row r="106" spans="1:9" s="20" customFormat="1" ht="63">
      <c r="A106" s="22">
        <v>7</v>
      </c>
      <c r="B106" s="26" t="s">
        <v>147</v>
      </c>
      <c r="C106" s="12" t="s">
        <v>56</v>
      </c>
      <c r="D106" s="12" t="s">
        <v>47</v>
      </c>
      <c r="E106" s="12" t="s">
        <v>142</v>
      </c>
      <c r="F106" s="61">
        <v>1.2</v>
      </c>
      <c r="G106" s="61">
        <v>1.2</v>
      </c>
      <c r="H106" s="12" t="s">
        <v>143</v>
      </c>
      <c r="I106" s="63" t="s">
        <v>144</v>
      </c>
    </row>
    <row r="107" spans="1:9" s="37" customFormat="1">
      <c r="A107" s="31"/>
      <c r="B107" s="33" t="s">
        <v>34</v>
      </c>
      <c r="C107" s="33"/>
      <c r="D107" s="33"/>
      <c r="E107" s="34"/>
      <c r="F107" s="78">
        <f t="shared" ref="F107:G107" si="4">SUM(F108:F111)</f>
        <v>567.01499999999999</v>
      </c>
      <c r="G107" s="78">
        <f t="shared" si="4"/>
        <v>567.01200000000006</v>
      </c>
      <c r="H107" s="78"/>
      <c r="I107" s="36"/>
    </row>
    <row r="108" spans="1:9" s="37" customFormat="1">
      <c r="A108" s="38"/>
      <c r="B108" s="39"/>
      <c r="C108" s="39"/>
      <c r="D108" s="39"/>
      <c r="E108" s="40"/>
      <c r="F108" s="79">
        <f>SUM(F97+F98)</f>
        <v>79.662000000000006</v>
      </c>
      <c r="G108" s="79">
        <f>SUM(G97+G98)</f>
        <v>79.662000000000006</v>
      </c>
      <c r="H108" s="42" t="s">
        <v>35</v>
      </c>
      <c r="I108" s="42"/>
    </row>
    <row r="109" spans="1:9" s="37" customFormat="1">
      <c r="A109" s="43"/>
      <c r="B109" s="44"/>
      <c r="C109" s="44"/>
      <c r="D109" s="44"/>
      <c r="E109" s="45"/>
      <c r="F109" s="80">
        <f>SUM(F86+F87+F99)</f>
        <v>380.40299999999996</v>
      </c>
      <c r="G109" s="80">
        <f>SUM(G86+G87+G99)</f>
        <v>380.4</v>
      </c>
      <c r="H109" s="47" t="s">
        <v>36</v>
      </c>
      <c r="I109" s="47"/>
    </row>
    <row r="110" spans="1:9" s="37" customFormat="1">
      <c r="A110" s="48"/>
      <c r="B110" s="49"/>
      <c r="C110" s="49"/>
      <c r="D110" s="49"/>
      <c r="E110" s="50"/>
      <c r="F110" s="81">
        <f t="shared" ref="F110:G110" si="5">SUM(F88+F89)</f>
        <v>101.25</v>
      </c>
      <c r="G110" s="81">
        <f t="shared" si="5"/>
        <v>101.25</v>
      </c>
      <c r="H110" s="52" t="s">
        <v>37</v>
      </c>
      <c r="I110" s="52"/>
    </row>
    <row r="111" spans="1:9" s="37" customFormat="1" ht="31.5">
      <c r="A111" s="53"/>
      <c r="B111" s="54"/>
      <c r="C111" s="54"/>
      <c r="D111" s="54"/>
      <c r="E111" s="55"/>
      <c r="F111" s="82">
        <f>SUM(F104:F106)</f>
        <v>5.7</v>
      </c>
      <c r="G111" s="82">
        <f>SUM(G104:G106)</f>
        <v>5.7</v>
      </c>
      <c r="H111" s="57" t="s">
        <v>38</v>
      </c>
      <c r="I111" s="57"/>
    </row>
    <row r="112" spans="1:9" s="20" customFormat="1">
      <c r="A112" s="17"/>
      <c r="B112" s="119" t="s">
        <v>148</v>
      </c>
      <c r="C112" s="120"/>
      <c r="D112" s="120"/>
      <c r="E112" s="120"/>
      <c r="F112" s="120"/>
      <c r="G112" s="120"/>
      <c r="H112" s="120"/>
      <c r="I112" s="120"/>
    </row>
    <row r="113" spans="1:9" s="20" customFormat="1">
      <c r="A113" s="17"/>
      <c r="B113" s="121" t="s">
        <v>149</v>
      </c>
      <c r="C113" s="122"/>
      <c r="D113" s="122"/>
      <c r="E113" s="122"/>
      <c r="F113" s="122"/>
      <c r="G113" s="122"/>
      <c r="H113" s="122"/>
      <c r="I113" s="122"/>
    </row>
    <row r="114" spans="1:9" s="20" customFormat="1">
      <c r="A114" s="17"/>
      <c r="B114" s="21" t="s">
        <v>20</v>
      </c>
      <c r="C114" s="21"/>
      <c r="D114" s="19"/>
      <c r="E114" s="19"/>
      <c r="F114" s="21"/>
      <c r="G114" s="21"/>
      <c r="H114" s="19"/>
      <c r="I114" s="19"/>
    </row>
    <row r="115" spans="1:9" s="20" customFormat="1" ht="34.5" customHeight="1">
      <c r="A115" s="97">
        <v>1</v>
      </c>
      <c r="B115" s="23" t="s">
        <v>150</v>
      </c>
      <c r="C115" s="12" t="s">
        <v>140</v>
      </c>
      <c r="D115" s="93" t="s">
        <v>47</v>
      </c>
      <c r="E115" s="28" t="s">
        <v>151</v>
      </c>
      <c r="F115" s="58">
        <v>1</v>
      </c>
      <c r="G115" s="12">
        <v>1</v>
      </c>
      <c r="H115" s="94" t="s">
        <v>25</v>
      </c>
      <c r="I115" s="26" t="s">
        <v>152</v>
      </c>
    </row>
    <row r="116" spans="1:9" s="20" customFormat="1">
      <c r="A116" s="17"/>
      <c r="B116" s="19" t="s">
        <v>54</v>
      </c>
      <c r="C116" s="19"/>
      <c r="D116" s="19"/>
      <c r="E116" s="19"/>
      <c r="F116" s="19"/>
      <c r="G116" s="19"/>
      <c r="H116" s="19"/>
      <c r="I116" s="19"/>
    </row>
    <row r="117" spans="1:9" s="20" customFormat="1" ht="47.25">
      <c r="A117" s="22">
        <v>1</v>
      </c>
      <c r="B117" s="23" t="s">
        <v>153</v>
      </c>
      <c r="C117" s="24" t="s">
        <v>56</v>
      </c>
      <c r="D117" s="24" t="s">
        <v>154</v>
      </c>
      <c r="E117" s="24" t="s">
        <v>113</v>
      </c>
      <c r="F117" s="62">
        <v>213.44200000000001</v>
      </c>
      <c r="G117" s="12">
        <v>213.44200000000001</v>
      </c>
      <c r="H117" s="117" t="s">
        <v>36</v>
      </c>
      <c r="I117" s="63" t="s">
        <v>155</v>
      </c>
    </row>
    <row r="118" spans="1:9" s="20" customFormat="1" ht="46.5" customHeight="1">
      <c r="A118" s="22">
        <v>2</v>
      </c>
      <c r="B118" s="23" t="s">
        <v>156</v>
      </c>
      <c r="C118" s="24" t="s">
        <v>56</v>
      </c>
      <c r="D118" s="24" t="s">
        <v>154</v>
      </c>
      <c r="E118" s="24" t="s">
        <v>113</v>
      </c>
      <c r="F118" s="123">
        <v>200</v>
      </c>
      <c r="G118" s="61">
        <v>200</v>
      </c>
      <c r="H118" s="117" t="s">
        <v>36</v>
      </c>
      <c r="I118" s="63" t="s">
        <v>157</v>
      </c>
    </row>
    <row r="119" spans="1:9" s="20" customFormat="1">
      <c r="A119" s="17"/>
      <c r="B119" s="21" t="s">
        <v>20</v>
      </c>
      <c r="C119" s="21"/>
      <c r="D119" s="19"/>
      <c r="E119" s="19"/>
      <c r="F119" s="21"/>
      <c r="G119" s="21"/>
      <c r="H119" s="19"/>
      <c r="I119" s="19"/>
    </row>
    <row r="120" spans="1:9" s="20" customFormat="1" ht="94.5">
      <c r="A120" s="97">
        <v>2</v>
      </c>
      <c r="B120" s="23" t="s">
        <v>158</v>
      </c>
      <c r="C120" s="12" t="s">
        <v>140</v>
      </c>
      <c r="D120" s="24" t="s">
        <v>47</v>
      </c>
      <c r="E120" s="28" t="s">
        <v>151</v>
      </c>
      <c r="F120" s="25">
        <v>53.6</v>
      </c>
      <c r="G120" s="25">
        <v>54.1</v>
      </c>
      <c r="H120" s="94" t="s">
        <v>25</v>
      </c>
      <c r="I120" s="26" t="s">
        <v>159</v>
      </c>
    </row>
    <row r="121" spans="1:9" s="20" customFormat="1" ht="63">
      <c r="A121" s="97">
        <v>3</v>
      </c>
      <c r="B121" s="23" t="s">
        <v>160</v>
      </c>
      <c r="C121" s="12" t="s">
        <v>41</v>
      </c>
      <c r="D121" s="24" t="s">
        <v>47</v>
      </c>
      <c r="E121" s="28" t="s">
        <v>151</v>
      </c>
      <c r="F121" s="25">
        <v>45.3</v>
      </c>
      <c r="G121" s="25">
        <v>51</v>
      </c>
      <c r="H121" s="12" t="s">
        <v>25</v>
      </c>
      <c r="I121" s="26" t="s">
        <v>159</v>
      </c>
    </row>
    <row r="122" spans="1:9" s="20" customFormat="1" ht="47.25">
      <c r="A122" s="97">
        <v>4</v>
      </c>
      <c r="B122" s="23" t="s">
        <v>161</v>
      </c>
      <c r="C122" s="12" t="s">
        <v>41</v>
      </c>
      <c r="D122" s="24" t="s">
        <v>47</v>
      </c>
      <c r="E122" s="28" t="s">
        <v>151</v>
      </c>
      <c r="F122" s="25">
        <v>92.6</v>
      </c>
      <c r="G122" s="25">
        <v>92.6</v>
      </c>
      <c r="H122" s="94" t="s">
        <v>25</v>
      </c>
      <c r="I122" s="26" t="s">
        <v>162</v>
      </c>
    </row>
    <row r="123" spans="1:9" s="20" customFormat="1" ht="47.25">
      <c r="A123" s="97">
        <v>5</v>
      </c>
      <c r="B123" s="124" t="s">
        <v>163</v>
      </c>
      <c r="C123" s="12" t="s">
        <v>41</v>
      </c>
      <c r="D123" s="24" t="s">
        <v>47</v>
      </c>
      <c r="E123" s="28" t="s">
        <v>151</v>
      </c>
      <c r="F123" s="125">
        <v>0</v>
      </c>
      <c r="G123" s="25">
        <v>1.3</v>
      </c>
      <c r="H123" s="94" t="s">
        <v>25</v>
      </c>
      <c r="I123" s="26" t="s">
        <v>164</v>
      </c>
    </row>
    <row r="124" spans="1:9" s="20" customFormat="1">
      <c r="A124" s="17"/>
      <c r="B124" s="19" t="s">
        <v>54</v>
      </c>
      <c r="C124" s="19"/>
      <c r="D124" s="19"/>
      <c r="E124" s="19"/>
      <c r="F124" s="104"/>
      <c r="G124" s="104"/>
      <c r="H124" s="19"/>
      <c r="I124" s="19"/>
    </row>
    <row r="125" spans="1:9" s="20" customFormat="1" ht="51.75" customHeight="1">
      <c r="A125" s="22">
        <v>1</v>
      </c>
      <c r="B125" s="26" t="s">
        <v>165</v>
      </c>
      <c r="C125" s="24" t="s">
        <v>56</v>
      </c>
      <c r="D125" s="24" t="s">
        <v>47</v>
      </c>
      <c r="E125" s="28" t="s">
        <v>151</v>
      </c>
      <c r="F125" s="22">
        <v>89.6</v>
      </c>
      <c r="G125" s="22">
        <v>89.6</v>
      </c>
      <c r="H125" s="117" t="s">
        <v>35</v>
      </c>
      <c r="I125" s="63" t="s">
        <v>166</v>
      </c>
    </row>
    <row r="126" spans="1:9" s="20" customFormat="1" ht="63">
      <c r="A126" s="126">
        <v>2</v>
      </c>
      <c r="B126" s="92" t="s">
        <v>167</v>
      </c>
      <c r="C126" s="127" t="s">
        <v>168</v>
      </c>
      <c r="D126" s="24" t="s">
        <v>47</v>
      </c>
      <c r="E126" s="128" t="s">
        <v>151</v>
      </c>
      <c r="F126" s="129">
        <v>13.932</v>
      </c>
      <c r="G126" s="130">
        <v>13.932</v>
      </c>
      <c r="H126" s="117" t="s">
        <v>37</v>
      </c>
      <c r="I126" s="63" t="s">
        <v>166</v>
      </c>
    </row>
    <row r="127" spans="1:9" s="20" customFormat="1" ht="78.75">
      <c r="A127" s="22">
        <v>3</v>
      </c>
      <c r="B127" s="23" t="s">
        <v>169</v>
      </c>
      <c r="C127" s="24" t="s">
        <v>56</v>
      </c>
      <c r="D127" s="24" t="s">
        <v>47</v>
      </c>
      <c r="E127" s="28" t="s">
        <v>151</v>
      </c>
      <c r="F127" s="62">
        <v>99.944000000000003</v>
      </c>
      <c r="G127" s="61">
        <v>99.944000000000003</v>
      </c>
      <c r="H127" s="117" t="s">
        <v>37</v>
      </c>
      <c r="I127" s="63" t="s">
        <v>166</v>
      </c>
    </row>
    <row r="128" spans="1:9" s="20" customFormat="1" ht="78.75">
      <c r="A128" s="22">
        <v>4</v>
      </c>
      <c r="B128" s="23" t="s">
        <v>170</v>
      </c>
      <c r="C128" s="62" t="s">
        <v>56</v>
      </c>
      <c r="D128" s="24" t="s">
        <v>171</v>
      </c>
      <c r="E128" s="28" t="s">
        <v>151</v>
      </c>
      <c r="F128" s="123">
        <v>6</v>
      </c>
      <c r="G128" s="12">
        <v>5.1440000000000001</v>
      </c>
      <c r="H128" s="117" t="s">
        <v>37</v>
      </c>
      <c r="I128" s="63" t="s">
        <v>172</v>
      </c>
    </row>
    <row r="129" spans="1:9" s="20" customFormat="1" ht="47.25">
      <c r="A129" s="22">
        <v>5</v>
      </c>
      <c r="B129" s="23" t="s">
        <v>173</v>
      </c>
      <c r="C129" s="24" t="s">
        <v>56</v>
      </c>
      <c r="D129" s="24" t="s">
        <v>171</v>
      </c>
      <c r="E129" s="28" t="s">
        <v>151</v>
      </c>
      <c r="F129" s="129">
        <v>44.8</v>
      </c>
      <c r="G129" s="61">
        <v>44.8</v>
      </c>
      <c r="H129" s="117" t="s">
        <v>36</v>
      </c>
      <c r="I129" s="63" t="s">
        <v>50</v>
      </c>
    </row>
    <row r="130" spans="1:9" s="20" customFormat="1" ht="31.5">
      <c r="A130" s="22">
        <v>6</v>
      </c>
      <c r="B130" s="23" t="s">
        <v>174</v>
      </c>
      <c r="C130" s="24" t="s">
        <v>56</v>
      </c>
      <c r="D130" s="24" t="s">
        <v>171</v>
      </c>
      <c r="E130" s="28" t="s">
        <v>151</v>
      </c>
      <c r="F130" s="129">
        <v>18.361000000000001</v>
      </c>
      <c r="G130" s="61">
        <v>18.361000000000001</v>
      </c>
      <c r="H130" s="117" t="s">
        <v>36</v>
      </c>
      <c r="I130" s="63" t="s">
        <v>50</v>
      </c>
    </row>
    <row r="131" spans="1:9" s="20" customFormat="1" ht="31.5">
      <c r="A131" s="22">
        <v>7</v>
      </c>
      <c r="B131" s="23" t="s">
        <v>175</v>
      </c>
      <c r="C131" s="24" t="s">
        <v>56</v>
      </c>
      <c r="D131" s="24" t="s">
        <v>171</v>
      </c>
      <c r="E131" s="28" t="s">
        <v>151</v>
      </c>
      <c r="F131" s="129">
        <v>16.271999999999998</v>
      </c>
      <c r="G131" s="61">
        <v>16.271999999999998</v>
      </c>
      <c r="H131" s="117" t="s">
        <v>36</v>
      </c>
      <c r="I131" s="63" t="s">
        <v>50</v>
      </c>
    </row>
    <row r="132" spans="1:9" s="20" customFormat="1" ht="31.5">
      <c r="A132" s="22">
        <v>8</v>
      </c>
      <c r="B132" s="23" t="s">
        <v>176</v>
      </c>
      <c r="C132" s="24" t="s">
        <v>56</v>
      </c>
      <c r="D132" s="24" t="s">
        <v>171</v>
      </c>
      <c r="E132" s="28" t="s">
        <v>151</v>
      </c>
      <c r="F132" s="129">
        <v>20.651</v>
      </c>
      <c r="G132" s="61">
        <v>20.651</v>
      </c>
      <c r="H132" s="117" t="s">
        <v>36</v>
      </c>
      <c r="I132" s="63" t="s">
        <v>50</v>
      </c>
    </row>
    <row r="133" spans="1:9" s="20" customFormat="1" ht="157.5">
      <c r="A133" s="22">
        <v>9</v>
      </c>
      <c r="B133" s="23" t="s">
        <v>177</v>
      </c>
      <c r="C133" s="24" t="s">
        <v>56</v>
      </c>
      <c r="D133" s="24" t="s">
        <v>47</v>
      </c>
      <c r="E133" s="28" t="s">
        <v>151</v>
      </c>
      <c r="F133" s="62">
        <v>14.083</v>
      </c>
      <c r="G133" s="61">
        <v>14.083</v>
      </c>
      <c r="H133" s="117" t="s">
        <v>35</v>
      </c>
      <c r="I133" s="63" t="s">
        <v>166</v>
      </c>
    </row>
    <row r="134" spans="1:9" s="20" customFormat="1" ht="31.5">
      <c r="A134" s="22">
        <v>10</v>
      </c>
      <c r="B134" s="26" t="s">
        <v>178</v>
      </c>
      <c r="C134" s="12" t="s">
        <v>56</v>
      </c>
      <c r="D134" s="24" t="s">
        <v>129</v>
      </c>
      <c r="E134" s="28" t="s">
        <v>151</v>
      </c>
      <c r="F134" s="117">
        <v>114.03</v>
      </c>
      <c r="G134" s="131">
        <v>114.03</v>
      </c>
      <c r="H134" s="117" t="s">
        <v>35</v>
      </c>
      <c r="I134" s="63" t="s">
        <v>166</v>
      </c>
    </row>
    <row r="135" spans="1:9" s="20" customFormat="1" ht="31.5">
      <c r="A135" s="132">
        <v>11</v>
      </c>
      <c r="B135" s="26" t="s">
        <v>179</v>
      </c>
      <c r="C135" s="12" t="s">
        <v>56</v>
      </c>
      <c r="D135" s="24" t="s">
        <v>129</v>
      </c>
      <c r="E135" s="62" t="s">
        <v>151</v>
      </c>
      <c r="F135" s="117">
        <v>228.887</v>
      </c>
      <c r="G135" s="131">
        <v>228.887</v>
      </c>
      <c r="H135" s="117" t="s">
        <v>35</v>
      </c>
      <c r="I135" s="63" t="s">
        <v>166</v>
      </c>
    </row>
    <row r="136" spans="1:9" s="20" customFormat="1" ht="31.5">
      <c r="A136" s="132">
        <v>12</v>
      </c>
      <c r="B136" s="26" t="s">
        <v>179</v>
      </c>
      <c r="C136" s="12" t="s">
        <v>56</v>
      </c>
      <c r="D136" s="24" t="s">
        <v>129</v>
      </c>
      <c r="E136" s="62" t="s">
        <v>151</v>
      </c>
      <c r="F136" s="117">
        <v>397.78899999999999</v>
      </c>
      <c r="G136" s="131">
        <v>397.78899999999999</v>
      </c>
      <c r="H136" s="117" t="s">
        <v>37</v>
      </c>
      <c r="I136" s="63" t="s">
        <v>166</v>
      </c>
    </row>
    <row r="137" spans="1:9" s="20" customFormat="1" ht="48.75" customHeight="1">
      <c r="A137" s="22">
        <v>13</v>
      </c>
      <c r="B137" s="26" t="s">
        <v>180</v>
      </c>
      <c r="C137" s="24" t="s">
        <v>168</v>
      </c>
      <c r="D137" s="24" t="s">
        <v>171</v>
      </c>
      <c r="E137" s="28" t="s">
        <v>151</v>
      </c>
      <c r="F137" s="24">
        <v>0.17499999999999999</v>
      </c>
      <c r="G137" s="12">
        <v>0.17499999999999999</v>
      </c>
      <c r="H137" s="117" t="s">
        <v>36</v>
      </c>
      <c r="I137" s="63" t="s">
        <v>181</v>
      </c>
    </row>
    <row r="138" spans="1:9" s="20" customFormat="1" ht="47.25">
      <c r="A138" s="22">
        <v>14</v>
      </c>
      <c r="B138" s="26" t="s">
        <v>182</v>
      </c>
      <c r="C138" s="24" t="s">
        <v>168</v>
      </c>
      <c r="D138" s="24" t="s">
        <v>171</v>
      </c>
      <c r="E138" s="28" t="s">
        <v>151</v>
      </c>
      <c r="F138" s="24">
        <v>0.17499999999999999</v>
      </c>
      <c r="G138" s="12">
        <v>0.17499999999999999</v>
      </c>
      <c r="H138" s="117" t="s">
        <v>36</v>
      </c>
      <c r="I138" s="63" t="s">
        <v>181</v>
      </c>
    </row>
    <row r="139" spans="1:9" s="20" customFormat="1" ht="48.75" customHeight="1">
      <c r="A139" s="22">
        <v>15</v>
      </c>
      <c r="B139" s="23" t="s">
        <v>183</v>
      </c>
      <c r="C139" s="24" t="s">
        <v>168</v>
      </c>
      <c r="D139" s="24" t="s">
        <v>184</v>
      </c>
      <c r="E139" s="28" t="s">
        <v>151</v>
      </c>
      <c r="F139" s="24">
        <v>0.17499999999999999</v>
      </c>
      <c r="G139" s="12">
        <v>0.17499999999999999</v>
      </c>
      <c r="H139" s="117" t="s">
        <v>36</v>
      </c>
      <c r="I139" s="63" t="s">
        <v>181</v>
      </c>
    </row>
    <row r="140" spans="1:9" s="20" customFormat="1" ht="47.25">
      <c r="A140" s="22">
        <v>16</v>
      </c>
      <c r="B140" s="23" t="s">
        <v>185</v>
      </c>
      <c r="C140" s="24" t="s">
        <v>168</v>
      </c>
      <c r="D140" s="24" t="s">
        <v>184</v>
      </c>
      <c r="E140" s="28" t="s">
        <v>151</v>
      </c>
      <c r="F140" s="24">
        <v>0.17499999999999999</v>
      </c>
      <c r="G140" s="12">
        <v>0.17499999999999999</v>
      </c>
      <c r="H140" s="117" t="s">
        <v>36</v>
      </c>
      <c r="I140" s="63" t="s">
        <v>181</v>
      </c>
    </row>
    <row r="141" spans="1:9" s="20" customFormat="1" ht="47.25">
      <c r="A141" s="22">
        <v>17</v>
      </c>
      <c r="B141" s="23" t="s">
        <v>186</v>
      </c>
      <c r="C141" s="24" t="s">
        <v>168</v>
      </c>
      <c r="D141" s="24" t="s">
        <v>184</v>
      </c>
      <c r="E141" s="28" t="s">
        <v>151</v>
      </c>
      <c r="F141" s="24">
        <v>0.17499999999999999</v>
      </c>
      <c r="G141" s="12">
        <v>0.17499999999999999</v>
      </c>
      <c r="H141" s="117" t="s">
        <v>36</v>
      </c>
      <c r="I141" s="63" t="s">
        <v>181</v>
      </c>
    </row>
    <row r="142" spans="1:9" s="37" customFormat="1">
      <c r="A142" s="31"/>
      <c r="B142" s="33" t="s">
        <v>34</v>
      </c>
      <c r="C142" s="33"/>
      <c r="D142" s="33"/>
      <c r="E142" s="34"/>
      <c r="F142" s="78">
        <f t="shared" ref="F142:G142" si="6">SUM(F143:F146)</f>
        <v>1478.6659999999997</v>
      </c>
      <c r="G142" s="78">
        <f t="shared" si="6"/>
        <v>1477.8099999999997</v>
      </c>
      <c r="H142" s="78"/>
      <c r="I142" s="36"/>
    </row>
    <row r="143" spans="1:9" s="37" customFormat="1">
      <c r="A143" s="38"/>
      <c r="B143" s="39"/>
      <c r="C143" s="39"/>
      <c r="D143" s="39"/>
      <c r="E143" s="40"/>
      <c r="F143" s="79">
        <f>SUM(F125+F133+F134+F135)</f>
        <v>446.6</v>
      </c>
      <c r="G143" s="79">
        <f>SUM(G125+G133+G134+G135)</f>
        <v>446.6</v>
      </c>
      <c r="H143" s="42" t="s">
        <v>35</v>
      </c>
      <c r="I143" s="42"/>
    </row>
    <row r="144" spans="1:9" s="37" customFormat="1">
      <c r="A144" s="43"/>
      <c r="B144" s="44"/>
      <c r="C144" s="44"/>
      <c r="D144" s="44"/>
      <c r="E144" s="45"/>
      <c r="F144" s="80">
        <f>SUM(F117+F118+F129+F130+F131+F132+F137+F138+F139+F140+F141)</f>
        <v>514.40099999999973</v>
      </c>
      <c r="G144" s="80">
        <f>SUM(G117+G118+G129+G130+G131+G132+G137+G138+G139+G140+G141)</f>
        <v>514.40099999999973</v>
      </c>
      <c r="H144" s="47" t="s">
        <v>36</v>
      </c>
      <c r="I144" s="47"/>
    </row>
    <row r="145" spans="1:9" s="37" customFormat="1">
      <c r="A145" s="48"/>
      <c r="B145" s="49"/>
      <c r="C145" s="49"/>
      <c r="D145" s="49"/>
      <c r="E145" s="50"/>
      <c r="F145" s="81">
        <f>SUM(F126+F127+F128+F136)</f>
        <v>517.66499999999996</v>
      </c>
      <c r="G145" s="81">
        <f>SUM(G126+G127+G128+G136)</f>
        <v>516.80899999999997</v>
      </c>
      <c r="H145" s="52" t="s">
        <v>37</v>
      </c>
      <c r="I145" s="52"/>
    </row>
    <row r="146" spans="1:9" s="37" customFormat="1" ht="17.25" customHeight="1">
      <c r="A146" s="53"/>
      <c r="B146" s="54"/>
      <c r="C146" s="54"/>
      <c r="D146" s="54"/>
      <c r="E146" s="55"/>
      <c r="F146" s="56"/>
      <c r="G146" s="56"/>
      <c r="H146" s="57" t="s">
        <v>38</v>
      </c>
      <c r="I146" s="57"/>
    </row>
    <row r="147" spans="1:9" s="20" customFormat="1">
      <c r="A147" s="17"/>
      <c r="B147" s="133" t="s">
        <v>187</v>
      </c>
      <c r="C147" s="133"/>
      <c r="D147" s="133"/>
      <c r="E147" s="133"/>
      <c r="F147" s="133"/>
      <c r="G147" s="133"/>
      <c r="H147" s="133"/>
      <c r="I147" s="134"/>
    </row>
    <row r="148" spans="1:9" s="20" customFormat="1">
      <c r="A148" s="17"/>
      <c r="B148" s="21" t="s">
        <v>20</v>
      </c>
      <c r="C148" s="21"/>
      <c r="D148" s="19"/>
      <c r="E148" s="19"/>
      <c r="F148" s="21"/>
      <c r="G148" s="21"/>
      <c r="H148" s="19"/>
      <c r="I148" s="19"/>
    </row>
    <row r="149" spans="1:9" s="20" customFormat="1" ht="94.5">
      <c r="A149" s="97">
        <v>1</v>
      </c>
      <c r="B149" s="59" t="s">
        <v>188</v>
      </c>
      <c r="C149" s="12" t="s">
        <v>41</v>
      </c>
      <c r="D149" s="93" t="s">
        <v>47</v>
      </c>
      <c r="E149" s="28" t="s">
        <v>189</v>
      </c>
      <c r="F149" s="25">
        <v>47.8</v>
      </c>
      <c r="G149" s="103">
        <v>47.9</v>
      </c>
      <c r="H149" s="94" t="s">
        <v>25</v>
      </c>
      <c r="I149" s="135" t="s">
        <v>190</v>
      </c>
    </row>
    <row r="150" spans="1:9" s="20" customFormat="1" ht="48" customHeight="1">
      <c r="A150" s="97">
        <v>2</v>
      </c>
      <c r="B150" s="59" t="s">
        <v>191</v>
      </c>
      <c r="C150" s="58" t="s">
        <v>41</v>
      </c>
      <c r="D150" s="93" t="s">
        <v>47</v>
      </c>
      <c r="E150" s="28" t="s">
        <v>189</v>
      </c>
      <c r="F150" s="25">
        <v>13.8</v>
      </c>
      <c r="G150" s="103">
        <v>14.1</v>
      </c>
      <c r="H150" s="94" t="s">
        <v>25</v>
      </c>
      <c r="I150" s="101" t="s">
        <v>192</v>
      </c>
    </row>
    <row r="151" spans="1:9" s="20" customFormat="1" ht="63">
      <c r="A151" s="97">
        <v>3</v>
      </c>
      <c r="B151" s="59" t="s">
        <v>193</v>
      </c>
      <c r="C151" s="58" t="s">
        <v>41</v>
      </c>
      <c r="D151" s="93" t="s">
        <v>47</v>
      </c>
      <c r="E151" s="28" t="s">
        <v>194</v>
      </c>
      <c r="F151" s="25">
        <v>72</v>
      </c>
      <c r="G151" s="103">
        <v>72.400000000000006</v>
      </c>
      <c r="H151" s="94" t="s">
        <v>25</v>
      </c>
      <c r="I151" s="135" t="s">
        <v>195</v>
      </c>
    </row>
    <row r="152" spans="1:9" s="20" customFormat="1">
      <c r="A152" s="17"/>
      <c r="B152" s="104" t="s">
        <v>54</v>
      </c>
      <c r="C152" s="104"/>
      <c r="D152" s="19"/>
      <c r="E152" s="19"/>
      <c r="F152" s="104"/>
      <c r="G152" s="104"/>
      <c r="H152" s="19"/>
      <c r="I152" s="19"/>
    </row>
    <row r="153" spans="1:9" s="20" customFormat="1" ht="31.5">
      <c r="A153" s="22">
        <v>1</v>
      </c>
      <c r="B153" s="26" t="s">
        <v>196</v>
      </c>
      <c r="C153" s="24" t="s">
        <v>56</v>
      </c>
      <c r="D153" s="12" t="s">
        <v>47</v>
      </c>
      <c r="E153" s="12" t="s">
        <v>197</v>
      </c>
      <c r="F153" s="61">
        <v>3.3</v>
      </c>
      <c r="G153" s="61">
        <v>3.3</v>
      </c>
      <c r="H153" s="117" t="s">
        <v>37</v>
      </c>
      <c r="I153" s="63" t="s">
        <v>166</v>
      </c>
    </row>
    <row r="154" spans="1:9" s="37" customFormat="1">
      <c r="A154" s="31"/>
      <c r="B154" s="33" t="s">
        <v>34</v>
      </c>
      <c r="C154" s="33"/>
      <c r="D154" s="33"/>
      <c r="E154" s="34"/>
      <c r="F154" s="78">
        <f t="shared" ref="F154:G154" si="7">SUM(F155:F158)</f>
        <v>3.3</v>
      </c>
      <c r="G154" s="78">
        <f t="shared" si="7"/>
        <v>3.3</v>
      </c>
      <c r="H154" s="78"/>
      <c r="I154" s="36"/>
    </row>
    <row r="155" spans="1:9" s="37" customFormat="1">
      <c r="A155" s="38"/>
      <c r="B155" s="39"/>
      <c r="C155" s="39"/>
      <c r="D155" s="39"/>
      <c r="E155" s="40"/>
      <c r="F155" s="79"/>
      <c r="G155" s="79"/>
      <c r="H155" s="42" t="s">
        <v>35</v>
      </c>
      <c r="I155" s="42"/>
    </row>
    <row r="156" spans="1:9" s="37" customFormat="1">
      <c r="A156" s="43"/>
      <c r="B156" s="44"/>
      <c r="C156" s="44"/>
      <c r="D156" s="44"/>
      <c r="E156" s="45"/>
      <c r="F156" s="80"/>
      <c r="G156" s="80"/>
      <c r="H156" s="47" t="s">
        <v>36</v>
      </c>
      <c r="I156" s="47"/>
    </row>
    <row r="157" spans="1:9" s="37" customFormat="1">
      <c r="A157" s="48"/>
      <c r="B157" s="49"/>
      <c r="C157" s="49"/>
      <c r="D157" s="49"/>
      <c r="E157" s="50"/>
      <c r="F157" s="81">
        <f t="shared" ref="F157:G157" si="8">SUM(F153)</f>
        <v>3.3</v>
      </c>
      <c r="G157" s="81">
        <f t="shared" si="8"/>
        <v>3.3</v>
      </c>
      <c r="H157" s="52" t="s">
        <v>37</v>
      </c>
      <c r="I157" s="52"/>
    </row>
    <row r="158" spans="1:9" s="37" customFormat="1" ht="31.5">
      <c r="A158" s="53"/>
      <c r="B158" s="136"/>
      <c r="C158" s="137"/>
      <c r="D158" s="138"/>
      <c r="E158" s="55"/>
      <c r="F158" s="56"/>
      <c r="G158" s="56"/>
      <c r="H158" s="57" t="s">
        <v>38</v>
      </c>
      <c r="I158" s="57"/>
    </row>
    <row r="159" spans="1:9" s="20" customFormat="1">
      <c r="A159" s="17"/>
      <c r="B159" s="121" t="s">
        <v>198</v>
      </c>
      <c r="C159" s="122"/>
      <c r="D159" s="122"/>
      <c r="E159" s="122"/>
      <c r="F159" s="122"/>
      <c r="G159" s="122"/>
      <c r="H159" s="122"/>
      <c r="I159" s="122"/>
    </row>
    <row r="160" spans="1:9" s="20" customFormat="1">
      <c r="A160" s="17"/>
      <c r="B160" s="21" t="s">
        <v>20</v>
      </c>
      <c r="C160" s="21"/>
      <c r="D160" s="19"/>
      <c r="E160" s="19"/>
      <c r="F160" s="21"/>
      <c r="G160" s="21"/>
      <c r="H160" s="19"/>
      <c r="I160" s="19"/>
    </row>
    <row r="161" spans="1:9" s="20" customFormat="1" ht="63">
      <c r="A161" s="97">
        <v>1</v>
      </c>
      <c r="B161" s="23" t="s">
        <v>199</v>
      </c>
      <c r="C161" s="58" t="s">
        <v>41</v>
      </c>
      <c r="D161" s="93" t="s">
        <v>47</v>
      </c>
      <c r="E161" s="28" t="s">
        <v>121</v>
      </c>
      <c r="F161" s="58">
        <v>79.099999999999994</v>
      </c>
      <c r="G161" s="12">
        <v>81.2</v>
      </c>
      <c r="H161" s="94" t="s">
        <v>25</v>
      </c>
      <c r="I161" s="26" t="s">
        <v>200</v>
      </c>
    </row>
    <row r="162" spans="1:9" s="20" customFormat="1" ht="47.25">
      <c r="A162" s="97">
        <v>2</v>
      </c>
      <c r="B162" s="23" t="s">
        <v>201</v>
      </c>
      <c r="C162" s="58" t="s">
        <v>41</v>
      </c>
      <c r="D162" s="93" t="s">
        <v>47</v>
      </c>
      <c r="E162" s="28" t="s">
        <v>121</v>
      </c>
      <c r="F162" s="58">
        <v>65.900000000000006</v>
      </c>
      <c r="G162" s="12">
        <v>66.599999999999994</v>
      </c>
      <c r="H162" s="94" t="s">
        <v>25</v>
      </c>
      <c r="I162" s="26" t="s">
        <v>202</v>
      </c>
    </row>
    <row r="163" spans="1:9" s="20" customFormat="1" ht="95.25" customHeight="1">
      <c r="A163" s="97">
        <v>3</v>
      </c>
      <c r="B163" s="23" t="s">
        <v>203</v>
      </c>
      <c r="C163" s="58" t="s">
        <v>204</v>
      </c>
      <c r="D163" s="93" t="s">
        <v>47</v>
      </c>
      <c r="E163" s="28" t="s">
        <v>121</v>
      </c>
      <c r="F163" s="58">
        <v>55</v>
      </c>
      <c r="G163" s="12">
        <v>66</v>
      </c>
      <c r="H163" s="94" t="s">
        <v>25</v>
      </c>
      <c r="I163" s="26" t="s">
        <v>205</v>
      </c>
    </row>
    <row r="164" spans="1:9" s="20" customFormat="1">
      <c r="A164" s="17"/>
      <c r="B164" s="104" t="s">
        <v>54</v>
      </c>
      <c r="C164" s="104"/>
      <c r="D164" s="19"/>
      <c r="E164" s="19"/>
      <c r="F164" s="104"/>
      <c r="G164" s="104"/>
      <c r="H164" s="19"/>
      <c r="I164" s="19"/>
    </row>
    <row r="165" spans="1:9" s="20" customFormat="1">
      <c r="A165" s="68">
        <v>1</v>
      </c>
      <c r="B165" s="74" t="s">
        <v>206</v>
      </c>
      <c r="C165" s="76" t="s">
        <v>56</v>
      </c>
      <c r="D165" s="67" t="s">
        <v>47</v>
      </c>
      <c r="E165" s="67" t="s">
        <v>207</v>
      </c>
      <c r="F165" s="139">
        <v>63.209000000000003</v>
      </c>
      <c r="G165" s="61">
        <v>63.209000000000003</v>
      </c>
      <c r="H165" s="117" t="s">
        <v>35</v>
      </c>
      <c r="I165" s="140" t="s">
        <v>208</v>
      </c>
    </row>
    <row r="166" spans="1:9" s="20" customFormat="1" ht="34.5" customHeight="1">
      <c r="A166" s="73"/>
      <c r="B166" s="141"/>
      <c r="C166" s="67"/>
      <c r="D166" s="67"/>
      <c r="E166" s="67"/>
      <c r="F166" s="61"/>
      <c r="G166" s="142"/>
      <c r="H166" s="117" t="s">
        <v>37</v>
      </c>
      <c r="I166" s="143"/>
    </row>
    <row r="167" spans="1:9" s="20" customFormat="1">
      <c r="A167" s="68">
        <v>2</v>
      </c>
      <c r="B167" s="69" t="s">
        <v>209</v>
      </c>
      <c r="C167" s="70" t="s">
        <v>56</v>
      </c>
      <c r="D167" s="71" t="s">
        <v>47</v>
      </c>
      <c r="E167" s="71" t="s">
        <v>210</v>
      </c>
      <c r="F167" s="61"/>
      <c r="G167" s="142"/>
      <c r="H167" s="117" t="s">
        <v>36</v>
      </c>
      <c r="I167" s="144" t="s">
        <v>211</v>
      </c>
    </row>
    <row r="168" spans="1:9" s="20" customFormat="1" ht="32.25" customHeight="1">
      <c r="A168" s="73"/>
      <c r="B168" s="74"/>
      <c r="C168" s="75"/>
      <c r="D168" s="76"/>
      <c r="E168" s="76"/>
      <c r="F168" s="61">
        <v>112.096</v>
      </c>
      <c r="G168" s="61">
        <v>112.096</v>
      </c>
      <c r="H168" s="117" t="s">
        <v>37</v>
      </c>
      <c r="I168" s="145"/>
    </row>
    <row r="169" spans="1:9" s="20" customFormat="1">
      <c r="A169" s="68">
        <v>3</v>
      </c>
      <c r="B169" s="141" t="s">
        <v>212</v>
      </c>
      <c r="C169" s="67" t="s">
        <v>56</v>
      </c>
      <c r="D169" s="67" t="s">
        <v>47</v>
      </c>
      <c r="E169" s="67" t="s">
        <v>207</v>
      </c>
      <c r="F169" s="61">
        <v>14.02</v>
      </c>
      <c r="G169" s="61">
        <v>14.02</v>
      </c>
      <c r="H169" s="117" t="s">
        <v>35</v>
      </c>
      <c r="I169" s="146" t="s">
        <v>213</v>
      </c>
    </row>
    <row r="170" spans="1:9" s="20" customFormat="1" ht="50.25" customHeight="1">
      <c r="A170" s="73"/>
      <c r="B170" s="141"/>
      <c r="C170" s="67"/>
      <c r="D170" s="67"/>
      <c r="E170" s="67"/>
      <c r="F170" s="61">
        <v>26.288</v>
      </c>
      <c r="G170" s="61">
        <v>26.288</v>
      </c>
      <c r="H170" s="117" t="s">
        <v>37</v>
      </c>
      <c r="I170" s="147"/>
    </row>
    <row r="171" spans="1:9" s="20" customFormat="1">
      <c r="A171" s="68">
        <v>4</v>
      </c>
      <c r="B171" s="69" t="s">
        <v>214</v>
      </c>
      <c r="C171" s="70" t="s">
        <v>56</v>
      </c>
      <c r="D171" s="71" t="s">
        <v>47</v>
      </c>
      <c r="E171" s="71" t="s">
        <v>215</v>
      </c>
      <c r="F171" s="61">
        <v>3.028</v>
      </c>
      <c r="G171" s="61">
        <v>2.633</v>
      </c>
      <c r="H171" s="117" t="s">
        <v>35</v>
      </c>
      <c r="I171" s="146" t="s">
        <v>216</v>
      </c>
    </row>
    <row r="172" spans="1:9" s="20" customFormat="1">
      <c r="A172" s="148"/>
      <c r="B172" s="149"/>
      <c r="C172" s="150"/>
      <c r="D172" s="99"/>
      <c r="E172" s="99"/>
      <c r="F172" s="61"/>
      <c r="G172" s="61"/>
      <c r="H172" s="117" t="s">
        <v>36</v>
      </c>
      <c r="I172" s="151"/>
    </row>
    <row r="173" spans="1:9" s="20" customFormat="1" ht="99.75" customHeight="1">
      <c r="A173" s="73"/>
      <c r="B173" s="74"/>
      <c r="C173" s="75"/>
      <c r="D173" s="76"/>
      <c r="E173" s="76"/>
      <c r="F173" s="61">
        <v>5.9349999999999996</v>
      </c>
      <c r="G173" s="61">
        <v>5.9349999999999996</v>
      </c>
      <c r="H173" s="117" t="s">
        <v>37</v>
      </c>
      <c r="I173" s="147"/>
    </row>
    <row r="174" spans="1:9" s="37" customFormat="1">
      <c r="A174" s="31"/>
      <c r="B174" s="33" t="s">
        <v>34</v>
      </c>
      <c r="C174" s="33"/>
      <c r="D174" s="33"/>
      <c r="E174" s="34"/>
      <c r="F174" s="78">
        <f t="shared" ref="F174:G174" si="9">SUM(F175:F178)</f>
        <v>224.57600000000002</v>
      </c>
      <c r="G174" s="78">
        <f t="shared" si="9"/>
        <v>224.18100000000001</v>
      </c>
      <c r="H174" s="36"/>
      <c r="I174" s="36"/>
    </row>
    <row r="175" spans="1:9" s="37" customFormat="1">
      <c r="A175" s="38"/>
      <c r="B175" s="39"/>
      <c r="C175" s="39"/>
      <c r="D175" s="39"/>
      <c r="E175" s="40"/>
      <c r="F175" s="79">
        <f t="shared" ref="F175:G175" si="10">SUM(F165+F169+F171)</f>
        <v>80.257000000000005</v>
      </c>
      <c r="G175" s="79">
        <f t="shared" si="10"/>
        <v>79.861999999999995</v>
      </c>
      <c r="H175" s="42" t="s">
        <v>35</v>
      </c>
      <c r="I175" s="42"/>
    </row>
    <row r="176" spans="1:9" s="37" customFormat="1">
      <c r="A176" s="43"/>
      <c r="B176" s="44"/>
      <c r="C176" s="44"/>
      <c r="D176" s="44"/>
      <c r="E176" s="45"/>
      <c r="F176" s="80"/>
      <c r="G176" s="80"/>
      <c r="H176" s="47" t="s">
        <v>36</v>
      </c>
      <c r="I176" s="47"/>
    </row>
    <row r="177" spans="1:9" s="37" customFormat="1">
      <c r="A177" s="48"/>
      <c r="B177" s="49"/>
      <c r="C177" s="49"/>
      <c r="D177" s="49"/>
      <c r="E177" s="50"/>
      <c r="F177" s="81">
        <f t="shared" ref="F177:G177" si="11">SUM(F166+F168+F170+F173)</f>
        <v>144.31900000000002</v>
      </c>
      <c r="G177" s="81">
        <f t="shared" si="11"/>
        <v>144.31900000000002</v>
      </c>
      <c r="H177" s="52" t="s">
        <v>37</v>
      </c>
      <c r="I177" s="52"/>
    </row>
    <row r="178" spans="1:9" s="37" customFormat="1" ht="16.5" customHeight="1">
      <c r="A178" s="53"/>
      <c r="B178" s="136"/>
      <c r="C178" s="137"/>
      <c r="D178" s="138"/>
      <c r="E178" s="55"/>
      <c r="F178" s="56"/>
      <c r="G178" s="56"/>
      <c r="H178" s="57" t="s">
        <v>38</v>
      </c>
      <c r="I178" s="57"/>
    </row>
    <row r="179" spans="1:9" s="20" customFormat="1">
      <c r="A179" s="17"/>
      <c r="B179" s="121" t="s">
        <v>217</v>
      </c>
      <c r="C179" s="122"/>
      <c r="D179" s="122"/>
      <c r="E179" s="122"/>
      <c r="F179" s="122"/>
      <c r="G179" s="122"/>
      <c r="H179" s="122"/>
      <c r="I179" s="122"/>
    </row>
    <row r="180" spans="1:9" s="20" customFormat="1">
      <c r="A180" s="17"/>
      <c r="B180" s="21" t="s">
        <v>20</v>
      </c>
      <c r="C180" s="21"/>
      <c r="D180" s="19"/>
      <c r="E180" s="19"/>
      <c r="F180" s="21"/>
      <c r="G180" s="21"/>
      <c r="H180" s="19"/>
      <c r="I180" s="19"/>
    </row>
    <row r="181" spans="1:9" s="20" customFormat="1" ht="47.25">
      <c r="A181" s="97">
        <v>1</v>
      </c>
      <c r="B181" s="23" t="s">
        <v>218</v>
      </c>
      <c r="C181" s="58" t="s">
        <v>41</v>
      </c>
      <c r="D181" s="93" t="s">
        <v>47</v>
      </c>
      <c r="E181" s="28" t="s">
        <v>121</v>
      </c>
      <c r="F181" s="152">
        <v>26.47</v>
      </c>
      <c r="G181" s="153">
        <v>22.2</v>
      </c>
      <c r="H181" s="94" t="s">
        <v>25</v>
      </c>
      <c r="I181" s="23" t="s">
        <v>219</v>
      </c>
    </row>
    <row r="182" spans="1:9" s="20" customFormat="1" ht="94.5">
      <c r="A182" s="97">
        <v>2</v>
      </c>
      <c r="B182" s="23" t="s">
        <v>220</v>
      </c>
      <c r="C182" s="58" t="s">
        <v>41</v>
      </c>
      <c r="D182" s="93" t="s">
        <v>47</v>
      </c>
      <c r="E182" s="28" t="s">
        <v>121</v>
      </c>
      <c r="F182" s="125">
        <v>100</v>
      </c>
      <c r="G182" s="25">
        <v>100</v>
      </c>
      <c r="H182" s="94" t="s">
        <v>25</v>
      </c>
      <c r="I182" s="154" t="s">
        <v>221</v>
      </c>
    </row>
    <row r="183" spans="1:9" s="20" customFormat="1" ht="81.75" customHeight="1">
      <c r="A183" s="97">
        <v>3</v>
      </c>
      <c r="B183" s="23" t="s">
        <v>222</v>
      </c>
      <c r="C183" s="58" t="s">
        <v>41</v>
      </c>
      <c r="D183" s="93" t="s">
        <v>47</v>
      </c>
      <c r="E183" s="28" t="s">
        <v>121</v>
      </c>
      <c r="F183" s="125">
        <v>16.7</v>
      </c>
      <c r="G183" s="25">
        <v>16.7</v>
      </c>
      <c r="H183" s="94" t="s">
        <v>25</v>
      </c>
      <c r="I183" s="155" t="s">
        <v>223</v>
      </c>
    </row>
    <row r="184" spans="1:9" s="20" customFormat="1">
      <c r="A184" s="17"/>
      <c r="B184" s="104" t="s">
        <v>54</v>
      </c>
      <c r="C184" s="104"/>
      <c r="D184" s="19"/>
      <c r="E184" s="19"/>
      <c r="F184" s="104"/>
      <c r="G184" s="104"/>
      <c r="H184" s="19"/>
      <c r="I184" s="19"/>
    </row>
    <row r="185" spans="1:9" s="20" customFormat="1">
      <c r="A185" s="68">
        <v>1</v>
      </c>
      <c r="B185" s="69" t="s">
        <v>224</v>
      </c>
      <c r="C185" s="71" t="s">
        <v>56</v>
      </c>
      <c r="D185" s="71" t="s">
        <v>225</v>
      </c>
      <c r="E185" s="156" t="s">
        <v>121</v>
      </c>
      <c r="F185" s="61"/>
      <c r="G185" s="61"/>
      <c r="H185" s="157" t="s">
        <v>35</v>
      </c>
      <c r="I185" s="157"/>
    </row>
    <row r="186" spans="1:9" s="20" customFormat="1" ht="64.5" customHeight="1">
      <c r="A186" s="73"/>
      <c r="B186" s="74"/>
      <c r="C186" s="76"/>
      <c r="D186" s="76"/>
      <c r="E186" s="158"/>
      <c r="F186" s="61">
        <v>1.6719999999999999</v>
      </c>
      <c r="G186" s="61">
        <v>1.6719999999999999</v>
      </c>
      <c r="H186" s="157" t="s">
        <v>37</v>
      </c>
      <c r="I186" s="29" t="s">
        <v>226</v>
      </c>
    </row>
    <row r="187" spans="1:9" s="20" customFormat="1" ht="47.25">
      <c r="A187" s="22">
        <v>2</v>
      </c>
      <c r="B187" s="23" t="s">
        <v>227</v>
      </c>
      <c r="C187" s="12" t="s">
        <v>56</v>
      </c>
      <c r="D187" s="12" t="s">
        <v>225</v>
      </c>
      <c r="E187" s="28" t="s">
        <v>121</v>
      </c>
      <c r="F187" s="139">
        <v>41.103000000000002</v>
      </c>
      <c r="G187" s="139">
        <v>41.103000000000002</v>
      </c>
      <c r="H187" s="157" t="s">
        <v>37</v>
      </c>
      <c r="I187" s="63" t="s">
        <v>228</v>
      </c>
    </row>
    <row r="188" spans="1:9" s="20" customFormat="1" ht="48.75" customHeight="1">
      <c r="A188" s="22">
        <v>3</v>
      </c>
      <c r="B188" s="26" t="s">
        <v>229</v>
      </c>
      <c r="C188" s="12" t="s">
        <v>56</v>
      </c>
      <c r="D188" s="12" t="s">
        <v>225</v>
      </c>
      <c r="E188" s="28" t="s">
        <v>121</v>
      </c>
      <c r="F188" s="139">
        <v>80.406999999999996</v>
      </c>
      <c r="G188" s="139">
        <v>80.406999999999996</v>
      </c>
      <c r="H188" s="157" t="s">
        <v>37</v>
      </c>
      <c r="I188" s="63" t="s">
        <v>230</v>
      </c>
    </row>
    <row r="189" spans="1:9" s="20" customFormat="1" ht="45.75" customHeight="1">
      <c r="A189" s="71">
        <v>4</v>
      </c>
      <c r="B189" s="69" t="s">
        <v>231</v>
      </c>
      <c r="C189" s="70" t="s">
        <v>56</v>
      </c>
      <c r="D189" s="71" t="s">
        <v>47</v>
      </c>
      <c r="E189" s="156" t="s">
        <v>215</v>
      </c>
      <c r="F189" s="61">
        <v>22.55</v>
      </c>
      <c r="G189" s="61">
        <v>22.55</v>
      </c>
      <c r="H189" s="157" t="s">
        <v>35</v>
      </c>
      <c r="I189" s="159" t="s">
        <v>232</v>
      </c>
    </row>
    <row r="190" spans="1:9" s="20" customFormat="1" ht="47.25" customHeight="1">
      <c r="A190" s="76"/>
      <c r="B190" s="74"/>
      <c r="C190" s="75"/>
      <c r="D190" s="76"/>
      <c r="E190" s="158"/>
      <c r="F190" s="139">
        <v>9.34</v>
      </c>
      <c r="G190" s="139">
        <v>9.34</v>
      </c>
      <c r="H190" s="157" t="s">
        <v>37</v>
      </c>
      <c r="I190" s="159" t="s">
        <v>233</v>
      </c>
    </row>
    <row r="191" spans="1:9" s="20" customFormat="1" ht="160.5" customHeight="1">
      <c r="A191" s="68">
        <v>5</v>
      </c>
      <c r="B191" s="69" t="s">
        <v>234</v>
      </c>
      <c r="C191" s="71" t="s">
        <v>56</v>
      </c>
      <c r="D191" s="71" t="s">
        <v>225</v>
      </c>
      <c r="E191" s="156" t="s">
        <v>121</v>
      </c>
      <c r="F191" s="139">
        <v>2.3820000000000001</v>
      </c>
      <c r="G191" s="139">
        <v>2.3820000000000001</v>
      </c>
      <c r="H191" s="157" t="s">
        <v>36</v>
      </c>
      <c r="I191" s="29" t="s">
        <v>235</v>
      </c>
    </row>
    <row r="192" spans="1:9" s="20" customFormat="1" ht="286.5" customHeight="1">
      <c r="A192" s="73"/>
      <c r="B192" s="74"/>
      <c r="C192" s="76"/>
      <c r="D192" s="76"/>
      <c r="E192" s="158"/>
      <c r="F192" s="139">
        <v>11.923</v>
      </c>
      <c r="G192" s="139">
        <v>11.923</v>
      </c>
      <c r="H192" s="157" t="s">
        <v>37</v>
      </c>
      <c r="I192" s="160" t="s">
        <v>236</v>
      </c>
    </row>
    <row r="193" spans="1:9" s="20" customFormat="1" ht="47.25">
      <c r="A193" s="22">
        <v>6</v>
      </c>
      <c r="B193" s="23" t="s">
        <v>237</v>
      </c>
      <c r="C193" s="12" t="s">
        <v>168</v>
      </c>
      <c r="D193" s="12" t="s">
        <v>47</v>
      </c>
      <c r="E193" s="28" t="s">
        <v>121</v>
      </c>
      <c r="F193" s="139">
        <v>2.15</v>
      </c>
      <c r="G193" s="139">
        <v>2.15</v>
      </c>
      <c r="H193" s="157" t="s">
        <v>37</v>
      </c>
      <c r="I193" s="26" t="s">
        <v>238</v>
      </c>
    </row>
    <row r="194" spans="1:9" s="20" customFormat="1" ht="15.75" customHeight="1">
      <c r="A194" s="68">
        <v>7</v>
      </c>
      <c r="B194" s="69" t="s">
        <v>239</v>
      </c>
      <c r="C194" s="71" t="s">
        <v>168</v>
      </c>
      <c r="D194" s="71" t="s">
        <v>47</v>
      </c>
      <c r="E194" s="156" t="s">
        <v>121</v>
      </c>
      <c r="F194" s="139"/>
      <c r="G194" s="161"/>
      <c r="H194" s="157" t="s">
        <v>35</v>
      </c>
      <c r="I194" s="72" t="s">
        <v>240</v>
      </c>
    </row>
    <row r="195" spans="1:9" s="20" customFormat="1" ht="38.25" customHeight="1">
      <c r="A195" s="73"/>
      <c r="B195" s="74"/>
      <c r="C195" s="76"/>
      <c r="D195" s="76"/>
      <c r="E195" s="158"/>
      <c r="F195" s="139">
        <v>16.809000000000001</v>
      </c>
      <c r="G195" s="162">
        <v>16.809000000000001</v>
      </c>
      <c r="H195" s="157" t="s">
        <v>37</v>
      </c>
      <c r="I195" s="77"/>
    </row>
    <row r="196" spans="1:9" s="20" customFormat="1">
      <c r="A196" s="68">
        <v>8</v>
      </c>
      <c r="B196" s="69" t="s">
        <v>241</v>
      </c>
      <c r="C196" s="71" t="s">
        <v>56</v>
      </c>
      <c r="D196" s="71" t="s">
        <v>47</v>
      </c>
      <c r="E196" s="156" t="s">
        <v>121</v>
      </c>
      <c r="F196" s="139"/>
      <c r="G196" s="139"/>
      <c r="H196" s="157" t="s">
        <v>35</v>
      </c>
      <c r="I196" s="146" t="s">
        <v>242</v>
      </c>
    </row>
    <row r="197" spans="1:9" s="20" customFormat="1" ht="68.25" customHeight="1">
      <c r="A197" s="73"/>
      <c r="B197" s="74"/>
      <c r="C197" s="76"/>
      <c r="D197" s="76"/>
      <c r="E197" s="158"/>
      <c r="F197" s="139">
        <v>32.161999999999999</v>
      </c>
      <c r="G197" s="139">
        <v>32.161999999999999</v>
      </c>
      <c r="H197" s="157" t="s">
        <v>37</v>
      </c>
      <c r="I197" s="147"/>
    </row>
    <row r="198" spans="1:9" s="20" customFormat="1" ht="94.5">
      <c r="A198" s="163">
        <v>9</v>
      </c>
      <c r="B198" s="23" t="s">
        <v>243</v>
      </c>
      <c r="C198" s="12" t="s">
        <v>56</v>
      </c>
      <c r="D198" s="12" t="s">
        <v>47</v>
      </c>
      <c r="E198" s="28" t="s">
        <v>121</v>
      </c>
      <c r="F198" s="139">
        <v>19.841999999999999</v>
      </c>
      <c r="G198" s="139">
        <v>19.841999999999999</v>
      </c>
      <c r="H198" s="157" t="s">
        <v>35</v>
      </c>
      <c r="I198" s="164" t="s">
        <v>244</v>
      </c>
    </row>
    <row r="199" spans="1:9" s="20" customFormat="1" ht="94.5">
      <c r="A199" s="22">
        <v>10</v>
      </c>
      <c r="B199" s="23" t="s">
        <v>245</v>
      </c>
      <c r="C199" s="12" t="s">
        <v>56</v>
      </c>
      <c r="D199" s="12" t="s">
        <v>47</v>
      </c>
      <c r="E199" s="28" t="s">
        <v>121</v>
      </c>
      <c r="F199" s="139">
        <v>4.883</v>
      </c>
      <c r="G199" s="139">
        <v>4.883</v>
      </c>
      <c r="H199" s="157" t="s">
        <v>37</v>
      </c>
      <c r="I199" s="63" t="s">
        <v>246</v>
      </c>
    </row>
    <row r="200" spans="1:9" s="37" customFormat="1">
      <c r="A200" s="31"/>
      <c r="B200" s="33" t="s">
        <v>34</v>
      </c>
      <c r="C200" s="33"/>
      <c r="D200" s="33"/>
      <c r="E200" s="34"/>
      <c r="F200" s="78">
        <f t="shared" ref="F200:G200" si="12">SUM(F201:F204)</f>
        <v>245.22300000000001</v>
      </c>
      <c r="G200" s="78">
        <f t="shared" si="12"/>
        <v>245.22300000000001</v>
      </c>
      <c r="H200" s="36"/>
      <c r="I200" s="36"/>
    </row>
    <row r="201" spans="1:9" s="37" customFormat="1">
      <c r="A201" s="38"/>
      <c r="B201" s="39"/>
      <c r="C201" s="39"/>
      <c r="D201" s="39"/>
      <c r="E201" s="40"/>
      <c r="F201" s="79">
        <f>SUM(F189+F194+F196+F198)</f>
        <v>42.391999999999996</v>
      </c>
      <c r="G201" s="79">
        <f>SUM(G189+G194+G196+G198)</f>
        <v>42.391999999999996</v>
      </c>
      <c r="H201" s="42" t="s">
        <v>35</v>
      </c>
      <c r="I201" s="42"/>
    </row>
    <row r="202" spans="1:9" s="37" customFormat="1">
      <c r="A202" s="43"/>
      <c r="B202" s="44"/>
      <c r="C202" s="44"/>
      <c r="D202" s="44"/>
      <c r="E202" s="45"/>
      <c r="F202" s="80">
        <f>SUM(F191)</f>
        <v>2.3820000000000001</v>
      </c>
      <c r="G202" s="80">
        <f>SUM(G191)</f>
        <v>2.3820000000000001</v>
      </c>
      <c r="H202" s="47" t="s">
        <v>36</v>
      </c>
      <c r="I202" s="47"/>
    </row>
    <row r="203" spans="1:9" s="37" customFormat="1">
      <c r="A203" s="48"/>
      <c r="B203" s="49"/>
      <c r="C203" s="49"/>
      <c r="D203" s="49"/>
      <c r="E203" s="50"/>
      <c r="F203" s="81">
        <f>SUM(F186+F187+F188+F190+F192+F193+F195+F197+F199)</f>
        <v>200.44900000000001</v>
      </c>
      <c r="G203" s="81">
        <f>SUM(G186+G187+G188+G190+G192+G193+G195+G197+G199)</f>
        <v>200.44900000000001</v>
      </c>
      <c r="H203" s="52" t="s">
        <v>37</v>
      </c>
      <c r="I203" s="52"/>
    </row>
    <row r="204" spans="1:9" s="37" customFormat="1" ht="31.5">
      <c r="A204" s="53"/>
      <c r="B204" s="136"/>
      <c r="C204" s="137"/>
      <c r="D204" s="138"/>
      <c r="E204" s="55"/>
      <c r="F204" s="56"/>
      <c r="G204" s="56"/>
      <c r="H204" s="57" t="s">
        <v>38</v>
      </c>
      <c r="I204" s="57"/>
    </row>
    <row r="205" spans="1:9" s="20" customFormat="1">
      <c r="A205" s="17"/>
      <c r="B205" s="165" t="s">
        <v>247</v>
      </c>
      <c r="C205" s="165"/>
      <c r="D205" s="165"/>
      <c r="E205" s="165"/>
      <c r="F205" s="165"/>
      <c r="G205" s="165"/>
      <c r="H205" s="165"/>
      <c r="I205" s="23"/>
    </row>
    <row r="206" spans="1:9" s="20" customFormat="1">
      <c r="A206" s="17"/>
      <c r="B206" s="21" t="s">
        <v>20</v>
      </c>
      <c r="C206" s="21"/>
      <c r="D206" s="19"/>
      <c r="E206" s="19"/>
      <c r="F206" s="21"/>
      <c r="G206" s="21"/>
      <c r="H206" s="19"/>
      <c r="I206" s="19"/>
    </row>
    <row r="207" spans="1:9" s="20" customFormat="1" ht="47.25">
      <c r="A207" s="97">
        <v>1</v>
      </c>
      <c r="B207" s="59" t="s">
        <v>248</v>
      </c>
      <c r="C207" s="102"/>
      <c r="D207" s="93" t="s">
        <v>47</v>
      </c>
      <c r="E207" s="166" t="s">
        <v>249</v>
      </c>
      <c r="F207" s="167"/>
      <c r="G207" s="167"/>
      <c r="H207" s="94"/>
      <c r="I207" s="12"/>
    </row>
    <row r="208" spans="1:9" s="20" customFormat="1" ht="47.25">
      <c r="A208" s="97"/>
      <c r="B208" s="168" t="s">
        <v>250</v>
      </c>
      <c r="C208" s="102" t="s">
        <v>204</v>
      </c>
      <c r="D208" s="93"/>
      <c r="E208" s="169"/>
      <c r="F208" s="125">
        <v>271.60000000000002</v>
      </c>
      <c r="G208" s="25">
        <v>271.60000000000002</v>
      </c>
      <c r="H208" s="94" t="s">
        <v>25</v>
      </c>
      <c r="I208" s="170" t="s">
        <v>251</v>
      </c>
    </row>
    <row r="209" spans="1:9" s="20" customFormat="1" ht="96.75" customHeight="1">
      <c r="A209" s="97"/>
      <c r="B209" s="168" t="s">
        <v>252</v>
      </c>
      <c r="C209" s="102" t="s">
        <v>204</v>
      </c>
      <c r="D209" s="93"/>
      <c r="E209" s="169"/>
      <c r="F209" s="125">
        <v>61.3</v>
      </c>
      <c r="G209" s="25">
        <v>61.3</v>
      </c>
      <c r="H209" s="94" t="s">
        <v>25</v>
      </c>
      <c r="I209" s="170" t="s">
        <v>253</v>
      </c>
    </row>
    <row r="210" spans="1:9" s="20" customFormat="1">
      <c r="A210" s="17"/>
      <c r="B210" s="104" t="s">
        <v>54</v>
      </c>
      <c r="C210" s="104"/>
      <c r="D210" s="19"/>
      <c r="E210" s="19"/>
      <c r="F210" s="104"/>
      <c r="G210" s="104"/>
      <c r="H210" s="19"/>
      <c r="I210" s="19"/>
    </row>
    <row r="211" spans="1:9" s="20" customFormat="1" ht="63">
      <c r="A211" s="22">
        <v>1</v>
      </c>
      <c r="B211" s="171" t="s">
        <v>254</v>
      </c>
      <c r="C211" s="12" t="s">
        <v>168</v>
      </c>
      <c r="D211" s="12" t="s">
        <v>47</v>
      </c>
      <c r="E211" s="12" t="s">
        <v>255</v>
      </c>
      <c r="F211" s="117">
        <v>5.5</v>
      </c>
      <c r="G211" s="61">
        <v>5.5</v>
      </c>
      <c r="H211" s="157" t="s">
        <v>37</v>
      </c>
      <c r="I211" s="172" t="s">
        <v>256</v>
      </c>
    </row>
    <row r="212" spans="1:9" s="20" customFormat="1" ht="315">
      <c r="A212" s="22">
        <v>2</v>
      </c>
      <c r="B212" s="171" t="s">
        <v>257</v>
      </c>
      <c r="C212" s="12" t="s">
        <v>168</v>
      </c>
      <c r="D212" s="12" t="s">
        <v>47</v>
      </c>
      <c r="E212" s="12" t="s">
        <v>258</v>
      </c>
      <c r="F212" s="117">
        <v>13.574</v>
      </c>
      <c r="G212" s="61">
        <v>13.574</v>
      </c>
      <c r="H212" s="157" t="s">
        <v>37</v>
      </c>
      <c r="I212" s="172" t="s">
        <v>259</v>
      </c>
    </row>
    <row r="213" spans="1:9" s="20" customFormat="1" ht="47.25">
      <c r="A213" s="22">
        <v>3</v>
      </c>
      <c r="B213" s="26" t="s">
        <v>260</v>
      </c>
      <c r="C213" s="12" t="s">
        <v>168</v>
      </c>
      <c r="D213" s="24" t="s">
        <v>47</v>
      </c>
      <c r="E213" s="12" t="s">
        <v>261</v>
      </c>
      <c r="F213" s="117">
        <v>8.9369999999999994</v>
      </c>
      <c r="G213" s="61">
        <v>8.9369999999999994</v>
      </c>
      <c r="H213" s="157" t="s">
        <v>36</v>
      </c>
      <c r="I213" s="173" t="s">
        <v>262</v>
      </c>
    </row>
    <row r="214" spans="1:9" s="20" customFormat="1" ht="48" customHeight="1">
      <c r="A214" s="22">
        <v>4</v>
      </c>
      <c r="B214" s="23" t="s">
        <v>263</v>
      </c>
      <c r="C214" s="12" t="s">
        <v>168</v>
      </c>
      <c r="D214" s="24" t="s">
        <v>47</v>
      </c>
      <c r="E214" s="12" t="s">
        <v>261</v>
      </c>
      <c r="F214" s="24">
        <v>8.5419999999999998</v>
      </c>
      <c r="G214" s="12">
        <v>8.5419999999999998</v>
      </c>
      <c r="H214" s="157" t="s">
        <v>36</v>
      </c>
      <c r="I214" s="173" t="s">
        <v>262</v>
      </c>
    </row>
    <row r="215" spans="1:9" s="20" customFormat="1" ht="47.25">
      <c r="A215" s="132">
        <v>5</v>
      </c>
      <c r="B215" s="26" t="s">
        <v>264</v>
      </c>
      <c r="C215" s="12" t="s">
        <v>168</v>
      </c>
      <c r="D215" s="12" t="s">
        <v>47</v>
      </c>
      <c r="E215" s="12" t="s">
        <v>261</v>
      </c>
      <c r="F215" s="117">
        <v>4.84</v>
      </c>
      <c r="G215" s="61">
        <v>4.84</v>
      </c>
      <c r="H215" s="157" t="s">
        <v>36</v>
      </c>
      <c r="I215" s="173" t="s">
        <v>265</v>
      </c>
    </row>
    <row r="216" spans="1:9" s="20" customFormat="1" ht="48" customHeight="1">
      <c r="A216" s="132">
        <v>6</v>
      </c>
      <c r="B216" s="26" t="s">
        <v>266</v>
      </c>
      <c r="C216" s="12" t="s">
        <v>168</v>
      </c>
      <c r="D216" s="24" t="s">
        <v>47</v>
      </c>
      <c r="E216" s="12" t="s">
        <v>261</v>
      </c>
      <c r="F216" s="117">
        <v>5.5410000000000004</v>
      </c>
      <c r="G216" s="61">
        <v>5.5410000000000004</v>
      </c>
      <c r="H216" s="157" t="s">
        <v>36</v>
      </c>
      <c r="I216" s="173" t="s">
        <v>262</v>
      </c>
    </row>
    <row r="217" spans="1:9" s="20" customFormat="1" ht="47.25">
      <c r="A217" s="132">
        <v>7</v>
      </c>
      <c r="B217" s="26" t="s">
        <v>267</v>
      </c>
      <c r="C217" s="12" t="s">
        <v>168</v>
      </c>
      <c r="D217" s="24" t="s">
        <v>47</v>
      </c>
      <c r="E217" s="12" t="s">
        <v>261</v>
      </c>
      <c r="F217" s="117">
        <v>4.9589999999999996</v>
      </c>
      <c r="G217" s="61">
        <v>4.9589999999999996</v>
      </c>
      <c r="H217" s="157" t="s">
        <v>36</v>
      </c>
      <c r="I217" s="173" t="s">
        <v>262</v>
      </c>
    </row>
    <row r="218" spans="1:9" s="37" customFormat="1">
      <c r="A218" s="31"/>
      <c r="B218" s="33" t="s">
        <v>34</v>
      </c>
      <c r="C218" s="33"/>
      <c r="D218" s="33"/>
      <c r="E218" s="34"/>
      <c r="F218" s="78">
        <f t="shared" ref="F218:G218" si="13">SUM(F219:F222)</f>
        <v>51.893000000000001</v>
      </c>
      <c r="G218" s="78">
        <f t="shared" si="13"/>
        <v>51.893000000000001</v>
      </c>
      <c r="H218" s="36"/>
      <c r="I218" s="36"/>
    </row>
    <row r="219" spans="1:9" s="37" customFormat="1">
      <c r="A219" s="38"/>
      <c r="B219" s="39"/>
      <c r="C219" s="39"/>
      <c r="D219" s="39"/>
      <c r="E219" s="40"/>
      <c r="F219" s="79"/>
      <c r="G219" s="79"/>
      <c r="H219" s="42" t="s">
        <v>35</v>
      </c>
      <c r="I219" s="42"/>
    </row>
    <row r="220" spans="1:9" s="37" customFormat="1">
      <c r="A220" s="43"/>
      <c r="B220" s="44"/>
      <c r="C220" s="44"/>
      <c r="D220" s="44"/>
      <c r="E220" s="45"/>
      <c r="F220" s="80">
        <f t="shared" ref="F220:G220" si="14">SUM(F213+F214+F215+F216+F217)</f>
        <v>32.819000000000003</v>
      </c>
      <c r="G220" s="80">
        <f t="shared" si="14"/>
        <v>32.819000000000003</v>
      </c>
      <c r="H220" s="47" t="s">
        <v>36</v>
      </c>
      <c r="I220" s="47"/>
    </row>
    <row r="221" spans="1:9" s="37" customFormat="1">
      <c r="A221" s="48"/>
      <c r="B221" s="49"/>
      <c r="C221" s="49"/>
      <c r="D221" s="49"/>
      <c r="E221" s="50"/>
      <c r="F221" s="81">
        <f>SUM(F211+F212)</f>
        <v>19.073999999999998</v>
      </c>
      <c r="G221" s="81">
        <f>SUM(G211+G212)</f>
        <v>19.073999999999998</v>
      </c>
      <c r="H221" s="52" t="s">
        <v>37</v>
      </c>
      <c r="I221" s="52"/>
    </row>
    <row r="222" spans="1:9" s="37" customFormat="1" ht="31.5">
      <c r="A222" s="53"/>
      <c r="B222" s="136"/>
      <c r="C222" s="137"/>
      <c r="D222" s="138"/>
      <c r="E222" s="55"/>
      <c r="F222" s="174"/>
      <c r="G222" s="174"/>
      <c r="H222" s="57" t="s">
        <v>38</v>
      </c>
      <c r="I222" s="57"/>
    </row>
    <row r="223" spans="1:9" s="20" customFormat="1">
      <c r="A223" s="17"/>
      <c r="B223" s="133" t="s">
        <v>268</v>
      </c>
      <c r="C223" s="133"/>
      <c r="D223" s="133"/>
      <c r="E223" s="133"/>
      <c r="F223" s="133"/>
      <c r="G223" s="133"/>
      <c r="H223" s="133"/>
      <c r="I223" s="134"/>
    </row>
    <row r="224" spans="1:9" s="20" customFormat="1">
      <c r="A224" s="17"/>
      <c r="B224" s="21" t="s">
        <v>20</v>
      </c>
      <c r="C224" s="21"/>
      <c r="D224" s="19"/>
      <c r="E224" s="19"/>
      <c r="F224" s="21"/>
      <c r="G224" s="21"/>
      <c r="H224" s="19"/>
      <c r="I224" s="19"/>
    </row>
    <row r="225" spans="1:9" s="20" customFormat="1" ht="204.75">
      <c r="A225" s="97">
        <v>1</v>
      </c>
      <c r="B225" s="23" t="s">
        <v>269</v>
      </c>
      <c r="C225" s="102" t="s">
        <v>41</v>
      </c>
      <c r="D225" s="93" t="s">
        <v>47</v>
      </c>
      <c r="E225" s="28" t="s">
        <v>270</v>
      </c>
      <c r="F225" s="25">
        <v>27</v>
      </c>
      <c r="G225" s="25">
        <v>28.6</v>
      </c>
      <c r="H225" s="94" t="s">
        <v>25</v>
      </c>
      <c r="I225" s="26" t="s">
        <v>271</v>
      </c>
    </row>
    <row r="226" spans="1:9" s="20" customFormat="1" ht="131.25" customHeight="1">
      <c r="A226" s="97">
        <v>2</v>
      </c>
      <c r="B226" s="23" t="s">
        <v>272</v>
      </c>
      <c r="C226" s="102" t="s">
        <v>41</v>
      </c>
      <c r="D226" s="93" t="s">
        <v>47</v>
      </c>
      <c r="E226" s="28" t="s">
        <v>270</v>
      </c>
      <c r="F226" s="25">
        <v>19</v>
      </c>
      <c r="G226" s="25">
        <v>21</v>
      </c>
      <c r="H226" s="94" t="s">
        <v>25</v>
      </c>
      <c r="I226" s="26" t="s">
        <v>273</v>
      </c>
    </row>
    <row r="227" spans="1:9" s="20" customFormat="1">
      <c r="A227" s="17"/>
      <c r="B227" s="104" t="s">
        <v>54</v>
      </c>
      <c r="C227" s="104"/>
      <c r="D227" s="19"/>
      <c r="E227" s="19"/>
      <c r="F227" s="104"/>
      <c r="G227" s="104"/>
      <c r="H227" s="19"/>
      <c r="I227" s="19"/>
    </row>
    <row r="228" spans="1:9" s="20" customFormat="1" ht="47.25">
      <c r="A228" s="22">
        <v>1</v>
      </c>
      <c r="B228" s="26" t="s">
        <v>274</v>
      </c>
      <c r="C228" s="12" t="s">
        <v>168</v>
      </c>
      <c r="D228" s="24" t="s">
        <v>47</v>
      </c>
      <c r="E228" s="28" t="s">
        <v>270</v>
      </c>
      <c r="F228" s="12">
        <v>3.5169999999999999</v>
      </c>
      <c r="G228" s="12">
        <v>3.5169999999999999</v>
      </c>
      <c r="H228" s="157" t="s">
        <v>37</v>
      </c>
      <c r="I228" s="63" t="s">
        <v>166</v>
      </c>
    </row>
    <row r="229" spans="1:9" s="20" customFormat="1" ht="47.25">
      <c r="A229" s="22">
        <v>2</v>
      </c>
      <c r="B229" s="26" t="s">
        <v>275</v>
      </c>
      <c r="C229" s="12" t="s">
        <v>168</v>
      </c>
      <c r="D229" s="24" t="s">
        <v>47</v>
      </c>
      <c r="E229" s="28" t="s">
        <v>270</v>
      </c>
      <c r="F229" s="12">
        <v>26.923999999999999</v>
      </c>
      <c r="G229" s="12">
        <v>26.923999999999999</v>
      </c>
      <c r="H229" s="157" t="s">
        <v>37</v>
      </c>
      <c r="I229" s="63" t="s">
        <v>166</v>
      </c>
    </row>
    <row r="230" spans="1:9" s="20" customFormat="1">
      <c r="A230" s="68">
        <v>3</v>
      </c>
      <c r="B230" s="69" t="s">
        <v>276</v>
      </c>
      <c r="C230" s="71" t="s">
        <v>168</v>
      </c>
      <c r="D230" s="70" t="s">
        <v>47</v>
      </c>
      <c r="E230" s="156" t="s">
        <v>270</v>
      </c>
      <c r="F230" s="12">
        <v>13.474</v>
      </c>
      <c r="G230" s="61">
        <v>13.474</v>
      </c>
      <c r="H230" s="157" t="s">
        <v>36</v>
      </c>
      <c r="I230" s="63" t="s">
        <v>166</v>
      </c>
    </row>
    <row r="231" spans="1:9" s="20" customFormat="1" ht="30.75" customHeight="1">
      <c r="A231" s="73"/>
      <c r="B231" s="74"/>
      <c r="C231" s="76"/>
      <c r="D231" s="75"/>
      <c r="E231" s="158"/>
      <c r="F231" s="12">
        <v>0.373</v>
      </c>
      <c r="G231" s="61">
        <v>0.373</v>
      </c>
      <c r="H231" s="157" t="s">
        <v>37</v>
      </c>
      <c r="I231" s="63" t="s">
        <v>166</v>
      </c>
    </row>
    <row r="232" spans="1:9" s="37" customFormat="1">
      <c r="A232" s="31"/>
      <c r="B232" s="33" t="s">
        <v>34</v>
      </c>
      <c r="C232" s="33"/>
      <c r="D232" s="33"/>
      <c r="E232" s="34"/>
      <c r="F232" s="78">
        <f t="shared" ref="F232:G232" si="15">SUM(F233:F236)</f>
        <v>44.287999999999997</v>
      </c>
      <c r="G232" s="78">
        <f t="shared" si="15"/>
        <v>44.287999999999997</v>
      </c>
      <c r="H232" s="36"/>
      <c r="I232" s="36"/>
    </row>
    <row r="233" spans="1:9" s="37" customFormat="1">
      <c r="A233" s="38"/>
      <c r="B233" s="39"/>
      <c r="C233" s="39"/>
      <c r="D233" s="39"/>
      <c r="E233" s="40"/>
      <c r="F233" s="79"/>
      <c r="G233" s="79"/>
      <c r="H233" s="42" t="s">
        <v>35</v>
      </c>
      <c r="I233" s="42"/>
    </row>
    <row r="234" spans="1:9" s="37" customFormat="1">
      <c r="A234" s="43"/>
      <c r="B234" s="44"/>
      <c r="C234" s="44"/>
      <c r="D234" s="44"/>
      <c r="E234" s="45"/>
      <c r="F234" s="80">
        <f>SUM(F230)</f>
        <v>13.474</v>
      </c>
      <c r="G234" s="80">
        <f>SUM(G230)</f>
        <v>13.474</v>
      </c>
      <c r="H234" s="47" t="s">
        <v>36</v>
      </c>
      <c r="I234" s="47"/>
    </row>
    <row r="235" spans="1:9" s="37" customFormat="1">
      <c r="A235" s="48"/>
      <c r="B235" s="49"/>
      <c r="C235" s="49"/>
      <c r="D235" s="49"/>
      <c r="E235" s="50"/>
      <c r="F235" s="81">
        <f>SUM(F228+F229+F231)</f>
        <v>30.814</v>
      </c>
      <c r="G235" s="81">
        <f>SUM(G228+G229+G231)</f>
        <v>30.814</v>
      </c>
      <c r="H235" s="52" t="s">
        <v>37</v>
      </c>
      <c r="I235" s="52"/>
    </row>
    <row r="236" spans="1:9" s="37" customFormat="1" ht="31.5">
      <c r="A236" s="53"/>
      <c r="B236" s="136"/>
      <c r="C236" s="137"/>
      <c r="D236" s="138"/>
      <c r="E236" s="55"/>
      <c r="F236" s="56"/>
      <c r="G236" s="56"/>
      <c r="H236" s="57" t="s">
        <v>38</v>
      </c>
      <c r="I236" s="57"/>
    </row>
    <row r="237" spans="1:9" s="20" customFormat="1">
      <c r="A237" s="17"/>
      <c r="B237" s="133" t="s">
        <v>277</v>
      </c>
      <c r="C237" s="133"/>
      <c r="D237" s="133"/>
      <c r="E237" s="133"/>
      <c r="F237" s="133"/>
      <c r="G237" s="133"/>
      <c r="H237" s="133"/>
      <c r="I237" s="134"/>
    </row>
    <row r="238" spans="1:9" s="20" customFormat="1">
      <c r="A238" s="17"/>
      <c r="B238" s="21" t="s">
        <v>20</v>
      </c>
      <c r="C238" s="21"/>
      <c r="D238" s="19"/>
      <c r="E238" s="19"/>
      <c r="F238" s="21"/>
      <c r="G238" s="21"/>
      <c r="H238" s="19"/>
      <c r="I238" s="19"/>
    </row>
    <row r="239" spans="1:9" s="20" customFormat="1" ht="127.5" customHeight="1">
      <c r="A239" s="97">
        <v>1</v>
      </c>
      <c r="B239" s="26" t="s">
        <v>278</v>
      </c>
      <c r="C239" s="58" t="s">
        <v>41</v>
      </c>
      <c r="D239" s="93" t="s">
        <v>47</v>
      </c>
      <c r="E239" s="28" t="s">
        <v>24</v>
      </c>
      <c r="F239" s="61">
        <v>100.02200000000001</v>
      </c>
      <c r="G239" s="61">
        <v>100.05200000000001</v>
      </c>
      <c r="H239" s="94" t="s">
        <v>25</v>
      </c>
      <c r="I239" s="175" t="s">
        <v>279</v>
      </c>
    </row>
    <row r="240" spans="1:9" s="20" customFormat="1" ht="96" customHeight="1">
      <c r="A240" s="97">
        <v>2</v>
      </c>
      <c r="B240" s="26" t="s">
        <v>280</v>
      </c>
      <c r="C240" s="58" t="s">
        <v>41</v>
      </c>
      <c r="D240" s="93" t="s">
        <v>47</v>
      </c>
      <c r="E240" s="28" t="s">
        <v>24</v>
      </c>
      <c r="F240" s="61">
        <v>100.005</v>
      </c>
      <c r="G240" s="61">
        <v>100.005</v>
      </c>
      <c r="H240" s="94" t="s">
        <v>25</v>
      </c>
      <c r="I240" s="175" t="s">
        <v>281</v>
      </c>
    </row>
    <row r="241" spans="1:9" s="20" customFormat="1" ht="47.25">
      <c r="A241" s="97">
        <v>3</v>
      </c>
      <c r="B241" s="26" t="s">
        <v>282</v>
      </c>
      <c r="C241" s="58" t="s">
        <v>41</v>
      </c>
      <c r="D241" s="93" t="s">
        <v>47</v>
      </c>
      <c r="E241" s="28" t="s">
        <v>24</v>
      </c>
      <c r="F241" s="61">
        <v>100.004</v>
      </c>
      <c r="G241" s="61">
        <v>101.2</v>
      </c>
      <c r="H241" s="94" t="s">
        <v>25</v>
      </c>
      <c r="I241" s="175" t="s">
        <v>283</v>
      </c>
    </row>
    <row r="242" spans="1:9" s="20" customFormat="1">
      <c r="A242" s="17"/>
      <c r="B242" s="104" t="s">
        <v>54</v>
      </c>
      <c r="C242" s="104"/>
      <c r="D242" s="19"/>
      <c r="E242" s="19"/>
      <c r="F242" s="104"/>
      <c r="G242" s="104"/>
      <c r="H242" s="19"/>
      <c r="I242" s="19"/>
    </row>
    <row r="243" spans="1:9" s="20" customFormat="1" ht="204.75">
      <c r="A243" s="22">
        <v>1</v>
      </c>
      <c r="B243" s="176" t="s">
        <v>284</v>
      </c>
      <c r="C243" s="24"/>
      <c r="D243" s="12" t="s">
        <v>47</v>
      </c>
      <c r="E243" s="12" t="s">
        <v>24</v>
      </c>
      <c r="F243" s="85" t="s">
        <v>82</v>
      </c>
      <c r="G243" s="86"/>
      <c r="H243" s="87"/>
      <c r="I243" s="26" t="s">
        <v>285</v>
      </c>
    </row>
    <row r="244" spans="1:9" s="37" customFormat="1">
      <c r="A244" s="31"/>
      <c r="B244" s="33" t="s">
        <v>34</v>
      </c>
      <c r="C244" s="33"/>
      <c r="D244" s="33"/>
      <c r="E244" s="34"/>
      <c r="F244" s="78">
        <f t="shared" ref="F244:G244" si="16">SUM(F245:F248)</f>
        <v>0</v>
      </c>
      <c r="G244" s="78">
        <f t="shared" si="16"/>
        <v>0</v>
      </c>
      <c r="H244" s="36"/>
      <c r="I244" s="36"/>
    </row>
    <row r="245" spans="1:9" s="37" customFormat="1">
      <c r="A245" s="38"/>
      <c r="B245" s="39"/>
      <c r="C245" s="39"/>
      <c r="D245" s="39"/>
      <c r="E245" s="40"/>
      <c r="F245" s="79"/>
      <c r="G245" s="79"/>
      <c r="H245" s="42" t="s">
        <v>35</v>
      </c>
      <c r="I245" s="42"/>
    </row>
    <row r="246" spans="1:9" s="37" customFormat="1">
      <c r="A246" s="43"/>
      <c r="B246" s="44"/>
      <c r="C246" s="44"/>
      <c r="D246" s="44"/>
      <c r="E246" s="45"/>
      <c r="F246" s="80"/>
      <c r="G246" s="80"/>
      <c r="H246" s="47" t="s">
        <v>36</v>
      </c>
      <c r="I246" s="47"/>
    </row>
    <row r="247" spans="1:9" s="37" customFormat="1">
      <c r="A247" s="48"/>
      <c r="B247" s="49"/>
      <c r="C247" s="49"/>
      <c r="D247" s="49"/>
      <c r="E247" s="50"/>
      <c r="F247" s="81"/>
      <c r="G247" s="81"/>
      <c r="H247" s="52" t="s">
        <v>37</v>
      </c>
      <c r="I247" s="52"/>
    </row>
    <row r="248" spans="1:9" s="37" customFormat="1" ht="31.5">
      <c r="A248" s="53"/>
      <c r="B248" s="136"/>
      <c r="C248" s="137"/>
      <c r="D248" s="138"/>
      <c r="E248" s="55"/>
      <c r="F248" s="56"/>
      <c r="G248" s="56"/>
      <c r="H248" s="57" t="s">
        <v>38</v>
      </c>
      <c r="I248" s="57"/>
    </row>
    <row r="249" spans="1:9" s="20" customFormat="1">
      <c r="A249" s="17"/>
      <c r="B249" s="133" t="s">
        <v>286</v>
      </c>
      <c r="C249" s="133"/>
      <c r="D249" s="133"/>
      <c r="E249" s="133"/>
      <c r="F249" s="133"/>
      <c r="G249" s="133"/>
      <c r="H249" s="133"/>
      <c r="I249" s="134"/>
    </row>
    <row r="250" spans="1:9" s="20" customFormat="1">
      <c r="A250" s="17"/>
      <c r="B250" s="21" t="s">
        <v>20</v>
      </c>
      <c r="C250" s="21"/>
      <c r="D250" s="19"/>
      <c r="E250" s="19"/>
      <c r="F250" s="21"/>
      <c r="G250" s="21"/>
      <c r="H250" s="19"/>
      <c r="I250" s="19"/>
    </row>
    <row r="251" spans="1:9" s="20" customFormat="1" ht="126">
      <c r="A251" s="97">
        <v>1</v>
      </c>
      <c r="B251" s="23" t="s">
        <v>287</v>
      </c>
      <c r="C251" s="177" t="s">
        <v>41</v>
      </c>
      <c r="D251" s="93" t="s">
        <v>47</v>
      </c>
      <c r="E251" s="28" t="s">
        <v>261</v>
      </c>
      <c r="F251" s="25">
        <v>99.6</v>
      </c>
      <c r="G251" s="25">
        <v>99.6</v>
      </c>
      <c r="H251" s="94" t="s">
        <v>25</v>
      </c>
      <c r="I251" s="178" t="s">
        <v>288</v>
      </c>
    </row>
    <row r="252" spans="1:9" s="20" customFormat="1" ht="47.25">
      <c r="A252" s="97">
        <v>2</v>
      </c>
      <c r="B252" s="30" t="s">
        <v>289</v>
      </c>
      <c r="C252" s="179" t="s">
        <v>41</v>
      </c>
      <c r="D252" s="93" t="s">
        <v>47</v>
      </c>
      <c r="E252" s="28" t="s">
        <v>261</v>
      </c>
      <c r="F252" s="25">
        <v>14</v>
      </c>
      <c r="G252" s="25">
        <v>14</v>
      </c>
      <c r="H252" s="94" t="s">
        <v>25</v>
      </c>
      <c r="I252" s="101" t="s">
        <v>290</v>
      </c>
    </row>
    <row r="253" spans="1:9" s="20" customFormat="1" ht="47.25">
      <c r="A253" s="97">
        <v>3</v>
      </c>
      <c r="B253" s="26" t="s">
        <v>291</v>
      </c>
      <c r="C253" s="58" t="s">
        <v>41</v>
      </c>
      <c r="D253" s="93" t="s">
        <v>47</v>
      </c>
      <c r="E253" s="28" t="s">
        <v>261</v>
      </c>
      <c r="F253" s="25">
        <v>11.1</v>
      </c>
      <c r="G253" s="25">
        <v>11.1</v>
      </c>
      <c r="H253" s="94" t="s">
        <v>25</v>
      </c>
      <c r="I253" s="101" t="s">
        <v>292</v>
      </c>
    </row>
    <row r="254" spans="1:9" s="20" customFormat="1">
      <c r="A254" s="17"/>
      <c r="B254" s="104" t="s">
        <v>54</v>
      </c>
      <c r="C254" s="104"/>
      <c r="D254" s="19"/>
      <c r="E254" s="19"/>
      <c r="F254" s="104"/>
      <c r="G254" s="104"/>
      <c r="H254" s="19"/>
      <c r="I254" s="19"/>
    </row>
    <row r="255" spans="1:9" s="20" customFormat="1" ht="63">
      <c r="A255" s="22">
        <v>1</v>
      </c>
      <c r="B255" s="23" t="s">
        <v>293</v>
      </c>
      <c r="C255" s="12"/>
      <c r="D255" s="12" t="s">
        <v>294</v>
      </c>
      <c r="E255" s="28" t="s">
        <v>261</v>
      </c>
      <c r="F255" s="180" t="s">
        <v>82</v>
      </c>
      <c r="G255" s="181"/>
      <c r="H255" s="182"/>
      <c r="I255" s="101" t="s">
        <v>292</v>
      </c>
    </row>
    <row r="256" spans="1:9" s="20" customFormat="1" ht="69.75" customHeight="1">
      <c r="A256" s="22">
        <v>2</v>
      </c>
      <c r="B256" s="23" t="s">
        <v>295</v>
      </c>
      <c r="C256" s="12" t="s">
        <v>168</v>
      </c>
      <c r="D256" s="12" t="s">
        <v>296</v>
      </c>
      <c r="E256" s="28" t="s">
        <v>261</v>
      </c>
      <c r="F256" s="155">
        <v>0.95</v>
      </c>
      <c r="G256" s="155">
        <v>0.95</v>
      </c>
      <c r="H256" s="157" t="s">
        <v>37</v>
      </c>
      <c r="I256" s="183" t="s">
        <v>297</v>
      </c>
    </row>
    <row r="257" spans="1:12" s="37" customFormat="1">
      <c r="A257" s="31"/>
      <c r="B257" s="33" t="s">
        <v>34</v>
      </c>
      <c r="C257" s="33"/>
      <c r="D257" s="33"/>
      <c r="E257" s="34"/>
      <c r="F257" s="78">
        <f t="shared" ref="F257:G257" si="17">SUM(F258:F261)</f>
        <v>0.95</v>
      </c>
      <c r="G257" s="78">
        <f t="shared" si="17"/>
        <v>0.95</v>
      </c>
      <c r="H257" s="36"/>
      <c r="I257" s="36"/>
    </row>
    <row r="258" spans="1:12" s="37" customFormat="1">
      <c r="A258" s="38"/>
      <c r="B258" s="39"/>
      <c r="C258" s="39"/>
      <c r="D258" s="39"/>
      <c r="E258" s="40"/>
      <c r="F258" s="79"/>
      <c r="G258" s="79"/>
      <c r="H258" s="42" t="s">
        <v>35</v>
      </c>
      <c r="I258" s="42"/>
    </row>
    <row r="259" spans="1:12" s="37" customFormat="1">
      <c r="A259" s="43"/>
      <c r="B259" s="44"/>
      <c r="C259" s="44"/>
      <c r="D259" s="44"/>
      <c r="E259" s="45"/>
      <c r="F259" s="80"/>
      <c r="G259" s="80"/>
      <c r="H259" s="47" t="s">
        <v>36</v>
      </c>
      <c r="I259" s="47"/>
    </row>
    <row r="260" spans="1:12" s="37" customFormat="1">
      <c r="A260" s="48"/>
      <c r="B260" s="49"/>
      <c r="C260" s="49"/>
      <c r="D260" s="49"/>
      <c r="E260" s="50"/>
      <c r="F260" s="81">
        <f t="shared" ref="F260:G260" si="18">SUM(F256)</f>
        <v>0.95</v>
      </c>
      <c r="G260" s="81">
        <f t="shared" si="18"/>
        <v>0.95</v>
      </c>
      <c r="H260" s="52" t="s">
        <v>37</v>
      </c>
      <c r="I260" s="52"/>
    </row>
    <row r="261" spans="1:12" s="37" customFormat="1" ht="31.5">
      <c r="A261" s="53"/>
      <c r="B261" s="136"/>
      <c r="C261" s="137"/>
      <c r="D261" s="138"/>
      <c r="E261" s="55"/>
      <c r="F261" s="56"/>
      <c r="G261" s="56"/>
      <c r="H261" s="57" t="s">
        <v>38</v>
      </c>
      <c r="I261" s="57"/>
    </row>
    <row r="262" spans="1:12" s="20" customFormat="1">
      <c r="A262" s="17"/>
      <c r="B262" s="184" t="s">
        <v>298</v>
      </c>
      <c r="C262" s="185"/>
      <c r="D262" s="185"/>
      <c r="E262" s="185"/>
      <c r="F262" s="185"/>
      <c r="G262" s="185"/>
      <c r="H262" s="185"/>
      <c r="I262" s="185"/>
    </row>
    <row r="263" spans="1:12" s="20" customFormat="1">
      <c r="A263" s="17"/>
      <c r="B263" s="133" t="s">
        <v>299</v>
      </c>
      <c r="C263" s="133"/>
      <c r="D263" s="133"/>
      <c r="E263" s="133"/>
      <c r="F263" s="133"/>
      <c r="G263" s="133"/>
      <c r="H263" s="133"/>
      <c r="I263" s="134"/>
    </row>
    <row r="264" spans="1:12" s="20" customFormat="1">
      <c r="A264" s="17"/>
      <c r="B264" s="21" t="s">
        <v>20</v>
      </c>
      <c r="C264" s="21"/>
      <c r="D264" s="19"/>
      <c r="E264" s="19"/>
      <c r="F264" s="21"/>
      <c r="G264" s="21"/>
      <c r="H264" s="19"/>
      <c r="I264" s="19"/>
    </row>
    <row r="265" spans="1:12" s="20" customFormat="1" ht="141.75">
      <c r="A265" s="97">
        <v>1</v>
      </c>
      <c r="B265" s="26" t="s">
        <v>300</v>
      </c>
      <c r="C265" s="186" t="s">
        <v>41</v>
      </c>
      <c r="D265" s="93" t="s">
        <v>47</v>
      </c>
      <c r="E265" s="28" t="s">
        <v>301</v>
      </c>
      <c r="F265" s="12">
        <v>9.6999999999999993</v>
      </c>
      <c r="G265" s="12">
        <v>6.5</v>
      </c>
      <c r="H265" s="94" t="s">
        <v>25</v>
      </c>
      <c r="I265" s="175" t="s">
        <v>302</v>
      </c>
    </row>
    <row r="266" spans="1:12" s="20" customFormat="1" ht="78.75">
      <c r="A266" s="97">
        <v>2</v>
      </c>
      <c r="B266" s="26" t="s">
        <v>303</v>
      </c>
      <c r="C266" s="187" t="s">
        <v>41</v>
      </c>
      <c r="D266" s="93" t="s">
        <v>47</v>
      </c>
      <c r="E266" s="28" t="s">
        <v>301</v>
      </c>
      <c r="F266" s="12">
        <v>10.1</v>
      </c>
      <c r="G266" s="12">
        <v>8.9</v>
      </c>
      <c r="H266" s="94" t="s">
        <v>25</v>
      </c>
      <c r="I266" s="175" t="s">
        <v>304</v>
      </c>
    </row>
    <row r="267" spans="1:12" s="20" customFormat="1" ht="94.5">
      <c r="A267" s="97">
        <v>3</v>
      </c>
      <c r="B267" s="26" t="s">
        <v>305</v>
      </c>
      <c r="C267" s="102" t="s">
        <v>41</v>
      </c>
      <c r="D267" s="93" t="s">
        <v>47</v>
      </c>
      <c r="E267" s="28" t="s">
        <v>301</v>
      </c>
      <c r="F267" s="25">
        <v>3</v>
      </c>
      <c r="G267" s="25">
        <v>3</v>
      </c>
      <c r="H267" s="94" t="s">
        <v>25</v>
      </c>
      <c r="I267" s="175" t="s">
        <v>306</v>
      </c>
    </row>
    <row r="268" spans="1:12" s="20" customFormat="1" ht="78.75">
      <c r="A268" s="97">
        <v>4</v>
      </c>
      <c r="B268" s="26" t="s">
        <v>307</v>
      </c>
      <c r="C268" s="102" t="s">
        <v>41</v>
      </c>
      <c r="D268" s="93" t="s">
        <v>47</v>
      </c>
      <c r="E268" s="28" t="s">
        <v>301</v>
      </c>
      <c r="F268" s="12">
        <v>41.8</v>
      </c>
      <c r="G268" s="12">
        <v>39.6</v>
      </c>
      <c r="H268" s="94" t="s">
        <v>25</v>
      </c>
      <c r="I268" s="175" t="s">
        <v>308</v>
      </c>
    </row>
    <row r="269" spans="1:12" s="20" customFormat="1">
      <c r="A269" s="17"/>
      <c r="B269" s="104" t="s">
        <v>54</v>
      </c>
      <c r="C269" s="104"/>
      <c r="D269" s="19"/>
      <c r="E269" s="19"/>
      <c r="F269" s="104"/>
      <c r="G269" s="104"/>
      <c r="H269" s="19"/>
      <c r="I269" s="19"/>
    </row>
    <row r="270" spans="1:12" s="20" customFormat="1" ht="81.75" customHeight="1">
      <c r="A270" s="22">
        <v>1</v>
      </c>
      <c r="B270" s="26" t="s">
        <v>309</v>
      </c>
      <c r="C270" s="24"/>
      <c r="D270" s="24" t="s">
        <v>310</v>
      </c>
      <c r="E270" s="28" t="s">
        <v>301</v>
      </c>
      <c r="F270" s="85" t="s">
        <v>82</v>
      </c>
      <c r="G270" s="86"/>
      <c r="H270" s="87"/>
      <c r="I270" s="26" t="s">
        <v>311</v>
      </c>
    </row>
    <row r="271" spans="1:12" s="20" customFormat="1" ht="94.5">
      <c r="A271" s="22">
        <v>2</v>
      </c>
      <c r="B271" s="188" t="s">
        <v>312</v>
      </c>
      <c r="C271" s="24" t="s">
        <v>56</v>
      </c>
      <c r="D271" s="24" t="s">
        <v>310</v>
      </c>
      <c r="E271" s="28" t="s">
        <v>96</v>
      </c>
      <c r="F271" s="12">
        <v>16.443000000000001</v>
      </c>
      <c r="G271" s="12">
        <v>16.443000000000001</v>
      </c>
      <c r="H271" s="12" t="s">
        <v>37</v>
      </c>
      <c r="I271" s="12" t="s">
        <v>313</v>
      </c>
      <c r="L271" s="189"/>
    </row>
    <row r="272" spans="1:12" s="20" customFormat="1" ht="173.25">
      <c r="A272" s="22">
        <v>3</v>
      </c>
      <c r="B272" s="26" t="s">
        <v>314</v>
      </c>
      <c r="C272" s="24"/>
      <c r="D272" s="24" t="s">
        <v>310</v>
      </c>
      <c r="E272" s="28" t="s">
        <v>301</v>
      </c>
      <c r="F272" s="85" t="s">
        <v>82</v>
      </c>
      <c r="G272" s="86"/>
      <c r="H272" s="87"/>
      <c r="I272" s="26" t="s">
        <v>315</v>
      </c>
    </row>
    <row r="273" spans="1:9" s="20" customFormat="1">
      <c r="A273" s="17"/>
      <c r="B273" s="21" t="s">
        <v>20</v>
      </c>
      <c r="C273" s="21"/>
      <c r="D273" s="19"/>
      <c r="E273" s="19"/>
      <c r="F273" s="21"/>
      <c r="G273" s="21"/>
      <c r="H273" s="19"/>
      <c r="I273" s="19"/>
    </row>
    <row r="274" spans="1:9" s="20" customFormat="1" ht="80.25" customHeight="1">
      <c r="A274" s="97">
        <v>5</v>
      </c>
      <c r="B274" s="26" t="s">
        <v>316</v>
      </c>
      <c r="C274" s="12" t="s">
        <v>41</v>
      </c>
      <c r="D274" s="93" t="s">
        <v>47</v>
      </c>
      <c r="E274" s="28" t="s">
        <v>301</v>
      </c>
      <c r="F274" s="12">
        <v>26.3</v>
      </c>
      <c r="G274" s="12">
        <v>27.3</v>
      </c>
      <c r="H274" s="94" t="s">
        <v>25</v>
      </c>
      <c r="I274" s="26" t="s">
        <v>317</v>
      </c>
    </row>
    <row r="275" spans="1:9" s="20" customFormat="1" ht="51" customHeight="1">
      <c r="A275" s="97">
        <v>6</v>
      </c>
      <c r="B275" s="26" t="s">
        <v>318</v>
      </c>
      <c r="C275" s="12" t="s">
        <v>319</v>
      </c>
      <c r="D275" s="93" t="s">
        <v>47</v>
      </c>
      <c r="E275" s="28" t="s">
        <v>301</v>
      </c>
      <c r="F275" s="12">
        <v>2898.37</v>
      </c>
      <c r="G275" s="153">
        <v>2998.8</v>
      </c>
      <c r="H275" s="94" t="s">
        <v>25</v>
      </c>
      <c r="I275" s="175" t="s">
        <v>320</v>
      </c>
    </row>
    <row r="276" spans="1:9" s="20" customFormat="1" ht="47.25">
      <c r="A276" s="97">
        <v>7</v>
      </c>
      <c r="B276" s="26" t="s">
        <v>321</v>
      </c>
      <c r="C276" s="12" t="s">
        <v>322</v>
      </c>
      <c r="D276" s="93" t="s">
        <v>47</v>
      </c>
      <c r="E276" s="28" t="s">
        <v>301</v>
      </c>
      <c r="F276" s="12">
        <v>0</v>
      </c>
      <c r="G276" s="12">
        <v>0</v>
      </c>
      <c r="H276" s="94" t="s">
        <v>25</v>
      </c>
      <c r="I276" s="175" t="s">
        <v>323</v>
      </c>
    </row>
    <row r="277" spans="1:9" s="20" customFormat="1" ht="64.5" customHeight="1">
      <c r="A277" s="97">
        <v>8</v>
      </c>
      <c r="B277" s="26" t="s">
        <v>324</v>
      </c>
      <c r="C277" s="12" t="s">
        <v>204</v>
      </c>
      <c r="D277" s="93" t="s">
        <v>47</v>
      </c>
      <c r="E277" s="28" t="s">
        <v>301</v>
      </c>
      <c r="F277" s="12">
        <v>5</v>
      </c>
      <c r="G277" s="12">
        <v>7</v>
      </c>
      <c r="H277" s="94" t="s">
        <v>25</v>
      </c>
      <c r="I277" s="175" t="s">
        <v>325</v>
      </c>
    </row>
    <row r="278" spans="1:9" s="20" customFormat="1" ht="63">
      <c r="A278" s="97">
        <v>9</v>
      </c>
      <c r="B278" s="26" t="s">
        <v>326</v>
      </c>
      <c r="C278" s="12" t="s">
        <v>204</v>
      </c>
      <c r="D278" s="93" t="s">
        <v>47</v>
      </c>
      <c r="E278" s="28" t="s">
        <v>301</v>
      </c>
      <c r="F278" s="12">
        <v>11</v>
      </c>
      <c r="G278" s="12">
        <v>14</v>
      </c>
      <c r="H278" s="94" t="s">
        <v>25</v>
      </c>
      <c r="I278" s="175" t="s">
        <v>327</v>
      </c>
    </row>
    <row r="279" spans="1:9" s="37" customFormat="1">
      <c r="A279" s="31"/>
      <c r="B279" s="33" t="s">
        <v>34</v>
      </c>
      <c r="C279" s="33"/>
      <c r="D279" s="33"/>
      <c r="E279" s="34"/>
      <c r="F279" s="78">
        <f t="shared" ref="F279:G279" si="19">SUM(F280:F283)</f>
        <v>16.443000000000001</v>
      </c>
      <c r="G279" s="78">
        <f t="shared" si="19"/>
        <v>16.443000000000001</v>
      </c>
      <c r="H279" s="36"/>
      <c r="I279" s="36"/>
    </row>
    <row r="280" spans="1:9" s="37" customFormat="1">
      <c r="A280" s="38"/>
      <c r="B280" s="39"/>
      <c r="C280" s="39"/>
      <c r="D280" s="39"/>
      <c r="E280" s="40"/>
      <c r="F280" s="79"/>
      <c r="G280" s="79"/>
      <c r="H280" s="42" t="s">
        <v>35</v>
      </c>
      <c r="I280" s="42"/>
    </row>
    <row r="281" spans="1:9" s="37" customFormat="1">
      <c r="A281" s="43"/>
      <c r="B281" s="44"/>
      <c r="C281" s="44"/>
      <c r="D281" s="44"/>
      <c r="E281" s="45"/>
      <c r="F281" s="80"/>
      <c r="G281" s="80"/>
      <c r="H281" s="47" t="s">
        <v>36</v>
      </c>
      <c r="I281" s="47"/>
    </row>
    <row r="282" spans="1:9" s="37" customFormat="1">
      <c r="A282" s="48"/>
      <c r="B282" s="49"/>
      <c r="C282" s="49"/>
      <c r="D282" s="49"/>
      <c r="E282" s="50"/>
      <c r="F282" s="81">
        <f t="shared" ref="F282:G282" si="20">SUM(F271)</f>
        <v>16.443000000000001</v>
      </c>
      <c r="G282" s="81">
        <f t="shared" si="20"/>
        <v>16.443000000000001</v>
      </c>
      <c r="H282" s="52" t="s">
        <v>37</v>
      </c>
      <c r="I282" s="52"/>
    </row>
    <row r="283" spans="1:9" s="37" customFormat="1" ht="31.5">
      <c r="A283" s="53"/>
      <c r="B283" s="136"/>
      <c r="C283" s="137"/>
      <c r="D283" s="138"/>
      <c r="E283" s="55"/>
      <c r="F283" s="56"/>
      <c r="G283" s="56"/>
      <c r="H283" s="57" t="s">
        <v>38</v>
      </c>
      <c r="I283" s="57"/>
    </row>
    <row r="284" spans="1:9" s="20" customFormat="1">
      <c r="A284" s="17"/>
      <c r="B284" s="133" t="s">
        <v>328</v>
      </c>
      <c r="C284" s="133"/>
      <c r="D284" s="133"/>
      <c r="E284" s="133"/>
      <c r="F284" s="133"/>
      <c r="G284" s="133"/>
      <c r="H284" s="133"/>
      <c r="I284" s="134"/>
    </row>
    <row r="285" spans="1:9" s="20" customFormat="1">
      <c r="A285" s="17"/>
      <c r="B285" s="21" t="s">
        <v>20</v>
      </c>
      <c r="C285" s="21"/>
      <c r="D285" s="19"/>
      <c r="E285" s="19"/>
      <c r="F285" s="21"/>
      <c r="G285" s="21"/>
      <c r="H285" s="19"/>
      <c r="I285" s="19"/>
    </row>
    <row r="286" spans="1:9" s="20" customFormat="1" ht="47.25">
      <c r="A286" s="97">
        <v>1</v>
      </c>
      <c r="B286" s="26" t="s">
        <v>329</v>
      </c>
      <c r="C286" s="186" t="s">
        <v>41</v>
      </c>
      <c r="D286" s="93" t="s">
        <v>47</v>
      </c>
      <c r="E286" s="190" t="s">
        <v>330</v>
      </c>
      <c r="F286" s="12">
        <v>22.3</v>
      </c>
      <c r="G286" s="12">
        <v>24.9</v>
      </c>
      <c r="H286" s="94" t="s">
        <v>25</v>
      </c>
      <c r="I286" s="26" t="s">
        <v>331</v>
      </c>
    </row>
    <row r="287" spans="1:9" s="20" customFormat="1">
      <c r="A287" s="17"/>
      <c r="B287" s="104" t="s">
        <v>54</v>
      </c>
      <c r="C287" s="104"/>
      <c r="D287" s="19"/>
      <c r="E287" s="19"/>
      <c r="F287" s="104"/>
      <c r="G287" s="104"/>
      <c r="H287" s="19"/>
      <c r="I287" s="19"/>
    </row>
    <row r="288" spans="1:9" s="20" customFormat="1" ht="94.5">
      <c r="A288" s="97">
        <v>1</v>
      </c>
      <c r="B288" s="26" t="s">
        <v>332</v>
      </c>
      <c r="C288" s="24"/>
      <c r="D288" s="24" t="s">
        <v>310</v>
      </c>
      <c r="E288" s="24" t="s">
        <v>330</v>
      </c>
      <c r="F288" s="85" t="s">
        <v>82</v>
      </c>
      <c r="G288" s="86"/>
      <c r="H288" s="87"/>
      <c r="I288" s="191" t="s">
        <v>333</v>
      </c>
    </row>
    <row r="289" spans="1:9" s="37" customFormat="1">
      <c r="A289" s="31"/>
      <c r="B289" s="33" t="s">
        <v>34</v>
      </c>
      <c r="C289" s="33"/>
      <c r="D289" s="33"/>
      <c r="E289" s="34"/>
      <c r="F289" s="78">
        <f t="shared" ref="F289:G289" si="21">SUM(F290:F293)</f>
        <v>0</v>
      </c>
      <c r="G289" s="78">
        <f t="shared" si="21"/>
        <v>0</v>
      </c>
      <c r="H289" s="36"/>
      <c r="I289" s="36"/>
    </row>
    <row r="290" spans="1:9" s="37" customFormat="1">
      <c r="A290" s="38"/>
      <c r="B290" s="39"/>
      <c r="C290" s="39"/>
      <c r="D290" s="39"/>
      <c r="E290" s="40"/>
      <c r="F290" s="79"/>
      <c r="G290" s="79"/>
      <c r="H290" s="42" t="s">
        <v>35</v>
      </c>
      <c r="I290" s="42"/>
    </row>
    <row r="291" spans="1:9" s="37" customFormat="1">
      <c r="A291" s="43"/>
      <c r="B291" s="44"/>
      <c r="C291" s="44"/>
      <c r="D291" s="44"/>
      <c r="E291" s="45"/>
      <c r="F291" s="80"/>
      <c r="G291" s="80"/>
      <c r="H291" s="47" t="s">
        <v>36</v>
      </c>
      <c r="I291" s="47"/>
    </row>
    <row r="292" spans="1:9" s="37" customFormat="1">
      <c r="A292" s="48"/>
      <c r="B292" s="49"/>
      <c r="C292" s="49"/>
      <c r="D292" s="49"/>
      <c r="E292" s="50"/>
      <c r="F292" s="81"/>
      <c r="G292" s="81"/>
      <c r="H292" s="52" t="s">
        <v>37</v>
      </c>
      <c r="I292" s="52"/>
    </row>
    <row r="293" spans="1:9" s="37" customFormat="1" ht="31.5">
      <c r="A293" s="53"/>
      <c r="B293" s="136"/>
      <c r="C293" s="137"/>
      <c r="D293" s="138"/>
      <c r="E293" s="55"/>
      <c r="F293" s="56"/>
      <c r="G293" s="56"/>
      <c r="H293" s="57" t="s">
        <v>38</v>
      </c>
      <c r="I293" s="57"/>
    </row>
    <row r="294" spans="1:9" s="20" customFormat="1">
      <c r="A294" s="17"/>
      <c r="B294" s="192" t="s">
        <v>334</v>
      </c>
      <c r="C294" s="192"/>
      <c r="D294" s="192"/>
      <c r="E294" s="192"/>
      <c r="F294" s="192"/>
      <c r="G294" s="192"/>
      <c r="H294" s="192"/>
      <c r="I294" s="192"/>
    </row>
    <row r="295" spans="1:9" s="20" customFormat="1">
      <c r="A295" s="17"/>
      <c r="B295" s="193" t="s">
        <v>335</v>
      </c>
      <c r="C295" s="193"/>
      <c r="D295" s="193"/>
      <c r="E295" s="193"/>
      <c r="F295" s="193"/>
      <c r="G295" s="193"/>
      <c r="H295" s="193"/>
      <c r="I295" s="193"/>
    </row>
    <row r="296" spans="1:9" s="20" customFormat="1">
      <c r="A296" s="17"/>
      <c r="B296" s="19" t="s">
        <v>20</v>
      </c>
      <c r="C296" s="19"/>
      <c r="D296" s="19"/>
      <c r="E296" s="19"/>
      <c r="F296" s="19"/>
      <c r="G296" s="19"/>
      <c r="H296" s="19"/>
      <c r="I296" s="19"/>
    </row>
    <row r="297" spans="1:9" s="20" customFormat="1" ht="47.25">
      <c r="A297" s="97">
        <v>1</v>
      </c>
      <c r="B297" s="26" t="s">
        <v>336</v>
      </c>
      <c r="C297" s="194" t="s">
        <v>140</v>
      </c>
      <c r="D297" s="94" t="s">
        <v>47</v>
      </c>
      <c r="E297" s="28" t="s">
        <v>337</v>
      </c>
      <c r="F297" s="25">
        <v>5.6</v>
      </c>
      <c r="G297" s="25">
        <v>5.6</v>
      </c>
      <c r="H297" s="94" t="s">
        <v>25</v>
      </c>
      <c r="I297" s="175" t="s">
        <v>338</v>
      </c>
    </row>
    <row r="298" spans="1:9" s="20" customFormat="1" ht="47.25">
      <c r="A298" s="97">
        <v>2</v>
      </c>
      <c r="B298" s="26" t="s">
        <v>339</v>
      </c>
      <c r="C298" s="195" t="s">
        <v>41</v>
      </c>
      <c r="D298" s="94" t="s">
        <v>47</v>
      </c>
      <c r="E298" s="28" t="s">
        <v>337</v>
      </c>
      <c r="F298" s="25">
        <v>3.1</v>
      </c>
      <c r="G298" s="25">
        <v>3.1</v>
      </c>
      <c r="H298" s="94" t="s">
        <v>25</v>
      </c>
      <c r="I298" s="175" t="s">
        <v>338</v>
      </c>
    </row>
    <row r="299" spans="1:9" s="20" customFormat="1" ht="47.25">
      <c r="A299" s="97">
        <v>3</v>
      </c>
      <c r="B299" s="26" t="s">
        <v>340</v>
      </c>
      <c r="C299" s="94" t="s">
        <v>41</v>
      </c>
      <c r="D299" s="94" t="s">
        <v>47</v>
      </c>
      <c r="E299" s="28" t="s">
        <v>337</v>
      </c>
      <c r="F299" s="25">
        <v>72</v>
      </c>
      <c r="G299" s="25">
        <v>72</v>
      </c>
      <c r="H299" s="94" t="s">
        <v>25</v>
      </c>
      <c r="I299" s="175" t="s">
        <v>338</v>
      </c>
    </row>
    <row r="300" spans="1:9" s="20" customFormat="1" ht="63">
      <c r="A300" s="97">
        <v>4</v>
      </c>
      <c r="B300" s="26" t="s">
        <v>341</v>
      </c>
      <c r="C300" s="94" t="s">
        <v>41</v>
      </c>
      <c r="D300" s="94" t="s">
        <v>47</v>
      </c>
      <c r="E300" s="28" t="s">
        <v>337</v>
      </c>
      <c r="F300" s="25">
        <v>100</v>
      </c>
      <c r="G300" s="25">
        <v>100</v>
      </c>
      <c r="H300" s="94" t="s">
        <v>25</v>
      </c>
      <c r="I300" s="175" t="s">
        <v>342</v>
      </c>
    </row>
    <row r="301" spans="1:9" s="20" customFormat="1">
      <c r="A301" s="17"/>
      <c r="B301" s="104" t="s">
        <v>54</v>
      </c>
      <c r="C301" s="104"/>
      <c r="D301" s="19"/>
      <c r="E301" s="19"/>
      <c r="F301" s="104"/>
      <c r="G301" s="104"/>
      <c r="H301" s="19"/>
      <c r="I301" s="19"/>
    </row>
    <row r="302" spans="1:9" s="20" customFormat="1" ht="47.25" customHeight="1">
      <c r="A302" s="22">
        <v>1</v>
      </c>
      <c r="B302" s="188" t="s">
        <v>343</v>
      </c>
      <c r="C302" s="12"/>
      <c r="D302" s="12" t="s">
        <v>296</v>
      </c>
      <c r="E302" s="12" t="s">
        <v>337</v>
      </c>
      <c r="F302" s="85" t="s">
        <v>82</v>
      </c>
      <c r="G302" s="86"/>
      <c r="H302" s="87"/>
      <c r="I302" s="175" t="s">
        <v>344</v>
      </c>
    </row>
    <row r="303" spans="1:9" s="37" customFormat="1">
      <c r="A303" s="31"/>
      <c r="B303" s="33" t="s">
        <v>34</v>
      </c>
      <c r="C303" s="33"/>
      <c r="D303" s="33"/>
      <c r="E303" s="34"/>
      <c r="F303" s="78">
        <f t="shared" ref="F303:G303" si="22">SUM(F304:F307)</f>
        <v>0</v>
      </c>
      <c r="G303" s="78">
        <f t="shared" si="22"/>
        <v>0</v>
      </c>
      <c r="H303" s="36"/>
      <c r="I303" s="36"/>
    </row>
    <row r="304" spans="1:9" s="37" customFormat="1">
      <c r="A304" s="38"/>
      <c r="B304" s="39"/>
      <c r="C304" s="39"/>
      <c r="D304" s="39"/>
      <c r="E304" s="40"/>
      <c r="F304" s="79"/>
      <c r="G304" s="79"/>
      <c r="H304" s="42" t="s">
        <v>35</v>
      </c>
      <c r="I304" s="42"/>
    </row>
    <row r="305" spans="1:11" s="37" customFormat="1">
      <c r="A305" s="43"/>
      <c r="B305" s="44"/>
      <c r="C305" s="44"/>
      <c r="D305" s="44"/>
      <c r="E305" s="45"/>
      <c r="F305" s="80"/>
      <c r="G305" s="80"/>
      <c r="H305" s="47" t="s">
        <v>36</v>
      </c>
      <c r="I305" s="47"/>
    </row>
    <row r="306" spans="1:11" s="37" customFormat="1">
      <c r="A306" s="48"/>
      <c r="B306" s="49"/>
      <c r="C306" s="49"/>
      <c r="D306" s="49"/>
      <c r="E306" s="50"/>
      <c r="F306" s="81"/>
      <c r="G306" s="81"/>
      <c r="H306" s="52" t="s">
        <v>37</v>
      </c>
      <c r="I306" s="52"/>
    </row>
    <row r="307" spans="1:11" s="37" customFormat="1" ht="31.5">
      <c r="A307" s="53"/>
      <c r="B307" s="136"/>
      <c r="C307" s="137"/>
      <c r="D307" s="138"/>
      <c r="E307" s="55"/>
      <c r="F307" s="56"/>
      <c r="G307" s="56"/>
      <c r="H307" s="57" t="s">
        <v>38</v>
      </c>
      <c r="I307" s="57"/>
    </row>
    <row r="308" spans="1:11" s="20" customFormat="1" ht="15.75" customHeight="1">
      <c r="A308" s="17"/>
      <c r="B308" s="196" t="s">
        <v>345</v>
      </c>
      <c r="C308" s="197"/>
      <c r="D308" s="197"/>
      <c r="E308" s="197"/>
      <c r="F308" s="197"/>
      <c r="G308" s="197"/>
      <c r="H308" s="197"/>
      <c r="I308" s="198"/>
    </row>
    <row r="309" spans="1:11" s="20" customFormat="1">
      <c r="A309" s="17"/>
      <c r="B309" s="21" t="s">
        <v>20</v>
      </c>
      <c r="C309" s="21"/>
      <c r="D309" s="19"/>
      <c r="E309" s="19"/>
      <c r="F309" s="21"/>
      <c r="G309" s="21"/>
      <c r="H309" s="19"/>
      <c r="I309" s="19"/>
    </row>
    <row r="310" spans="1:11" s="20" customFormat="1" ht="47.25">
      <c r="A310" s="97">
        <v>1</v>
      </c>
      <c r="B310" s="199" t="s">
        <v>346</v>
      </c>
      <c r="C310" s="58" t="s">
        <v>41</v>
      </c>
      <c r="D310" s="93" t="s">
        <v>23</v>
      </c>
      <c r="E310" s="190" t="s">
        <v>113</v>
      </c>
      <c r="F310" s="25">
        <v>100</v>
      </c>
      <c r="G310" s="25">
        <v>116.3</v>
      </c>
      <c r="H310" s="94" t="s">
        <v>25</v>
      </c>
      <c r="I310" s="26" t="s">
        <v>26</v>
      </c>
    </row>
    <row r="311" spans="1:11" s="20" customFormat="1" ht="47.25">
      <c r="A311" s="97">
        <v>2</v>
      </c>
      <c r="B311" s="199" t="s">
        <v>347</v>
      </c>
      <c r="C311" s="58" t="s">
        <v>348</v>
      </c>
      <c r="D311" s="93" t="s">
        <v>23</v>
      </c>
      <c r="E311" s="190" t="s">
        <v>113</v>
      </c>
      <c r="F311" s="61">
        <v>6</v>
      </c>
      <c r="G311" s="61">
        <v>6.931</v>
      </c>
      <c r="H311" s="94" t="s">
        <v>25</v>
      </c>
      <c r="I311" s="26" t="s">
        <v>26</v>
      </c>
    </row>
    <row r="312" spans="1:11" s="20" customFormat="1" ht="113.25" customHeight="1">
      <c r="A312" s="97">
        <v>3</v>
      </c>
      <c r="B312" s="200" t="s">
        <v>349</v>
      </c>
      <c r="C312" s="58" t="s">
        <v>41</v>
      </c>
      <c r="D312" s="93" t="s">
        <v>47</v>
      </c>
      <c r="E312" s="190" t="s">
        <v>121</v>
      </c>
      <c r="F312" s="96">
        <v>70</v>
      </c>
      <c r="G312" s="96">
        <v>81.900000000000006</v>
      </c>
      <c r="H312" s="94" t="s">
        <v>25</v>
      </c>
      <c r="I312" s="26" t="s">
        <v>350</v>
      </c>
    </row>
    <row r="313" spans="1:11" s="20" customFormat="1">
      <c r="A313" s="17"/>
      <c r="B313" s="104" t="s">
        <v>54</v>
      </c>
      <c r="C313" s="104"/>
      <c r="D313" s="19"/>
      <c r="E313" s="19"/>
      <c r="F313" s="104"/>
      <c r="G313" s="104"/>
      <c r="H313" s="19"/>
      <c r="I313" s="19"/>
    </row>
    <row r="314" spans="1:11" s="202" customFormat="1" ht="48.75" customHeight="1">
      <c r="A314" s="201">
        <v>1</v>
      </c>
      <c r="B314" s="27" t="s">
        <v>351</v>
      </c>
      <c r="C314" s="107" t="s">
        <v>56</v>
      </c>
      <c r="D314" s="107" t="s">
        <v>171</v>
      </c>
      <c r="E314" s="106" t="s">
        <v>113</v>
      </c>
      <c r="F314" s="61">
        <v>46.787999999999997</v>
      </c>
      <c r="G314" s="61">
        <v>46.183</v>
      </c>
      <c r="H314" s="131" t="s">
        <v>36</v>
      </c>
      <c r="I314" s="63" t="s">
        <v>352</v>
      </c>
      <c r="K314" s="203"/>
    </row>
    <row r="315" spans="1:11" s="202" customFormat="1" ht="49.5" customHeight="1">
      <c r="A315" s="201">
        <v>2</v>
      </c>
      <c r="B315" s="92" t="s">
        <v>353</v>
      </c>
      <c r="C315" s="107" t="s">
        <v>56</v>
      </c>
      <c r="D315" s="107" t="s">
        <v>171</v>
      </c>
      <c r="E315" s="106" t="s">
        <v>113</v>
      </c>
      <c r="F315" s="61">
        <v>51.110999999999997</v>
      </c>
      <c r="G315" s="61">
        <v>51.110999999999997</v>
      </c>
      <c r="H315" s="131" t="s">
        <v>36</v>
      </c>
      <c r="I315" s="63" t="s">
        <v>354</v>
      </c>
    </row>
    <row r="316" spans="1:11" s="202" customFormat="1" ht="49.5" customHeight="1">
      <c r="A316" s="201">
        <v>3</v>
      </c>
      <c r="B316" s="27" t="s">
        <v>355</v>
      </c>
      <c r="C316" s="107" t="s">
        <v>56</v>
      </c>
      <c r="D316" s="107" t="s">
        <v>171</v>
      </c>
      <c r="E316" s="106" t="s">
        <v>113</v>
      </c>
      <c r="F316" s="61">
        <v>51.110999999999997</v>
      </c>
      <c r="G316" s="61">
        <v>51.110999999999997</v>
      </c>
      <c r="H316" s="131" t="s">
        <v>36</v>
      </c>
      <c r="I316" s="63" t="s">
        <v>354</v>
      </c>
    </row>
    <row r="317" spans="1:11" s="202" customFormat="1" ht="47.25">
      <c r="A317" s="201">
        <v>4</v>
      </c>
      <c r="B317" s="27" t="s">
        <v>356</v>
      </c>
      <c r="C317" s="107" t="s">
        <v>56</v>
      </c>
      <c r="D317" s="107" t="s">
        <v>171</v>
      </c>
      <c r="E317" s="106" t="s">
        <v>113</v>
      </c>
      <c r="F317" s="61">
        <v>159.26</v>
      </c>
      <c r="G317" s="61">
        <v>159.26</v>
      </c>
      <c r="H317" s="131" t="s">
        <v>36</v>
      </c>
      <c r="I317" s="63" t="s">
        <v>357</v>
      </c>
    </row>
    <row r="318" spans="1:11" s="202" customFormat="1" ht="47.25">
      <c r="A318" s="201">
        <v>5</v>
      </c>
      <c r="B318" s="27" t="s">
        <v>358</v>
      </c>
      <c r="C318" s="107" t="s">
        <v>56</v>
      </c>
      <c r="D318" s="107" t="s">
        <v>171</v>
      </c>
      <c r="E318" s="106" t="s">
        <v>113</v>
      </c>
      <c r="F318" s="61">
        <v>51.110999999999997</v>
      </c>
      <c r="G318" s="61">
        <v>51.110999999999997</v>
      </c>
      <c r="H318" s="131" t="s">
        <v>36</v>
      </c>
      <c r="I318" s="63" t="s">
        <v>354</v>
      </c>
    </row>
    <row r="319" spans="1:11" s="202" customFormat="1" ht="47.25">
      <c r="A319" s="201">
        <v>6</v>
      </c>
      <c r="B319" s="27" t="s">
        <v>359</v>
      </c>
      <c r="C319" s="107" t="s">
        <v>56</v>
      </c>
      <c r="D319" s="107" t="s">
        <v>171</v>
      </c>
      <c r="E319" s="106" t="s">
        <v>113</v>
      </c>
      <c r="F319" s="61">
        <v>51.110999999999997</v>
      </c>
      <c r="G319" s="61">
        <v>51.110999999999997</v>
      </c>
      <c r="H319" s="131" t="s">
        <v>36</v>
      </c>
      <c r="I319" s="63" t="s">
        <v>354</v>
      </c>
    </row>
    <row r="320" spans="1:11" s="202" customFormat="1" ht="63">
      <c r="A320" s="201">
        <v>7</v>
      </c>
      <c r="B320" s="27" t="s">
        <v>360</v>
      </c>
      <c r="C320" s="107" t="s">
        <v>56</v>
      </c>
      <c r="D320" s="107" t="s">
        <v>171</v>
      </c>
      <c r="E320" s="106" t="s">
        <v>113</v>
      </c>
      <c r="F320" s="61">
        <v>0.224</v>
      </c>
      <c r="G320" s="61">
        <v>0.224</v>
      </c>
      <c r="H320" s="131" t="s">
        <v>36</v>
      </c>
      <c r="I320" s="63" t="s">
        <v>166</v>
      </c>
    </row>
    <row r="321" spans="1:9" s="202" customFormat="1" ht="78.75">
      <c r="A321" s="201">
        <v>8</v>
      </c>
      <c r="B321" s="27" t="s">
        <v>361</v>
      </c>
      <c r="C321" s="107" t="s">
        <v>56</v>
      </c>
      <c r="D321" s="107" t="s">
        <v>171</v>
      </c>
      <c r="E321" s="106" t="s">
        <v>113</v>
      </c>
      <c r="F321" s="61">
        <v>30.241</v>
      </c>
      <c r="G321" s="61">
        <v>30.241</v>
      </c>
      <c r="H321" s="131" t="s">
        <v>36</v>
      </c>
      <c r="I321" s="63" t="s">
        <v>166</v>
      </c>
    </row>
    <row r="322" spans="1:9" s="202" customFormat="1">
      <c r="A322" s="204">
        <v>9</v>
      </c>
      <c r="B322" s="69" t="s">
        <v>362</v>
      </c>
      <c r="C322" s="71" t="s">
        <v>56</v>
      </c>
      <c r="D322" s="71" t="s">
        <v>171</v>
      </c>
      <c r="E322" s="70" t="s">
        <v>113</v>
      </c>
      <c r="F322" s="61"/>
      <c r="G322" s="142"/>
      <c r="H322" s="131" t="s">
        <v>36</v>
      </c>
      <c r="I322" s="205"/>
    </row>
    <row r="323" spans="1:9" s="202" customFormat="1" ht="81" customHeight="1">
      <c r="A323" s="206"/>
      <c r="B323" s="74"/>
      <c r="C323" s="76"/>
      <c r="D323" s="76"/>
      <c r="E323" s="75"/>
      <c r="F323" s="61">
        <v>2.0830000000000002</v>
      </c>
      <c r="G323" s="61">
        <v>2.0830000000000002</v>
      </c>
      <c r="H323" s="131" t="s">
        <v>37</v>
      </c>
      <c r="I323" s="63" t="s">
        <v>166</v>
      </c>
    </row>
    <row r="324" spans="1:9" s="202" customFormat="1">
      <c r="A324" s="204">
        <v>10</v>
      </c>
      <c r="B324" s="69" t="s">
        <v>363</v>
      </c>
      <c r="C324" s="71" t="s">
        <v>56</v>
      </c>
      <c r="D324" s="71" t="s">
        <v>171</v>
      </c>
      <c r="E324" s="70" t="s">
        <v>113</v>
      </c>
      <c r="F324" s="61"/>
      <c r="G324" s="61"/>
      <c r="H324" s="131" t="s">
        <v>36</v>
      </c>
      <c r="I324" s="131"/>
    </row>
    <row r="325" spans="1:9" s="202" customFormat="1" ht="79.5" customHeight="1">
      <c r="A325" s="206"/>
      <c r="B325" s="74"/>
      <c r="C325" s="76"/>
      <c r="D325" s="76"/>
      <c r="E325" s="75"/>
      <c r="F325" s="61">
        <v>2.0830000000000002</v>
      </c>
      <c r="G325" s="61">
        <v>2.0830000000000002</v>
      </c>
      <c r="H325" s="131" t="s">
        <v>37</v>
      </c>
      <c r="I325" s="63" t="s">
        <v>166</v>
      </c>
    </row>
    <row r="326" spans="1:9" s="202" customFormat="1">
      <c r="A326" s="204">
        <v>11</v>
      </c>
      <c r="B326" s="69" t="s">
        <v>364</v>
      </c>
      <c r="C326" s="71" t="s">
        <v>56</v>
      </c>
      <c r="D326" s="71" t="s">
        <v>171</v>
      </c>
      <c r="E326" s="70" t="s">
        <v>113</v>
      </c>
      <c r="F326" s="61"/>
      <c r="G326" s="61"/>
      <c r="H326" s="131" t="s">
        <v>36</v>
      </c>
      <c r="I326" s="63"/>
    </row>
    <row r="327" spans="1:9" s="202" customFormat="1" ht="64.5" customHeight="1">
      <c r="A327" s="206"/>
      <c r="B327" s="74"/>
      <c r="C327" s="76"/>
      <c r="D327" s="76"/>
      <c r="E327" s="75"/>
      <c r="F327" s="61">
        <v>2.0830000000000002</v>
      </c>
      <c r="G327" s="61">
        <v>2.0830000000000002</v>
      </c>
      <c r="H327" s="131" t="s">
        <v>37</v>
      </c>
      <c r="I327" s="63" t="s">
        <v>166</v>
      </c>
    </row>
    <row r="328" spans="1:9" s="202" customFormat="1" ht="79.5" customHeight="1">
      <c r="A328" s="201">
        <v>12</v>
      </c>
      <c r="B328" s="27" t="s">
        <v>365</v>
      </c>
      <c r="C328" s="107" t="s">
        <v>56</v>
      </c>
      <c r="D328" s="107" t="s">
        <v>171</v>
      </c>
      <c r="E328" s="106" t="s">
        <v>113</v>
      </c>
      <c r="F328" s="61">
        <v>2.0830000000000002</v>
      </c>
      <c r="G328" s="61">
        <v>2.0830000000000002</v>
      </c>
      <c r="H328" s="131" t="s">
        <v>37</v>
      </c>
      <c r="I328" s="63" t="s">
        <v>166</v>
      </c>
    </row>
    <row r="329" spans="1:9" s="202" customFormat="1" ht="78.75">
      <c r="A329" s="201">
        <v>13</v>
      </c>
      <c r="B329" s="101" t="s">
        <v>366</v>
      </c>
      <c r="C329" s="207" t="s">
        <v>168</v>
      </c>
      <c r="D329" s="107" t="s">
        <v>47</v>
      </c>
      <c r="E329" s="106" t="s">
        <v>113</v>
      </c>
      <c r="F329" s="61">
        <v>1.212</v>
      </c>
      <c r="G329" s="61">
        <v>1.212</v>
      </c>
      <c r="H329" s="131" t="s">
        <v>36</v>
      </c>
      <c r="I329" s="208" t="s">
        <v>367</v>
      </c>
    </row>
    <row r="330" spans="1:9" s="202" customFormat="1" ht="78.75">
      <c r="A330" s="201">
        <v>14</v>
      </c>
      <c r="B330" s="101" t="s">
        <v>368</v>
      </c>
      <c r="C330" s="207" t="s">
        <v>168</v>
      </c>
      <c r="D330" s="107" t="s">
        <v>47</v>
      </c>
      <c r="E330" s="106" t="s">
        <v>113</v>
      </c>
      <c r="F330" s="61">
        <v>1.208</v>
      </c>
      <c r="G330" s="61">
        <v>1.208</v>
      </c>
      <c r="H330" s="131" t="s">
        <v>36</v>
      </c>
      <c r="I330" s="208" t="s">
        <v>367</v>
      </c>
    </row>
    <row r="331" spans="1:9" s="202" customFormat="1" ht="63">
      <c r="A331" s="201">
        <v>15</v>
      </c>
      <c r="B331" s="101" t="s">
        <v>369</v>
      </c>
      <c r="C331" s="207" t="s">
        <v>168</v>
      </c>
      <c r="D331" s="107" t="s">
        <v>47</v>
      </c>
      <c r="E331" s="106" t="s">
        <v>113</v>
      </c>
      <c r="F331" s="61">
        <v>2.4660000000000002</v>
      </c>
      <c r="G331" s="61">
        <v>2.4660000000000002</v>
      </c>
      <c r="H331" s="131" t="s">
        <v>36</v>
      </c>
      <c r="I331" s="208" t="s">
        <v>367</v>
      </c>
    </row>
    <row r="332" spans="1:9" s="202" customFormat="1" ht="78.75">
      <c r="A332" s="201">
        <v>16</v>
      </c>
      <c r="B332" s="101" t="s">
        <v>370</v>
      </c>
      <c r="C332" s="207" t="s">
        <v>168</v>
      </c>
      <c r="D332" s="107" t="s">
        <v>47</v>
      </c>
      <c r="E332" s="106" t="s">
        <v>113</v>
      </c>
      <c r="F332" s="61">
        <v>1.873</v>
      </c>
      <c r="G332" s="61">
        <v>1.873</v>
      </c>
      <c r="H332" s="131" t="s">
        <v>36</v>
      </c>
      <c r="I332" s="208" t="s">
        <v>371</v>
      </c>
    </row>
    <row r="333" spans="1:9" s="202" customFormat="1" ht="47.25">
      <c r="A333" s="209">
        <v>17</v>
      </c>
      <c r="B333" s="26" t="s">
        <v>372</v>
      </c>
      <c r="C333" s="12" t="s">
        <v>56</v>
      </c>
      <c r="D333" s="12" t="s">
        <v>171</v>
      </c>
      <c r="E333" s="190" t="s">
        <v>121</v>
      </c>
      <c r="F333" s="61">
        <v>8.5879999999999992</v>
      </c>
      <c r="G333" s="61">
        <v>8.5879999999999992</v>
      </c>
      <c r="H333" s="131" t="s">
        <v>37</v>
      </c>
      <c r="I333" s="26" t="s">
        <v>350</v>
      </c>
    </row>
    <row r="334" spans="1:9" s="37" customFormat="1">
      <c r="A334" s="31"/>
      <c r="B334" s="33" t="s">
        <v>34</v>
      </c>
      <c r="C334" s="33"/>
      <c r="D334" s="33"/>
      <c r="E334" s="34"/>
      <c r="F334" s="78">
        <f t="shared" ref="F334" si="23">SUM(F335:F338)</f>
        <v>464.63599999999997</v>
      </c>
      <c r="G334" s="78">
        <f>SUM(G335:G338)</f>
        <v>464.03099999999995</v>
      </c>
      <c r="H334" s="36"/>
      <c r="I334" s="36"/>
    </row>
    <row r="335" spans="1:9" s="37" customFormat="1">
      <c r="A335" s="38"/>
      <c r="B335" s="39"/>
      <c r="C335" s="39"/>
      <c r="D335" s="39"/>
      <c r="E335" s="40"/>
      <c r="F335" s="79"/>
      <c r="G335" s="79"/>
      <c r="H335" s="42" t="s">
        <v>35</v>
      </c>
      <c r="I335" s="42"/>
    </row>
    <row r="336" spans="1:9" s="37" customFormat="1">
      <c r="A336" s="43"/>
      <c r="B336" s="44"/>
      <c r="C336" s="44"/>
      <c r="D336" s="44"/>
      <c r="E336" s="45"/>
      <c r="F336" s="80">
        <f>SUM(F314+F315+F316+F317+F318+F319+F320+F321+F322+F324+F326+F329+F330+F331+F332)</f>
        <v>447.71599999999995</v>
      </c>
      <c r="G336" s="80">
        <f>SUM(G314+G315+G316+G317+G318+G319+G320+G321+G322+G324+G326+G329+G330+G331+G332)</f>
        <v>447.11099999999993</v>
      </c>
      <c r="H336" s="47" t="s">
        <v>36</v>
      </c>
      <c r="I336" s="47"/>
    </row>
    <row r="337" spans="1:10" s="37" customFormat="1">
      <c r="A337" s="48"/>
      <c r="B337" s="49"/>
      <c r="C337" s="49"/>
      <c r="D337" s="49"/>
      <c r="E337" s="50"/>
      <c r="F337" s="81">
        <f t="shared" ref="F337:G337" si="24">SUM(F323+F325+F327+F328+F333)</f>
        <v>16.920000000000002</v>
      </c>
      <c r="G337" s="81">
        <f t="shared" si="24"/>
        <v>16.920000000000002</v>
      </c>
      <c r="H337" s="52" t="s">
        <v>37</v>
      </c>
      <c r="I337" s="52"/>
    </row>
    <row r="338" spans="1:10" s="37" customFormat="1" ht="31.5">
      <c r="A338" s="53"/>
      <c r="B338" s="136"/>
      <c r="C338" s="137"/>
      <c r="D338" s="138"/>
      <c r="E338" s="55"/>
      <c r="F338" s="56"/>
      <c r="G338" s="56"/>
      <c r="H338" s="57" t="s">
        <v>38</v>
      </c>
      <c r="I338" s="57"/>
    </row>
    <row r="339" spans="1:10" s="20" customFormat="1">
      <c r="A339" s="17"/>
      <c r="B339" s="210" t="s">
        <v>373</v>
      </c>
      <c r="C339" s="210"/>
      <c r="D339" s="210"/>
      <c r="E339" s="210"/>
      <c r="F339" s="210"/>
      <c r="G339" s="210"/>
      <c r="H339" s="210"/>
      <c r="I339" s="211"/>
    </row>
    <row r="340" spans="1:10" s="20" customFormat="1">
      <c r="A340" s="17"/>
      <c r="B340" s="21" t="s">
        <v>20</v>
      </c>
      <c r="C340" s="21"/>
      <c r="D340" s="19"/>
      <c r="E340" s="19"/>
      <c r="F340" s="21"/>
      <c r="G340" s="21"/>
      <c r="H340" s="19"/>
      <c r="I340" s="19"/>
    </row>
    <row r="341" spans="1:10" s="20" customFormat="1" ht="146.25" customHeight="1">
      <c r="A341" s="97">
        <v>1</v>
      </c>
      <c r="B341" s="26" t="s">
        <v>374</v>
      </c>
      <c r="C341" s="58" t="s">
        <v>41</v>
      </c>
      <c r="D341" s="93" t="s">
        <v>47</v>
      </c>
      <c r="E341" s="28" t="s">
        <v>96</v>
      </c>
      <c r="F341" s="25">
        <v>65</v>
      </c>
      <c r="G341" s="25">
        <v>65</v>
      </c>
      <c r="H341" s="94" t="s">
        <v>25</v>
      </c>
      <c r="I341" s="26" t="s">
        <v>375</v>
      </c>
    </row>
    <row r="342" spans="1:10" s="20" customFormat="1" ht="65.25" customHeight="1">
      <c r="A342" s="97">
        <v>2</v>
      </c>
      <c r="B342" s="26" t="s">
        <v>376</v>
      </c>
      <c r="C342" s="58" t="s">
        <v>41</v>
      </c>
      <c r="D342" s="93" t="s">
        <v>47</v>
      </c>
      <c r="E342" s="28" t="s">
        <v>96</v>
      </c>
      <c r="F342" s="25">
        <v>0.5</v>
      </c>
      <c r="G342" s="103">
        <v>0.5</v>
      </c>
      <c r="H342" s="94" t="s">
        <v>25</v>
      </c>
      <c r="I342" s="26" t="s">
        <v>377</v>
      </c>
    </row>
    <row r="343" spans="1:10" s="20" customFormat="1">
      <c r="A343" s="17"/>
      <c r="B343" s="104" t="s">
        <v>54</v>
      </c>
      <c r="C343" s="104"/>
      <c r="D343" s="19"/>
      <c r="E343" s="19"/>
      <c r="F343" s="104"/>
      <c r="G343" s="104"/>
      <c r="H343" s="19"/>
      <c r="I343" s="19"/>
    </row>
    <row r="344" spans="1:10" s="215" customFormat="1" ht="99" customHeight="1">
      <c r="A344" s="22">
        <v>1</v>
      </c>
      <c r="B344" s="26" t="s">
        <v>378</v>
      </c>
      <c r="C344" s="12" t="s">
        <v>56</v>
      </c>
      <c r="D344" s="12" t="s">
        <v>379</v>
      </c>
      <c r="E344" s="28" t="s">
        <v>96</v>
      </c>
      <c r="F344" s="212">
        <v>15.686999999999999</v>
      </c>
      <c r="G344" s="212">
        <v>15.686999999999999</v>
      </c>
      <c r="H344" s="213" t="s">
        <v>36</v>
      </c>
      <c r="I344" s="29" t="s">
        <v>380</v>
      </c>
      <c r="J344" s="214">
        <v>47.786999999999999</v>
      </c>
    </row>
    <row r="345" spans="1:10" s="20" customFormat="1" ht="48" customHeight="1">
      <c r="A345" s="22">
        <v>2</v>
      </c>
      <c r="B345" s="26" t="s">
        <v>381</v>
      </c>
      <c r="C345" s="12" t="s">
        <v>56</v>
      </c>
      <c r="D345" s="12" t="s">
        <v>382</v>
      </c>
      <c r="E345" s="28" t="s">
        <v>96</v>
      </c>
      <c r="F345" s="131">
        <v>256.45999999999998</v>
      </c>
      <c r="G345" s="216">
        <v>256.45999999999998</v>
      </c>
      <c r="H345" s="213" t="s">
        <v>36</v>
      </c>
      <c r="I345" s="63" t="s">
        <v>166</v>
      </c>
    </row>
    <row r="346" spans="1:10" s="20" customFormat="1" ht="49.5" customHeight="1">
      <c r="A346" s="22">
        <v>3</v>
      </c>
      <c r="B346" s="26" t="s">
        <v>383</v>
      </c>
      <c r="C346" s="12" t="s">
        <v>56</v>
      </c>
      <c r="D346" s="12" t="s">
        <v>384</v>
      </c>
      <c r="E346" s="28" t="s">
        <v>96</v>
      </c>
      <c r="F346" s="131">
        <v>1.2849999999999999</v>
      </c>
      <c r="G346" s="217">
        <v>1.2849999999999999</v>
      </c>
      <c r="H346" s="213" t="s">
        <v>37</v>
      </c>
      <c r="I346" s="63" t="s">
        <v>166</v>
      </c>
    </row>
    <row r="347" spans="1:10" s="20" customFormat="1">
      <c r="A347" s="68">
        <v>4</v>
      </c>
      <c r="B347" s="69" t="s">
        <v>385</v>
      </c>
      <c r="C347" s="67" t="s">
        <v>56</v>
      </c>
      <c r="D347" s="67" t="s">
        <v>382</v>
      </c>
      <c r="E347" s="85" t="s">
        <v>96</v>
      </c>
      <c r="F347" s="212">
        <v>944.97199999999998</v>
      </c>
      <c r="G347" s="218">
        <v>944.97199999999998</v>
      </c>
      <c r="H347" s="213" t="s">
        <v>35</v>
      </c>
      <c r="I347" s="146" t="s">
        <v>386</v>
      </c>
    </row>
    <row r="348" spans="1:10" s="20" customFormat="1" ht="50.25" customHeight="1">
      <c r="A348" s="73"/>
      <c r="B348" s="74"/>
      <c r="C348" s="67"/>
      <c r="D348" s="67"/>
      <c r="E348" s="85"/>
      <c r="F348" s="212">
        <v>104.997</v>
      </c>
      <c r="G348" s="218">
        <v>104.997</v>
      </c>
      <c r="H348" s="213" t="s">
        <v>36</v>
      </c>
      <c r="I348" s="147"/>
    </row>
    <row r="349" spans="1:10" s="37" customFormat="1">
      <c r="A349" s="31"/>
      <c r="B349" s="33" t="s">
        <v>34</v>
      </c>
      <c r="C349" s="33"/>
      <c r="D349" s="33"/>
      <c r="E349" s="34"/>
      <c r="F349" s="78">
        <f t="shared" ref="F349:G349" si="25">SUM(F350:F353)</f>
        <v>1323.4010000000001</v>
      </c>
      <c r="G349" s="78">
        <f t="shared" si="25"/>
        <v>1323.4010000000001</v>
      </c>
      <c r="H349" s="36"/>
      <c r="I349" s="36"/>
    </row>
    <row r="350" spans="1:10" s="37" customFormat="1">
      <c r="A350" s="38"/>
      <c r="B350" s="39"/>
      <c r="C350" s="39"/>
      <c r="D350" s="39"/>
      <c r="E350" s="40"/>
      <c r="F350" s="79">
        <f>SUM(F347)</f>
        <v>944.97199999999998</v>
      </c>
      <c r="G350" s="79">
        <f>SUM(G347)</f>
        <v>944.97199999999998</v>
      </c>
      <c r="H350" s="42" t="s">
        <v>35</v>
      </c>
      <c r="I350" s="42"/>
    </row>
    <row r="351" spans="1:10" s="37" customFormat="1">
      <c r="A351" s="43"/>
      <c r="B351" s="44"/>
      <c r="C351" s="44"/>
      <c r="D351" s="44"/>
      <c r="E351" s="45"/>
      <c r="F351" s="80">
        <f>SUM(F344+F345+F348)</f>
        <v>377.14400000000001</v>
      </c>
      <c r="G351" s="80">
        <f>SUM(G344+G345+G348)</f>
        <v>377.14400000000001</v>
      </c>
      <c r="H351" s="47" t="s">
        <v>36</v>
      </c>
      <c r="I351" s="47"/>
    </row>
    <row r="352" spans="1:10" s="37" customFormat="1">
      <c r="A352" s="48"/>
      <c r="B352" s="49"/>
      <c r="C352" s="49"/>
      <c r="D352" s="49"/>
      <c r="E352" s="50"/>
      <c r="F352" s="81">
        <f t="shared" ref="F352:G352" si="26">SUM(F346)</f>
        <v>1.2849999999999999</v>
      </c>
      <c r="G352" s="81">
        <f t="shared" si="26"/>
        <v>1.2849999999999999</v>
      </c>
      <c r="H352" s="52" t="s">
        <v>37</v>
      </c>
      <c r="I352" s="52"/>
    </row>
    <row r="353" spans="1:9" s="37" customFormat="1" ht="31.5">
      <c r="A353" s="53"/>
      <c r="B353" s="136"/>
      <c r="C353" s="137"/>
      <c r="D353" s="138"/>
      <c r="E353" s="55"/>
      <c r="F353" s="56"/>
      <c r="G353" s="56"/>
      <c r="H353" s="57" t="s">
        <v>38</v>
      </c>
      <c r="I353" s="57"/>
    </row>
    <row r="354" spans="1:9" s="20" customFormat="1">
      <c r="A354" s="17"/>
      <c r="B354" s="210" t="s">
        <v>387</v>
      </c>
      <c r="C354" s="210"/>
      <c r="D354" s="210"/>
      <c r="E354" s="210"/>
      <c r="F354" s="210"/>
      <c r="G354" s="210"/>
      <c r="H354" s="210"/>
      <c r="I354" s="211"/>
    </row>
    <row r="355" spans="1:9" s="20" customFormat="1">
      <c r="A355" s="17"/>
      <c r="B355" s="21" t="s">
        <v>20</v>
      </c>
      <c r="C355" s="21"/>
      <c r="D355" s="19"/>
      <c r="E355" s="19"/>
      <c r="F355" s="21"/>
      <c r="G355" s="21"/>
      <c r="H355" s="19"/>
      <c r="I355" s="19"/>
    </row>
    <row r="356" spans="1:9" s="20" customFormat="1" ht="47.25">
      <c r="A356" s="97">
        <v>1</v>
      </c>
      <c r="B356" s="23" t="s">
        <v>388</v>
      </c>
      <c r="C356" s="219" t="s">
        <v>41</v>
      </c>
      <c r="D356" s="220" t="s">
        <v>47</v>
      </c>
      <c r="E356" s="221" t="s">
        <v>389</v>
      </c>
      <c r="F356" s="107" t="s">
        <v>98</v>
      </c>
      <c r="G356" s="222" t="s">
        <v>98</v>
      </c>
      <c r="H356" s="223" t="s">
        <v>25</v>
      </c>
      <c r="I356" s="27" t="s">
        <v>390</v>
      </c>
    </row>
    <row r="357" spans="1:9" s="20" customFormat="1">
      <c r="A357" s="17"/>
      <c r="B357" s="19" t="s">
        <v>54</v>
      </c>
      <c r="C357" s="19"/>
      <c r="D357" s="19"/>
      <c r="E357" s="19"/>
      <c r="F357" s="19"/>
      <c r="G357" s="19"/>
      <c r="H357" s="19"/>
      <c r="I357" s="19"/>
    </row>
    <row r="358" spans="1:9" s="215" customFormat="1" ht="82.5" customHeight="1">
      <c r="A358" s="22">
        <v>1</v>
      </c>
      <c r="B358" s="29" t="s">
        <v>391</v>
      </c>
      <c r="C358" s="12" t="s">
        <v>56</v>
      </c>
      <c r="D358" s="12" t="s">
        <v>47</v>
      </c>
      <c r="E358" s="221" t="s">
        <v>389</v>
      </c>
      <c r="F358" s="212">
        <v>15.000999999999999</v>
      </c>
      <c r="G358" s="108">
        <v>15.000999999999999</v>
      </c>
      <c r="H358" s="224" t="s">
        <v>392</v>
      </c>
      <c r="I358" s="26" t="s">
        <v>393</v>
      </c>
    </row>
    <row r="359" spans="1:9" s="20" customFormat="1" ht="84.75" customHeight="1">
      <c r="A359" s="22">
        <v>2</v>
      </c>
      <c r="B359" s="92" t="s">
        <v>394</v>
      </c>
      <c r="C359" s="12" t="s">
        <v>56</v>
      </c>
      <c r="D359" s="12" t="s">
        <v>47</v>
      </c>
      <c r="E359" s="221" t="s">
        <v>389</v>
      </c>
      <c r="F359" s="131">
        <v>7.7270000000000003</v>
      </c>
      <c r="G359" s="12">
        <v>7.7270000000000003</v>
      </c>
      <c r="H359" s="224" t="s">
        <v>392</v>
      </c>
      <c r="I359" s="26" t="s">
        <v>395</v>
      </c>
    </row>
    <row r="360" spans="1:9" s="20" customFormat="1">
      <c r="A360" s="17"/>
      <c r="B360" s="21" t="s">
        <v>20</v>
      </c>
      <c r="C360" s="21"/>
      <c r="D360" s="21"/>
      <c r="E360" s="21"/>
      <c r="F360" s="21"/>
      <c r="G360" s="21"/>
      <c r="H360" s="21"/>
      <c r="I360" s="21"/>
    </row>
    <row r="361" spans="1:9" s="20" customFormat="1" ht="47.25">
      <c r="A361" s="97">
        <v>2</v>
      </c>
      <c r="B361" s="26" t="s">
        <v>396</v>
      </c>
      <c r="C361" s="58"/>
      <c r="D361" s="24" t="s">
        <v>47</v>
      </c>
      <c r="E361" s="225" t="s">
        <v>96</v>
      </c>
      <c r="F361" s="153"/>
      <c r="G361" s="153"/>
      <c r="H361" s="12"/>
      <c r="I361" s="12"/>
    </row>
    <row r="362" spans="1:9" s="20" customFormat="1" ht="32.25" customHeight="1">
      <c r="A362" s="97"/>
      <c r="B362" s="26" t="s">
        <v>397</v>
      </c>
      <c r="C362" s="58" t="s">
        <v>41</v>
      </c>
      <c r="D362" s="24" t="s">
        <v>25</v>
      </c>
      <c r="E362" s="225"/>
      <c r="F362" s="25">
        <v>72</v>
      </c>
      <c r="G362" s="25">
        <v>74.2</v>
      </c>
      <c r="H362" s="12" t="s">
        <v>25</v>
      </c>
      <c r="I362" s="101" t="s">
        <v>106</v>
      </c>
    </row>
    <row r="363" spans="1:9" s="20" customFormat="1" ht="34.5" customHeight="1">
      <c r="A363" s="97"/>
      <c r="B363" s="26" t="s">
        <v>398</v>
      </c>
      <c r="C363" s="58" t="s">
        <v>41</v>
      </c>
      <c r="D363" s="24" t="s">
        <v>25</v>
      </c>
      <c r="E363" s="225"/>
      <c r="F363" s="25">
        <v>41</v>
      </c>
      <c r="G363" s="25">
        <v>64.8</v>
      </c>
      <c r="H363" s="12" t="s">
        <v>25</v>
      </c>
      <c r="I363" s="101" t="s">
        <v>399</v>
      </c>
    </row>
    <row r="364" spans="1:9" s="20" customFormat="1" ht="47.25">
      <c r="A364" s="97">
        <v>3</v>
      </c>
      <c r="B364" s="26" t="s">
        <v>400</v>
      </c>
      <c r="C364" s="102" t="s">
        <v>41</v>
      </c>
      <c r="D364" s="93" t="s">
        <v>25</v>
      </c>
      <c r="E364" s="190" t="s">
        <v>113</v>
      </c>
      <c r="F364" s="25">
        <v>65.2</v>
      </c>
      <c r="G364" s="25">
        <v>65.2</v>
      </c>
      <c r="H364" s="94" t="s">
        <v>25</v>
      </c>
      <c r="I364" s="26" t="s">
        <v>401</v>
      </c>
    </row>
    <row r="365" spans="1:9" s="20" customFormat="1">
      <c r="A365" s="17"/>
      <c r="B365" s="104" t="s">
        <v>54</v>
      </c>
      <c r="C365" s="104"/>
      <c r="D365" s="19"/>
      <c r="E365" s="19"/>
      <c r="F365" s="104"/>
      <c r="G365" s="104"/>
      <c r="H365" s="19"/>
      <c r="I365" s="19"/>
    </row>
    <row r="366" spans="1:9" s="202" customFormat="1" ht="47.25">
      <c r="A366" s="209">
        <v>1</v>
      </c>
      <c r="B366" s="23" t="s">
        <v>402</v>
      </c>
      <c r="C366" s="12" t="s">
        <v>56</v>
      </c>
      <c r="D366" s="12" t="s">
        <v>171</v>
      </c>
      <c r="E366" s="190" t="s">
        <v>113</v>
      </c>
      <c r="F366" s="12">
        <v>0.246</v>
      </c>
      <c r="G366" s="12">
        <v>0.246</v>
      </c>
      <c r="H366" s="61" t="s">
        <v>36</v>
      </c>
      <c r="I366" s="155" t="s">
        <v>403</v>
      </c>
    </row>
    <row r="367" spans="1:9" s="202" customFormat="1" ht="47.25">
      <c r="A367" s="209">
        <v>2</v>
      </c>
      <c r="B367" s="23" t="s">
        <v>404</v>
      </c>
      <c r="C367" s="12" t="s">
        <v>56</v>
      </c>
      <c r="D367" s="12" t="s">
        <v>171</v>
      </c>
      <c r="E367" s="190" t="s">
        <v>113</v>
      </c>
      <c r="F367" s="12">
        <v>0.75</v>
      </c>
      <c r="G367" s="12">
        <v>0.49</v>
      </c>
      <c r="H367" s="61" t="s">
        <v>36</v>
      </c>
      <c r="I367" s="155" t="s">
        <v>405</v>
      </c>
    </row>
    <row r="368" spans="1:9" s="202" customFormat="1" ht="15.75" customHeight="1">
      <c r="A368" s="204">
        <v>3</v>
      </c>
      <c r="B368" s="69" t="s">
        <v>406</v>
      </c>
      <c r="C368" s="71" t="s">
        <v>56</v>
      </c>
      <c r="D368" s="71" t="s">
        <v>171</v>
      </c>
      <c r="E368" s="226" t="s">
        <v>113</v>
      </c>
      <c r="F368" s="61">
        <v>135</v>
      </c>
      <c r="G368" s="61">
        <v>135</v>
      </c>
      <c r="H368" s="61" t="s">
        <v>35</v>
      </c>
      <c r="I368" s="227" t="s">
        <v>407</v>
      </c>
    </row>
    <row r="369" spans="1:10" s="202" customFormat="1" ht="82.5" customHeight="1">
      <c r="A369" s="206"/>
      <c r="B369" s="74"/>
      <c r="C369" s="76"/>
      <c r="D369" s="76"/>
      <c r="E369" s="228"/>
      <c r="F369" s="61">
        <v>43.305999999999997</v>
      </c>
      <c r="G369" s="61">
        <v>43.305999999999997</v>
      </c>
      <c r="H369" s="61" t="s">
        <v>36</v>
      </c>
      <c r="I369" s="227"/>
    </row>
    <row r="370" spans="1:10" s="202" customFormat="1" ht="15.75" customHeight="1">
      <c r="A370" s="204">
        <v>4</v>
      </c>
      <c r="B370" s="69" t="s">
        <v>408</v>
      </c>
      <c r="C370" s="71" t="s">
        <v>56</v>
      </c>
      <c r="D370" s="71" t="s">
        <v>171</v>
      </c>
      <c r="E370" s="226" t="s">
        <v>113</v>
      </c>
      <c r="F370" s="155">
        <v>54.276000000000003</v>
      </c>
      <c r="G370" s="131">
        <v>54.276000000000003</v>
      </c>
      <c r="H370" s="61" t="s">
        <v>36</v>
      </c>
      <c r="I370" s="229" t="s">
        <v>409</v>
      </c>
    </row>
    <row r="371" spans="1:10" s="202" customFormat="1" ht="66" customHeight="1">
      <c r="A371" s="206"/>
      <c r="B371" s="74"/>
      <c r="C371" s="76"/>
      <c r="D371" s="76"/>
      <c r="E371" s="228"/>
      <c r="F371" s="155"/>
      <c r="G371" s="230"/>
      <c r="H371" s="61" t="s">
        <v>37</v>
      </c>
      <c r="I371" s="229"/>
    </row>
    <row r="372" spans="1:10" s="202" customFormat="1" ht="15.75" customHeight="1">
      <c r="A372" s="204">
        <v>5</v>
      </c>
      <c r="B372" s="69" t="s">
        <v>410</v>
      </c>
      <c r="C372" s="71" t="s">
        <v>56</v>
      </c>
      <c r="D372" s="71" t="s">
        <v>171</v>
      </c>
      <c r="E372" s="226" t="s">
        <v>113</v>
      </c>
      <c r="F372" s="155">
        <v>84.956999999999994</v>
      </c>
      <c r="G372" s="131">
        <v>84.956999999999994</v>
      </c>
      <c r="H372" s="61" t="s">
        <v>36</v>
      </c>
      <c r="I372" s="229" t="s">
        <v>411</v>
      </c>
    </row>
    <row r="373" spans="1:10" s="202" customFormat="1" ht="83.25" customHeight="1">
      <c r="A373" s="206"/>
      <c r="B373" s="74"/>
      <c r="C373" s="76"/>
      <c r="D373" s="76"/>
      <c r="E373" s="228"/>
      <c r="F373" s="155">
        <v>2</v>
      </c>
      <c r="G373" s="155">
        <v>2</v>
      </c>
      <c r="H373" s="61" t="s">
        <v>37</v>
      </c>
      <c r="I373" s="229"/>
    </row>
    <row r="374" spans="1:10" s="20" customFormat="1">
      <c r="A374" s="17"/>
      <c r="B374" s="21" t="s">
        <v>20</v>
      </c>
      <c r="C374" s="21"/>
      <c r="D374" s="19"/>
      <c r="E374" s="19"/>
      <c r="F374" s="21"/>
      <c r="G374" s="21"/>
      <c r="H374" s="19"/>
      <c r="I374" s="19"/>
    </row>
    <row r="375" spans="1:10" s="20" customFormat="1" ht="47.25">
      <c r="A375" s="97">
        <v>4</v>
      </c>
      <c r="B375" s="26" t="s">
        <v>412</v>
      </c>
      <c r="C375" s="58"/>
      <c r="D375" s="93" t="s">
        <v>47</v>
      </c>
      <c r="E375" s="166" t="s">
        <v>96</v>
      </c>
      <c r="F375" s="153"/>
      <c r="G375" s="153"/>
      <c r="H375" s="94"/>
      <c r="I375" s="12"/>
    </row>
    <row r="376" spans="1:10" s="20" customFormat="1">
      <c r="A376" s="97"/>
      <c r="B376" s="26" t="s">
        <v>413</v>
      </c>
      <c r="C376" s="102" t="s">
        <v>41</v>
      </c>
      <c r="D376" s="93" t="s">
        <v>25</v>
      </c>
      <c r="E376" s="169"/>
      <c r="F376" s="12" t="s">
        <v>98</v>
      </c>
      <c r="G376" s="12" t="s">
        <v>98</v>
      </c>
      <c r="H376" s="94" t="s">
        <v>25</v>
      </c>
      <c r="I376" s="26" t="s">
        <v>414</v>
      </c>
    </row>
    <row r="377" spans="1:10" s="20" customFormat="1" ht="96" customHeight="1">
      <c r="A377" s="97"/>
      <c r="B377" s="26" t="s">
        <v>415</v>
      </c>
      <c r="C377" s="187" t="s">
        <v>41</v>
      </c>
      <c r="D377" s="93" t="s">
        <v>25</v>
      </c>
      <c r="E377" s="231"/>
      <c r="F377" s="12">
        <v>11.7</v>
      </c>
      <c r="G377" s="12">
        <v>11.8</v>
      </c>
      <c r="H377" s="94" t="s">
        <v>25</v>
      </c>
      <c r="I377" s="26" t="s">
        <v>101</v>
      </c>
      <c r="J377" s="20" t="s">
        <v>102</v>
      </c>
    </row>
    <row r="378" spans="1:10" s="20" customFormat="1">
      <c r="A378" s="17"/>
      <c r="B378" s="104" t="s">
        <v>54</v>
      </c>
      <c r="C378" s="104"/>
      <c r="D378" s="19"/>
      <c r="E378" s="19"/>
      <c r="F378" s="104"/>
      <c r="G378" s="104"/>
      <c r="H378" s="19"/>
      <c r="I378" s="19"/>
    </row>
    <row r="379" spans="1:10" s="20" customFormat="1" ht="47.25" customHeight="1">
      <c r="A379" s="22">
        <v>1</v>
      </c>
      <c r="B379" s="23" t="s">
        <v>416</v>
      </c>
      <c r="C379" s="24" t="s">
        <v>168</v>
      </c>
      <c r="D379" s="24" t="s">
        <v>417</v>
      </c>
      <c r="E379" s="28" t="s">
        <v>96</v>
      </c>
      <c r="F379" s="62">
        <v>256.31900000000002</v>
      </c>
      <c r="G379" s="12">
        <v>256.31900000000002</v>
      </c>
      <c r="H379" s="157" t="s">
        <v>36</v>
      </c>
      <c r="I379" s="63" t="s">
        <v>166</v>
      </c>
    </row>
    <row r="380" spans="1:10" s="20" customFormat="1" ht="15.75" customHeight="1">
      <c r="A380" s="68">
        <v>2</v>
      </c>
      <c r="B380" s="232" t="s">
        <v>418</v>
      </c>
      <c r="C380" s="233" t="s">
        <v>56</v>
      </c>
      <c r="D380" s="233" t="s">
        <v>382</v>
      </c>
      <c r="E380" s="234" t="s">
        <v>96</v>
      </c>
      <c r="F380" s="117">
        <v>200.786</v>
      </c>
      <c r="G380" s="12">
        <v>200.786</v>
      </c>
      <c r="H380" s="157" t="s">
        <v>35</v>
      </c>
      <c r="I380" s="235" t="s">
        <v>419</v>
      </c>
      <c r="J380" s="236"/>
    </row>
    <row r="381" spans="1:10" s="20" customFormat="1" ht="144.75" customHeight="1">
      <c r="A381" s="73"/>
      <c r="B381" s="232"/>
      <c r="C381" s="233"/>
      <c r="D381" s="233"/>
      <c r="E381" s="234"/>
      <c r="F381" s="24">
        <v>22.309000000000001</v>
      </c>
      <c r="G381" s="12">
        <v>22.244</v>
      </c>
      <c r="H381" s="157" t="s">
        <v>36</v>
      </c>
      <c r="I381" s="237"/>
    </row>
    <row r="382" spans="1:10" s="37" customFormat="1">
      <c r="A382" s="31"/>
      <c r="B382" s="33" t="s">
        <v>34</v>
      </c>
      <c r="C382" s="33"/>
      <c r="D382" s="33"/>
      <c r="E382" s="34"/>
      <c r="F382" s="78">
        <f t="shared" ref="F382:G382" si="27">SUM(F383:F386)</f>
        <v>822.67700000000002</v>
      </c>
      <c r="G382" s="78">
        <f t="shared" si="27"/>
        <v>822.35199999999998</v>
      </c>
      <c r="H382" s="36"/>
      <c r="I382" s="36"/>
    </row>
    <row r="383" spans="1:10" s="37" customFormat="1">
      <c r="A383" s="38"/>
      <c r="B383" s="39"/>
      <c r="C383" s="39"/>
      <c r="D383" s="39"/>
      <c r="E383" s="40"/>
      <c r="F383" s="79">
        <f>SUM(F368+F380)</f>
        <v>335.786</v>
      </c>
      <c r="G383" s="79">
        <f>SUM(G368+G380)</f>
        <v>335.786</v>
      </c>
      <c r="H383" s="42" t="s">
        <v>35</v>
      </c>
      <c r="I383" s="42"/>
    </row>
    <row r="384" spans="1:10" s="37" customFormat="1">
      <c r="A384" s="43"/>
      <c r="B384" s="44"/>
      <c r="C384" s="44"/>
      <c r="D384" s="44"/>
      <c r="E384" s="45"/>
      <c r="F384" s="80">
        <f>SUM(F366+F367+F369+F370+F372+F379+F381)</f>
        <v>462.16300000000007</v>
      </c>
      <c r="G384" s="80">
        <f>SUM(G366+G367+G369+G370+G372+G379+G381)</f>
        <v>461.83799999999997</v>
      </c>
      <c r="H384" s="47" t="s">
        <v>36</v>
      </c>
      <c r="I384" s="47"/>
    </row>
    <row r="385" spans="1:9" s="37" customFormat="1">
      <c r="A385" s="48"/>
      <c r="B385" s="49"/>
      <c r="C385" s="49"/>
      <c r="D385" s="49"/>
      <c r="E385" s="50"/>
      <c r="F385" s="81">
        <f t="shared" ref="F385:G385" si="28">SUM(F371+F373)</f>
        <v>2</v>
      </c>
      <c r="G385" s="81">
        <f t="shared" si="28"/>
        <v>2</v>
      </c>
      <c r="H385" s="52" t="s">
        <v>37</v>
      </c>
      <c r="I385" s="52"/>
    </row>
    <row r="386" spans="1:9" s="37" customFormat="1" ht="31.5">
      <c r="A386" s="53"/>
      <c r="B386" s="136"/>
      <c r="C386" s="137"/>
      <c r="D386" s="138"/>
      <c r="E386" s="55"/>
      <c r="F386" s="82">
        <f t="shared" ref="F386:G386" si="29">SUM(F358:F359)</f>
        <v>22.728000000000002</v>
      </c>
      <c r="G386" s="82">
        <f t="shared" si="29"/>
        <v>22.728000000000002</v>
      </c>
      <c r="H386" s="57" t="s">
        <v>38</v>
      </c>
      <c r="I386" s="57"/>
    </row>
    <row r="387" spans="1:9" s="20" customFormat="1">
      <c r="A387" s="17"/>
      <c r="B387" s="192" t="s">
        <v>420</v>
      </c>
      <c r="C387" s="192"/>
      <c r="D387" s="192"/>
      <c r="E387" s="192"/>
      <c r="F387" s="192"/>
      <c r="G387" s="192"/>
      <c r="H387" s="192"/>
      <c r="I387" s="192"/>
    </row>
    <row r="388" spans="1:9" s="20" customFormat="1">
      <c r="A388" s="17"/>
      <c r="B388" s="210" t="s">
        <v>421</v>
      </c>
      <c r="C388" s="210"/>
      <c r="D388" s="210"/>
      <c r="E388" s="210"/>
      <c r="F388" s="210"/>
      <c r="G388" s="210"/>
      <c r="H388" s="210"/>
      <c r="I388" s="210"/>
    </row>
    <row r="389" spans="1:9" s="20" customFormat="1">
      <c r="A389" s="17"/>
      <c r="B389" s="19" t="s">
        <v>20</v>
      </c>
      <c r="C389" s="19"/>
      <c r="D389" s="19"/>
      <c r="E389" s="19"/>
      <c r="F389" s="19"/>
      <c r="G389" s="19"/>
      <c r="H389" s="19"/>
      <c r="I389" s="19"/>
    </row>
    <row r="390" spans="1:9" s="20" customFormat="1" ht="159.75" customHeight="1">
      <c r="A390" s="97">
        <v>1</v>
      </c>
      <c r="B390" s="26" t="s">
        <v>422</v>
      </c>
      <c r="C390" s="186" t="s">
        <v>423</v>
      </c>
      <c r="D390" s="93" t="s">
        <v>47</v>
      </c>
      <c r="E390" s="238" t="s">
        <v>424</v>
      </c>
      <c r="F390" s="12">
        <v>354.94200000000001</v>
      </c>
      <c r="G390" s="12">
        <v>354.94200000000001</v>
      </c>
      <c r="H390" s="94" t="s">
        <v>25</v>
      </c>
      <c r="I390" s="101" t="s">
        <v>425</v>
      </c>
    </row>
    <row r="391" spans="1:9" s="20" customFormat="1" ht="63">
      <c r="A391" s="97">
        <v>2</v>
      </c>
      <c r="B391" s="26" t="s">
        <v>426</v>
      </c>
      <c r="C391" s="187" t="s">
        <v>41</v>
      </c>
      <c r="D391" s="93" t="s">
        <v>47</v>
      </c>
      <c r="E391" s="28" t="s">
        <v>96</v>
      </c>
      <c r="F391" s="25">
        <v>0.4</v>
      </c>
      <c r="G391" s="239">
        <v>0.4</v>
      </c>
      <c r="H391" s="94" t="s">
        <v>25</v>
      </c>
      <c r="I391" s="240" t="s">
        <v>427</v>
      </c>
    </row>
    <row r="392" spans="1:9" s="20" customFormat="1" ht="78.75">
      <c r="A392" s="97">
        <v>3</v>
      </c>
      <c r="B392" s="26" t="s">
        <v>428</v>
      </c>
      <c r="C392" s="102" t="s">
        <v>41</v>
      </c>
      <c r="D392" s="93" t="s">
        <v>47</v>
      </c>
      <c r="E392" s="28" t="s">
        <v>96</v>
      </c>
      <c r="F392" s="25">
        <v>54</v>
      </c>
      <c r="G392" s="103">
        <v>54</v>
      </c>
      <c r="H392" s="94" t="s">
        <v>25</v>
      </c>
      <c r="I392" s="26" t="s">
        <v>429</v>
      </c>
    </row>
    <row r="393" spans="1:9" s="20" customFormat="1" ht="112.5" customHeight="1">
      <c r="A393" s="97">
        <v>4</v>
      </c>
      <c r="B393" s="26" t="s">
        <v>430</v>
      </c>
      <c r="C393" s="102" t="s">
        <v>41</v>
      </c>
      <c r="D393" s="93" t="s">
        <v>47</v>
      </c>
      <c r="E393" s="28" t="s">
        <v>96</v>
      </c>
      <c r="F393" s="25">
        <v>95</v>
      </c>
      <c r="G393" s="103">
        <v>95</v>
      </c>
      <c r="H393" s="94" t="s">
        <v>25</v>
      </c>
      <c r="I393" s="101" t="s">
        <v>431</v>
      </c>
    </row>
    <row r="394" spans="1:9" s="20" customFormat="1">
      <c r="A394" s="17"/>
      <c r="B394" s="104" t="s">
        <v>54</v>
      </c>
      <c r="C394" s="104"/>
      <c r="D394" s="19"/>
      <c r="E394" s="19"/>
      <c r="F394" s="104"/>
      <c r="G394" s="104"/>
      <c r="H394" s="19"/>
      <c r="I394" s="19"/>
    </row>
    <row r="395" spans="1:9" s="20" customFormat="1" ht="48" customHeight="1">
      <c r="A395" s="22">
        <v>1</v>
      </c>
      <c r="B395" s="23" t="s">
        <v>432</v>
      </c>
      <c r="C395" s="24" t="s">
        <v>168</v>
      </c>
      <c r="D395" s="24" t="s">
        <v>417</v>
      </c>
      <c r="E395" s="28" t="s">
        <v>96</v>
      </c>
      <c r="F395" s="62">
        <v>144.839</v>
      </c>
      <c r="G395" s="155">
        <v>144.839</v>
      </c>
      <c r="H395" s="157" t="s">
        <v>37</v>
      </c>
      <c r="I395" s="63" t="s">
        <v>166</v>
      </c>
    </row>
    <row r="396" spans="1:9" s="20" customFormat="1">
      <c r="A396" s="68">
        <v>2</v>
      </c>
      <c r="B396" s="69" t="s">
        <v>433</v>
      </c>
      <c r="C396" s="70" t="s">
        <v>168</v>
      </c>
      <c r="D396" s="70" t="s">
        <v>417</v>
      </c>
      <c r="E396" s="156" t="s">
        <v>96</v>
      </c>
      <c r="F396" s="62">
        <v>64.509</v>
      </c>
      <c r="G396" s="155">
        <v>64.509</v>
      </c>
      <c r="H396" s="157" t="s">
        <v>37</v>
      </c>
      <c r="I396" s="63" t="s">
        <v>166</v>
      </c>
    </row>
    <row r="397" spans="1:9" s="20" customFormat="1">
      <c r="A397" s="73"/>
      <c r="B397" s="74"/>
      <c r="C397" s="75"/>
      <c r="D397" s="75"/>
      <c r="E397" s="158"/>
      <c r="F397" s="23"/>
      <c r="G397" s="155"/>
      <c r="H397" s="157" t="s">
        <v>35</v>
      </c>
      <c r="I397" s="157"/>
    </row>
    <row r="398" spans="1:9" s="37" customFormat="1">
      <c r="A398" s="31"/>
      <c r="B398" s="33" t="s">
        <v>34</v>
      </c>
      <c r="C398" s="33"/>
      <c r="D398" s="33"/>
      <c r="E398" s="34"/>
      <c r="F398" s="78">
        <f t="shared" ref="F398" si="30">SUM(F399:F402)</f>
        <v>209.34800000000001</v>
      </c>
      <c r="G398" s="78">
        <f>SUM(G399:G402)</f>
        <v>209.34800000000001</v>
      </c>
      <c r="H398" s="36"/>
      <c r="I398" s="36"/>
    </row>
    <row r="399" spans="1:9" s="37" customFormat="1">
      <c r="A399" s="38"/>
      <c r="B399" s="39"/>
      <c r="C399" s="39"/>
      <c r="D399" s="39"/>
      <c r="E399" s="40"/>
      <c r="F399" s="79"/>
      <c r="G399" s="79"/>
      <c r="H399" s="42" t="s">
        <v>35</v>
      </c>
      <c r="I399" s="42"/>
    </row>
    <row r="400" spans="1:9" s="37" customFormat="1">
      <c r="A400" s="43"/>
      <c r="B400" s="44"/>
      <c r="C400" s="44"/>
      <c r="D400" s="44"/>
      <c r="E400" s="45"/>
      <c r="F400" s="80"/>
      <c r="G400" s="80"/>
      <c r="H400" s="47" t="s">
        <v>36</v>
      </c>
      <c r="I400" s="47"/>
    </row>
    <row r="401" spans="1:9" s="37" customFormat="1">
      <c r="A401" s="48"/>
      <c r="B401" s="49"/>
      <c r="C401" s="49"/>
      <c r="D401" s="49"/>
      <c r="E401" s="50"/>
      <c r="F401" s="81">
        <f t="shared" ref="F401:G401" si="31">SUM(F395:F396)</f>
        <v>209.34800000000001</v>
      </c>
      <c r="G401" s="81">
        <f t="shared" si="31"/>
        <v>209.34800000000001</v>
      </c>
      <c r="H401" s="52" t="s">
        <v>37</v>
      </c>
      <c r="I401" s="52"/>
    </row>
    <row r="402" spans="1:9" s="37" customFormat="1" ht="31.5">
      <c r="A402" s="53"/>
      <c r="B402" s="136"/>
      <c r="C402" s="137"/>
      <c r="D402" s="138"/>
      <c r="E402" s="55"/>
      <c r="F402" s="56"/>
      <c r="G402" s="56"/>
      <c r="H402" s="57" t="s">
        <v>38</v>
      </c>
      <c r="I402" s="57"/>
    </row>
    <row r="403" spans="1:9" s="20" customFormat="1">
      <c r="A403" s="17"/>
      <c r="B403" s="241" t="s">
        <v>434</v>
      </c>
      <c r="C403" s="242"/>
      <c r="D403" s="242"/>
      <c r="E403" s="242"/>
      <c r="F403" s="242"/>
      <c r="G403" s="242"/>
      <c r="H403" s="242"/>
      <c r="I403" s="242"/>
    </row>
    <row r="404" spans="1:9" s="20" customFormat="1">
      <c r="A404" s="17"/>
      <c r="B404" s="21" t="s">
        <v>20</v>
      </c>
      <c r="C404" s="21"/>
      <c r="D404" s="19"/>
      <c r="E404" s="19"/>
      <c r="F404" s="21"/>
      <c r="G404" s="21"/>
      <c r="H404" s="19"/>
      <c r="I404" s="19"/>
    </row>
    <row r="405" spans="1:9" s="20" customFormat="1" ht="63">
      <c r="A405" s="97">
        <v>1</v>
      </c>
      <c r="B405" s="26" t="s">
        <v>435</v>
      </c>
      <c r="C405" s="58" t="s">
        <v>41</v>
      </c>
      <c r="D405" s="93" t="s">
        <v>47</v>
      </c>
      <c r="E405" s="28" t="s">
        <v>436</v>
      </c>
      <c r="F405" s="12" t="s">
        <v>98</v>
      </c>
      <c r="G405" s="12" t="s">
        <v>98</v>
      </c>
      <c r="H405" s="94" t="s">
        <v>25</v>
      </c>
      <c r="I405" s="69" t="s">
        <v>437</v>
      </c>
    </row>
    <row r="406" spans="1:9" s="20" customFormat="1" ht="47.25">
      <c r="A406" s="97">
        <v>2</v>
      </c>
      <c r="B406" s="26" t="s">
        <v>438</v>
      </c>
      <c r="C406" s="187" t="s">
        <v>41</v>
      </c>
      <c r="D406" s="93" t="s">
        <v>47</v>
      </c>
      <c r="E406" s="28" t="s">
        <v>436</v>
      </c>
      <c r="F406" s="12" t="s">
        <v>98</v>
      </c>
      <c r="G406" s="12" t="s">
        <v>98</v>
      </c>
      <c r="H406" s="94" t="s">
        <v>25</v>
      </c>
      <c r="I406" s="149"/>
    </row>
    <row r="407" spans="1:9" s="20" customFormat="1" ht="63">
      <c r="A407" s="97">
        <v>3</v>
      </c>
      <c r="B407" s="26" t="s">
        <v>439</v>
      </c>
      <c r="C407" s="102" t="s">
        <v>41</v>
      </c>
      <c r="D407" s="93" t="s">
        <v>47</v>
      </c>
      <c r="E407" s="28" t="s">
        <v>436</v>
      </c>
      <c r="F407" s="12" t="s">
        <v>98</v>
      </c>
      <c r="G407" s="12" t="s">
        <v>98</v>
      </c>
      <c r="H407" s="94" t="s">
        <v>25</v>
      </c>
      <c r="I407" s="74"/>
    </row>
    <row r="408" spans="1:9" s="20" customFormat="1">
      <c r="A408" s="17"/>
      <c r="B408" s="104" t="s">
        <v>54</v>
      </c>
      <c r="C408" s="104"/>
      <c r="D408" s="19"/>
      <c r="E408" s="19"/>
      <c r="F408" s="104"/>
      <c r="G408" s="104"/>
      <c r="H408" s="19"/>
      <c r="I408" s="19"/>
    </row>
    <row r="409" spans="1:9" s="20" customFormat="1" ht="63">
      <c r="A409" s="22">
        <v>1</v>
      </c>
      <c r="B409" s="188" t="s">
        <v>440</v>
      </c>
      <c r="C409" s="24" t="s">
        <v>168</v>
      </c>
      <c r="D409" s="24" t="s">
        <v>296</v>
      </c>
      <c r="E409" s="28" t="s">
        <v>436</v>
      </c>
      <c r="F409" s="85" t="s">
        <v>82</v>
      </c>
      <c r="G409" s="86"/>
      <c r="H409" s="87"/>
      <c r="I409" s="175" t="s">
        <v>441</v>
      </c>
    </row>
    <row r="410" spans="1:9" s="37" customFormat="1">
      <c r="A410" s="31"/>
      <c r="B410" s="33" t="s">
        <v>34</v>
      </c>
      <c r="C410" s="33"/>
      <c r="D410" s="33"/>
      <c r="E410" s="34"/>
      <c r="F410" s="78">
        <f t="shared" ref="F410:G410" si="32">SUM(F411:F414)</f>
        <v>0</v>
      </c>
      <c r="G410" s="78">
        <f t="shared" si="32"/>
        <v>0</v>
      </c>
      <c r="H410" s="36"/>
      <c r="I410" s="36"/>
    </row>
    <row r="411" spans="1:9" s="37" customFormat="1">
      <c r="A411" s="38"/>
      <c r="B411" s="39"/>
      <c r="C411" s="39"/>
      <c r="D411" s="39"/>
      <c r="E411" s="40"/>
      <c r="F411" s="79"/>
      <c r="G411" s="79"/>
      <c r="H411" s="42" t="s">
        <v>35</v>
      </c>
      <c r="I411" s="42"/>
    </row>
    <row r="412" spans="1:9" s="37" customFormat="1">
      <c r="A412" s="43"/>
      <c r="B412" s="44"/>
      <c r="C412" s="44"/>
      <c r="D412" s="44"/>
      <c r="E412" s="45"/>
      <c r="F412" s="80"/>
      <c r="G412" s="80"/>
      <c r="H412" s="47" t="s">
        <v>36</v>
      </c>
      <c r="I412" s="47"/>
    </row>
    <row r="413" spans="1:9" s="37" customFormat="1">
      <c r="A413" s="48"/>
      <c r="B413" s="49"/>
      <c r="C413" s="49"/>
      <c r="D413" s="49"/>
      <c r="E413" s="50"/>
      <c r="F413" s="81"/>
      <c r="G413" s="81"/>
      <c r="H413" s="52" t="s">
        <v>37</v>
      </c>
      <c r="I413" s="52"/>
    </row>
    <row r="414" spans="1:9" s="37" customFormat="1" ht="31.5">
      <c r="A414" s="53"/>
      <c r="B414" s="136"/>
      <c r="C414" s="137"/>
      <c r="D414" s="138"/>
      <c r="E414" s="55"/>
      <c r="F414" s="56"/>
      <c r="G414" s="56"/>
      <c r="H414" s="57" t="s">
        <v>38</v>
      </c>
      <c r="I414" s="57"/>
    </row>
    <row r="415" spans="1:9" s="20" customFormat="1">
      <c r="A415" s="17"/>
      <c r="B415" s="192" t="s">
        <v>442</v>
      </c>
      <c r="C415" s="192"/>
      <c r="D415" s="192"/>
      <c r="E415" s="192"/>
      <c r="F415" s="192"/>
      <c r="G415" s="192"/>
      <c r="H415" s="192"/>
      <c r="I415" s="192"/>
    </row>
    <row r="416" spans="1:9" s="20" customFormat="1">
      <c r="A416" s="17"/>
      <c r="B416" s="210" t="s">
        <v>443</v>
      </c>
      <c r="C416" s="210"/>
      <c r="D416" s="210"/>
      <c r="E416" s="210"/>
      <c r="F416" s="210"/>
      <c r="G416" s="210"/>
      <c r="H416" s="210"/>
      <c r="I416" s="210"/>
    </row>
    <row r="417" spans="1:9" s="20" customFormat="1">
      <c r="A417" s="17"/>
      <c r="B417" s="210" t="s">
        <v>20</v>
      </c>
      <c r="C417" s="210"/>
      <c r="D417" s="210"/>
      <c r="E417" s="210"/>
      <c r="F417" s="243"/>
      <c r="G417" s="243"/>
      <c r="H417" s="210"/>
      <c r="I417" s="210"/>
    </row>
    <row r="418" spans="1:9" s="20" customFormat="1" ht="110.25">
      <c r="A418" s="22">
        <v>1</v>
      </c>
      <c r="B418" s="26" t="s">
        <v>444</v>
      </c>
      <c r="C418" s="58" t="s">
        <v>41</v>
      </c>
      <c r="D418" s="24" t="s">
        <v>47</v>
      </c>
      <c r="E418" s="28" t="s">
        <v>445</v>
      </c>
      <c r="F418" s="25">
        <v>89</v>
      </c>
      <c r="G418" s="25">
        <v>89</v>
      </c>
      <c r="H418" s="94" t="s">
        <v>25</v>
      </c>
      <c r="I418" s="175" t="s">
        <v>446</v>
      </c>
    </row>
    <row r="419" spans="1:9" s="20" customFormat="1">
      <c r="A419" s="17"/>
      <c r="B419" s="104" t="s">
        <v>54</v>
      </c>
      <c r="C419" s="104"/>
      <c r="D419" s="19"/>
      <c r="E419" s="19"/>
      <c r="F419" s="104"/>
      <c r="G419" s="104"/>
      <c r="H419" s="19"/>
      <c r="I419" s="19"/>
    </row>
    <row r="420" spans="1:9" s="20" customFormat="1" ht="47.25">
      <c r="A420" s="132">
        <v>1</v>
      </c>
      <c r="B420" s="27" t="s">
        <v>447</v>
      </c>
      <c r="C420" s="106" t="s">
        <v>56</v>
      </c>
      <c r="D420" s="106" t="s">
        <v>448</v>
      </c>
      <c r="E420" s="106" t="s">
        <v>197</v>
      </c>
      <c r="F420" s="244">
        <v>54</v>
      </c>
      <c r="G420" s="108">
        <v>54</v>
      </c>
      <c r="H420" s="244" t="s">
        <v>37</v>
      </c>
      <c r="I420" s="245" t="s">
        <v>166</v>
      </c>
    </row>
    <row r="421" spans="1:9" s="20" customFormat="1" ht="31.5">
      <c r="A421" s="22">
        <v>2</v>
      </c>
      <c r="B421" s="23" t="s">
        <v>449</v>
      </c>
      <c r="C421" s="24" t="s">
        <v>56</v>
      </c>
      <c r="D421" s="24" t="s">
        <v>448</v>
      </c>
      <c r="E421" s="24" t="s">
        <v>450</v>
      </c>
      <c r="F421" s="117">
        <v>3.2879999999999998</v>
      </c>
      <c r="G421" s="12">
        <v>3.2879999999999998</v>
      </c>
      <c r="H421" s="117" t="s">
        <v>37</v>
      </c>
      <c r="I421" s="63" t="s">
        <v>166</v>
      </c>
    </row>
    <row r="422" spans="1:9" s="37" customFormat="1">
      <c r="A422" s="31"/>
      <c r="B422" s="33" t="s">
        <v>34</v>
      </c>
      <c r="C422" s="33"/>
      <c r="D422" s="33"/>
      <c r="E422" s="34"/>
      <c r="F422" s="78">
        <f t="shared" ref="F422:G422" si="33">SUM(F423:F426)</f>
        <v>57.287999999999997</v>
      </c>
      <c r="G422" s="78">
        <f t="shared" si="33"/>
        <v>57.287999999999997</v>
      </c>
      <c r="H422" s="36"/>
      <c r="I422" s="36"/>
    </row>
    <row r="423" spans="1:9" s="37" customFormat="1">
      <c r="A423" s="38"/>
      <c r="B423" s="39"/>
      <c r="C423" s="39"/>
      <c r="D423" s="39"/>
      <c r="E423" s="40"/>
      <c r="F423" s="79"/>
      <c r="G423" s="79"/>
      <c r="H423" s="42" t="s">
        <v>35</v>
      </c>
      <c r="I423" s="42"/>
    </row>
    <row r="424" spans="1:9" s="37" customFormat="1">
      <c r="A424" s="43"/>
      <c r="B424" s="44"/>
      <c r="C424" s="44"/>
      <c r="D424" s="44"/>
      <c r="E424" s="45"/>
      <c r="F424" s="80"/>
      <c r="G424" s="80"/>
      <c r="H424" s="47" t="s">
        <v>36</v>
      </c>
      <c r="I424" s="47"/>
    </row>
    <row r="425" spans="1:9" s="37" customFormat="1">
      <c r="A425" s="48"/>
      <c r="B425" s="49"/>
      <c r="C425" s="49"/>
      <c r="D425" s="49"/>
      <c r="E425" s="50"/>
      <c r="F425" s="81">
        <f>SUM(F420:F421)</f>
        <v>57.287999999999997</v>
      </c>
      <c r="G425" s="81">
        <f>SUM(G420:G421)</f>
        <v>57.287999999999997</v>
      </c>
      <c r="H425" s="52" t="s">
        <v>37</v>
      </c>
      <c r="I425" s="52"/>
    </row>
    <row r="426" spans="1:9" s="37" customFormat="1" ht="15" customHeight="1">
      <c r="A426" s="53"/>
      <c r="B426" s="136"/>
      <c r="C426" s="137"/>
      <c r="D426" s="138"/>
      <c r="E426" s="55"/>
      <c r="F426" s="56"/>
      <c r="G426" s="56"/>
      <c r="H426" s="246" t="s">
        <v>38</v>
      </c>
      <c r="I426" s="247"/>
    </row>
    <row r="427" spans="1:9" s="37" customFormat="1">
      <c r="A427" s="31"/>
      <c r="B427" s="33" t="s">
        <v>451</v>
      </c>
      <c r="C427" s="33"/>
      <c r="D427" s="33"/>
      <c r="E427" s="34"/>
      <c r="F427" s="78">
        <f t="shared" ref="F427:G431" si="34">SUM(F19+F48+F58+F69+F107+F142+F154+F174+F200+F218+F232+F244+F257+F279+F289+F303+F334+F349+F382+F398+F410+F422)</f>
        <v>5969.088999999999</v>
      </c>
      <c r="G427" s="78">
        <f t="shared" si="34"/>
        <v>5966.9049999999988</v>
      </c>
      <c r="H427" s="36"/>
      <c r="I427" s="36"/>
    </row>
    <row r="428" spans="1:9" s="37" customFormat="1">
      <c r="A428" s="38"/>
      <c r="B428" s="39"/>
      <c r="C428" s="39"/>
      <c r="D428" s="39"/>
      <c r="E428" s="40"/>
      <c r="F428" s="248">
        <f t="shared" si="34"/>
        <v>1929.6690000000001</v>
      </c>
      <c r="G428" s="248">
        <f t="shared" si="34"/>
        <v>1929.2740000000001</v>
      </c>
      <c r="H428" s="42" t="s">
        <v>35</v>
      </c>
      <c r="I428" s="42"/>
    </row>
    <row r="429" spans="1:9" s="37" customFormat="1">
      <c r="A429" s="43"/>
      <c r="B429" s="44"/>
      <c r="C429" s="44"/>
      <c r="D429" s="44"/>
      <c r="E429" s="45"/>
      <c r="F429" s="249">
        <f t="shared" si="34"/>
        <v>2573.3849999999998</v>
      </c>
      <c r="G429" s="249">
        <f t="shared" si="34"/>
        <v>2572.4519999999993</v>
      </c>
      <c r="H429" s="47" t="s">
        <v>36</v>
      </c>
      <c r="I429" s="47"/>
    </row>
    <row r="430" spans="1:9" s="37" customFormat="1">
      <c r="A430" s="48"/>
      <c r="B430" s="49"/>
      <c r="C430" s="49"/>
      <c r="D430" s="49"/>
      <c r="E430" s="50"/>
      <c r="F430" s="250">
        <f t="shared" si="34"/>
        <v>1437.6070000000002</v>
      </c>
      <c r="G430" s="250">
        <f t="shared" si="34"/>
        <v>1436.7510000000002</v>
      </c>
      <c r="H430" s="52" t="s">
        <v>37</v>
      </c>
      <c r="I430" s="52"/>
    </row>
    <row r="431" spans="1:9" s="37" customFormat="1" ht="31.5">
      <c r="A431" s="53"/>
      <c r="B431" s="136"/>
      <c r="C431" s="137"/>
      <c r="D431" s="138"/>
      <c r="E431" s="55"/>
      <c r="F431" s="251">
        <f t="shared" si="34"/>
        <v>28.428000000000001</v>
      </c>
      <c r="G431" s="251">
        <f t="shared" si="34"/>
        <v>28.428000000000001</v>
      </c>
      <c r="H431" s="57" t="s">
        <v>38</v>
      </c>
      <c r="I431" s="57"/>
    </row>
    <row r="433" spans="1:9" customFormat="1">
      <c r="A433" s="252" t="s">
        <v>452</v>
      </c>
      <c r="B433" s="252"/>
      <c r="C433" s="252"/>
      <c r="D433" s="252"/>
      <c r="E433" s="252"/>
      <c r="F433" s="252"/>
      <c r="G433" s="252"/>
      <c r="H433" s="252"/>
      <c r="I433" s="252"/>
    </row>
    <row r="434" spans="1:9" customFormat="1">
      <c r="A434" s="252" t="s">
        <v>453</v>
      </c>
      <c r="B434" s="252"/>
      <c r="C434" s="252"/>
      <c r="D434" s="252"/>
      <c r="E434" s="252"/>
      <c r="F434" s="252"/>
      <c r="G434" s="252"/>
      <c r="H434" s="252"/>
      <c r="I434" s="252"/>
    </row>
    <row r="435" spans="1:9" customFormat="1">
      <c r="A435" s="252" t="s">
        <v>454</v>
      </c>
      <c r="B435" s="252"/>
      <c r="C435" s="252"/>
      <c r="D435" s="252"/>
      <c r="E435" s="252"/>
      <c r="F435" s="252"/>
      <c r="G435" s="252"/>
      <c r="H435" s="252"/>
      <c r="I435" s="252"/>
    </row>
    <row r="436" spans="1:9" s="253" customFormat="1">
      <c r="A436" s="20" t="s">
        <v>455</v>
      </c>
      <c r="B436" s="20"/>
      <c r="C436" s="20"/>
      <c r="D436" s="20"/>
      <c r="E436" s="20"/>
      <c r="F436" s="20"/>
      <c r="G436" s="20"/>
      <c r="H436" s="20"/>
      <c r="I436" s="20"/>
    </row>
    <row r="437" spans="1:9" s="253" customFormat="1">
      <c r="A437" s="20" t="s">
        <v>456</v>
      </c>
      <c r="B437" s="20"/>
      <c r="C437" s="20"/>
      <c r="D437" s="20"/>
      <c r="E437" s="20"/>
      <c r="F437" s="20"/>
      <c r="G437" s="20"/>
      <c r="H437" s="20"/>
      <c r="I437" s="20"/>
    </row>
    <row r="438" spans="1:9" s="253" customFormat="1">
      <c r="A438" s="20" t="s">
        <v>457</v>
      </c>
      <c r="B438" s="20"/>
      <c r="C438" s="20"/>
      <c r="D438" s="20"/>
      <c r="E438" s="20"/>
      <c r="F438" s="20"/>
      <c r="G438" s="20"/>
      <c r="H438" s="20"/>
      <c r="I438" s="20"/>
    </row>
    <row r="439" spans="1:9" s="253" customFormat="1">
      <c r="A439" s="20" t="s">
        <v>458</v>
      </c>
      <c r="B439" s="20"/>
      <c r="C439" s="20"/>
      <c r="D439" s="20"/>
      <c r="E439" s="20"/>
      <c r="F439" s="20"/>
      <c r="G439" s="20"/>
      <c r="H439" s="20"/>
      <c r="I439" s="20"/>
    </row>
    <row r="440" spans="1:9" s="253" customFormat="1">
      <c r="A440" s="20" t="s">
        <v>459</v>
      </c>
      <c r="B440" s="20"/>
      <c r="C440" s="20"/>
      <c r="D440" s="20"/>
      <c r="E440" s="20"/>
      <c r="F440" s="20"/>
      <c r="G440" s="20"/>
      <c r="H440" s="20"/>
      <c r="I440" s="20"/>
    </row>
    <row r="441" spans="1:9" s="253" customFormat="1">
      <c r="A441" s="20" t="s">
        <v>460</v>
      </c>
      <c r="B441" s="20"/>
      <c r="C441" s="20"/>
      <c r="D441" s="20"/>
      <c r="E441" s="20"/>
      <c r="F441" s="20"/>
      <c r="G441" s="20"/>
      <c r="H441" s="20"/>
      <c r="I441" s="20"/>
    </row>
    <row r="442" spans="1:9" s="253" customFormat="1">
      <c r="A442" s="20" t="s">
        <v>461</v>
      </c>
      <c r="B442" s="20"/>
      <c r="C442" s="20"/>
      <c r="D442" s="20"/>
      <c r="E442" s="20"/>
      <c r="F442" s="20"/>
      <c r="G442" s="20"/>
      <c r="H442" s="20"/>
      <c r="I442" s="20"/>
    </row>
    <row r="443" spans="1:9" s="253" customFormat="1">
      <c r="A443" s="20" t="s">
        <v>462</v>
      </c>
      <c r="B443" s="20"/>
      <c r="C443" s="20"/>
      <c r="D443" s="20"/>
      <c r="E443" s="20"/>
      <c r="F443" s="20"/>
      <c r="G443" s="20"/>
      <c r="H443" s="20"/>
      <c r="I443" s="20"/>
    </row>
    <row r="444" spans="1:9" s="253" customFormat="1">
      <c r="A444" s="20" t="s">
        <v>463</v>
      </c>
      <c r="B444" s="20"/>
      <c r="C444" s="20"/>
      <c r="D444" s="20"/>
      <c r="E444" s="20"/>
      <c r="F444" s="20"/>
      <c r="G444" s="20"/>
      <c r="H444" s="20"/>
      <c r="I444" s="20"/>
    </row>
    <row r="445" spans="1:9" s="253" customFormat="1">
      <c r="A445" s="20" t="s">
        <v>464</v>
      </c>
      <c r="B445" s="20"/>
      <c r="C445" s="20"/>
      <c r="D445" s="20"/>
      <c r="E445" s="20"/>
      <c r="F445" s="20"/>
      <c r="G445" s="20"/>
      <c r="H445" s="20"/>
      <c r="I445" s="20"/>
    </row>
    <row r="446" spans="1:9" customFormat="1">
      <c r="A446" s="252" t="s">
        <v>465</v>
      </c>
      <c r="B446" s="252"/>
      <c r="C446" s="252"/>
      <c r="D446" s="252"/>
      <c r="E446" s="252"/>
      <c r="F446" s="252"/>
      <c r="G446" s="252"/>
      <c r="H446" s="252"/>
      <c r="I446" s="252"/>
    </row>
    <row r="447" spans="1:9" customFormat="1">
      <c r="A447" s="254" t="s">
        <v>466</v>
      </c>
      <c r="B447" s="254"/>
      <c r="C447" s="254"/>
      <c r="D447" s="254"/>
      <c r="E447" s="254"/>
      <c r="F447" s="254"/>
      <c r="G447" s="254"/>
      <c r="H447" s="254"/>
      <c r="I447" s="254"/>
    </row>
    <row r="448" spans="1:9" customFormat="1">
      <c r="A448" s="252" t="s">
        <v>467</v>
      </c>
      <c r="B448" s="252"/>
      <c r="C448" s="252"/>
      <c r="D448" s="252"/>
      <c r="E448" s="252"/>
      <c r="F448" s="252"/>
      <c r="G448" s="252"/>
      <c r="H448" s="252"/>
      <c r="I448" s="252"/>
    </row>
    <row r="449" spans="1:9" customFormat="1">
      <c r="A449" s="252" t="s">
        <v>468</v>
      </c>
      <c r="B449" s="252"/>
      <c r="C449" s="252"/>
      <c r="D449" s="252"/>
      <c r="E449" s="252"/>
      <c r="F449" s="252"/>
      <c r="G449" s="252"/>
      <c r="H449" s="252"/>
      <c r="I449" s="252"/>
    </row>
    <row r="450" spans="1:9" customFormat="1">
      <c r="A450" s="252" t="s">
        <v>469</v>
      </c>
      <c r="B450" s="252"/>
      <c r="C450" s="252"/>
      <c r="D450" s="252"/>
      <c r="E450" s="252"/>
      <c r="F450" s="252"/>
      <c r="G450" s="252"/>
      <c r="H450" s="252"/>
      <c r="I450" s="252"/>
    </row>
    <row r="451" spans="1:9" customFormat="1">
      <c r="A451" s="252" t="s">
        <v>470</v>
      </c>
      <c r="B451" s="252"/>
      <c r="C451" s="252"/>
      <c r="D451" s="252"/>
      <c r="E451" s="252"/>
      <c r="F451" s="252"/>
      <c r="G451" s="252"/>
      <c r="H451" s="252"/>
      <c r="I451" s="252"/>
    </row>
    <row r="452" spans="1:9">
      <c r="A452" s="20" t="s">
        <v>471</v>
      </c>
    </row>
    <row r="453" spans="1:9">
      <c r="A453" s="20" t="s">
        <v>472</v>
      </c>
    </row>
    <row r="454" spans="1:9">
      <c r="A454" s="20" t="s">
        <v>473</v>
      </c>
    </row>
  </sheetData>
  <mergeCells count="326">
    <mergeCell ref="B430:D430"/>
    <mergeCell ref="A447:I447"/>
    <mergeCell ref="B423:D423"/>
    <mergeCell ref="B424:D424"/>
    <mergeCell ref="B425:D425"/>
    <mergeCell ref="B427:D427"/>
    <mergeCell ref="B428:D428"/>
    <mergeCell ref="B429:D429"/>
    <mergeCell ref="B413:D413"/>
    <mergeCell ref="B415:I415"/>
    <mergeCell ref="B416:I416"/>
    <mergeCell ref="B417:I417"/>
    <mergeCell ref="B419:I419"/>
    <mergeCell ref="B422:D422"/>
    <mergeCell ref="I405:I407"/>
    <mergeCell ref="B408:I408"/>
    <mergeCell ref="F409:H409"/>
    <mergeCell ref="B410:D410"/>
    <mergeCell ref="B411:D411"/>
    <mergeCell ref="B412:D412"/>
    <mergeCell ref="B398:D398"/>
    <mergeCell ref="B399:D399"/>
    <mergeCell ref="B400:D400"/>
    <mergeCell ref="B401:D401"/>
    <mergeCell ref="B403:I403"/>
    <mergeCell ref="B404:I404"/>
    <mergeCell ref="B389:I389"/>
    <mergeCell ref="B394:I394"/>
    <mergeCell ref="A396:A397"/>
    <mergeCell ref="B396:B397"/>
    <mergeCell ref="C396:C397"/>
    <mergeCell ref="D396:D397"/>
    <mergeCell ref="E396:E397"/>
    <mergeCell ref="B382:D382"/>
    <mergeCell ref="B383:D383"/>
    <mergeCell ref="B384:D384"/>
    <mergeCell ref="B385:D385"/>
    <mergeCell ref="B387:I387"/>
    <mergeCell ref="B388:I388"/>
    <mergeCell ref="B374:I374"/>
    <mergeCell ref="E375:E377"/>
    <mergeCell ref="B378:I378"/>
    <mergeCell ref="A380:A381"/>
    <mergeCell ref="B380:B381"/>
    <mergeCell ref="C380:C381"/>
    <mergeCell ref="D380:D381"/>
    <mergeCell ref="E380:E381"/>
    <mergeCell ref="I380:I381"/>
    <mergeCell ref="A372:A373"/>
    <mergeCell ref="B372:B373"/>
    <mergeCell ref="C372:C373"/>
    <mergeCell ref="D372:D373"/>
    <mergeCell ref="E372:E373"/>
    <mergeCell ref="I372:I373"/>
    <mergeCell ref="A370:A371"/>
    <mergeCell ref="B370:B371"/>
    <mergeCell ref="C370:C371"/>
    <mergeCell ref="D370:D371"/>
    <mergeCell ref="E370:E371"/>
    <mergeCell ref="I370:I371"/>
    <mergeCell ref="B357:I357"/>
    <mergeCell ref="B360:I360"/>
    <mergeCell ref="E361:E363"/>
    <mergeCell ref="B365:I365"/>
    <mergeCell ref="A368:A369"/>
    <mergeCell ref="B368:B369"/>
    <mergeCell ref="C368:C369"/>
    <mergeCell ref="D368:D369"/>
    <mergeCell ref="E368:E369"/>
    <mergeCell ref="I368:I369"/>
    <mergeCell ref="B349:D349"/>
    <mergeCell ref="B350:D350"/>
    <mergeCell ref="B351:D351"/>
    <mergeCell ref="B352:D352"/>
    <mergeCell ref="B354:H354"/>
    <mergeCell ref="B355:I355"/>
    <mergeCell ref="B343:I343"/>
    <mergeCell ref="A347:A348"/>
    <mergeCell ref="B347:B348"/>
    <mergeCell ref="C347:C348"/>
    <mergeCell ref="D347:D348"/>
    <mergeCell ref="E347:E348"/>
    <mergeCell ref="I347:I348"/>
    <mergeCell ref="B334:D334"/>
    <mergeCell ref="B335:D335"/>
    <mergeCell ref="B336:D336"/>
    <mergeCell ref="B337:D337"/>
    <mergeCell ref="B339:H339"/>
    <mergeCell ref="B340:I340"/>
    <mergeCell ref="A324:A325"/>
    <mergeCell ref="B324:B325"/>
    <mergeCell ref="C324:C325"/>
    <mergeCell ref="D324:D325"/>
    <mergeCell ref="E324:E325"/>
    <mergeCell ref="A326:A327"/>
    <mergeCell ref="B326:B327"/>
    <mergeCell ref="C326:C327"/>
    <mergeCell ref="D326:D327"/>
    <mergeCell ref="E326:E327"/>
    <mergeCell ref="B308:I308"/>
    <mergeCell ref="B309:I309"/>
    <mergeCell ref="B313:I313"/>
    <mergeCell ref="A322:A323"/>
    <mergeCell ref="B322:B323"/>
    <mergeCell ref="C322:C323"/>
    <mergeCell ref="D322:D323"/>
    <mergeCell ref="E322:E323"/>
    <mergeCell ref="B301:I301"/>
    <mergeCell ref="F302:H302"/>
    <mergeCell ref="B303:D303"/>
    <mergeCell ref="B304:D304"/>
    <mergeCell ref="B305:D305"/>
    <mergeCell ref="B306:D306"/>
    <mergeCell ref="B290:D290"/>
    <mergeCell ref="B291:D291"/>
    <mergeCell ref="B292:D292"/>
    <mergeCell ref="B294:I294"/>
    <mergeCell ref="B295:I295"/>
    <mergeCell ref="B296:I296"/>
    <mergeCell ref="B282:D282"/>
    <mergeCell ref="B284:H284"/>
    <mergeCell ref="B285:I285"/>
    <mergeCell ref="B287:I287"/>
    <mergeCell ref="F288:H288"/>
    <mergeCell ref="B289:D289"/>
    <mergeCell ref="F270:H270"/>
    <mergeCell ref="F272:H272"/>
    <mergeCell ref="B273:I273"/>
    <mergeCell ref="B279:D279"/>
    <mergeCell ref="B280:D280"/>
    <mergeCell ref="B281:D281"/>
    <mergeCell ref="B259:D259"/>
    <mergeCell ref="B260:D260"/>
    <mergeCell ref="B262:I262"/>
    <mergeCell ref="B263:H263"/>
    <mergeCell ref="B264:I264"/>
    <mergeCell ref="B269:I269"/>
    <mergeCell ref="B249:H249"/>
    <mergeCell ref="B250:I250"/>
    <mergeCell ref="B254:I254"/>
    <mergeCell ref="F255:H255"/>
    <mergeCell ref="B257:D257"/>
    <mergeCell ref="B258:D258"/>
    <mergeCell ref="B242:I242"/>
    <mergeCell ref="F243:H243"/>
    <mergeCell ref="B244:D244"/>
    <mergeCell ref="B245:D245"/>
    <mergeCell ref="B246:D246"/>
    <mergeCell ref="B247:D247"/>
    <mergeCell ref="B232:D232"/>
    <mergeCell ref="B233:D233"/>
    <mergeCell ref="B234:D234"/>
    <mergeCell ref="B235:D235"/>
    <mergeCell ref="B237:H237"/>
    <mergeCell ref="B238:I238"/>
    <mergeCell ref="B223:H223"/>
    <mergeCell ref="B224:I224"/>
    <mergeCell ref="B227:I227"/>
    <mergeCell ref="A230:A231"/>
    <mergeCell ref="B230:B231"/>
    <mergeCell ref="C230:C231"/>
    <mergeCell ref="D230:D231"/>
    <mergeCell ref="E230:E231"/>
    <mergeCell ref="E207:E209"/>
    <mergeCell ref="B210:I210"/>
    <mergeCell ref="B218:D218"/>
    <mergeCell ref="B219:D219"/>
    <mergeCell ref="B220:D220"/>
    <mergeCell ref="B221:D221"/>
    <mergeCell ref="B200:D200"/>
    <mergeCell ref="B201:D201"/>
    <mergeCell ref="B202:D202"/>
    <mergeCell ref="B203:D203"/>
    <mergeCell ref="B205:H205"/>
    <mergeCell ref="B206:I206"/>
    <mergeCell ref="A196:A197"/>
    <mergeCell ref="B196:B197"/>
    <mergeCell ref="C196:C197"/>
    <mergeCell ref="D196:D197"/>
    <mergeCell ref="E196:E197"/>
    <mergeCell ref="I196:I197"/>
    <mergeCell ref="A194:A195"/>
    <mergeCell ref="B194:B195"/>
    <mergeCell ref="C194:C195"/>
    <mergeCell ref="D194:D195"/>
    <mergeCell ref="E194:E195"/>
    <mergeCell ref="I194:I195"/>
    <mergeCell ref="A189:A190"/>
    <mergeCell ref="B189:B190"/>
    <mergeCell ref="C189:C190"/>
    <mergeCell ref="D189:D190"/>
    <mergeCell ref="E189:E190"/>
    <mergeCell ref="A191:A192"/>
    <mergeCell ref="B191:B192"/>
    <mergeCell ref="C191:C192"/>
    <mergeCell ref="D191:D192"/>
    <mergeCell ref="E191:E192"/>
    <mergeCell ref="B184:I184"/>
    <mergeCell ref="A185:A186"/>
    <mergeCell ref="B185:B186"/>
    <mergeCell ref="C185:C186"/>
    <mergeCell ref="D185:D186"/>
    <mergeCell ref="E185:E186"/>
    <mergeCell ref="B174:D174"/>
    <mergeCell ref="B175:D175"/>
    <mergeCell ref="B176:D176"/>
    <mergeCell ref="B177:D177"/>
    <mergeCell ref="B179:I179"/>
    <mergeCell ref="B180:I180"/>
    <mergeCell ref="A171:A173"/>
    <mergeCell ref="B171:B173"/>
    <mergeCell ref="C171:C173"/>
    <mergeCell ref="D171:D173"/>
    <mergeCell ref="E171:E173"/>
    <mergeCell ref="I171:I173"/>
    <mergeCell ref="A169:A170"/>
    <mergeCell ref="B169:B170"/>
    <mergeCell ref="C169:C170"/>
    <mergeCell ref="D169:D170"/>
    <mergeCell ref="E169:E170"/>
    <mergeCell ref="I169:I170"/>
    <mergeCell ref="I165:I166"/>
    <mergeCell ref="A167:A168"/>
    <mergeCell ref="B167:B168"/>
    <mergeCell ref="C167:C168"/>
    <mergeCell ref="D167:D168"/>
    <mergeCell ref="E167:E168"/>
    <mergeCell ref="I167:I168"/>
    <mergeCell ref="B156:D156"/>
    <mergeCell ref="B157:D157"/>
    <mergeCell ref="B159:I159"/>
    <mergeCell ref="B160:I160"/>
    <mergeCell ref="B164:I164"/>
    <mergeCell ref="A165:A166"/>
    <mergeCell ref="B165:B166"/>
    <mergeCell ref="C165:C166"/>
    <mergeCell ref="D165:D166"/>
    <mergeCell ref="E165:E166"/>
    <mergeCell ref="B146:D146"/>
    <mergeCell ref="B147:H147"/>
    <mergeCell ref="B148:I148"/>
    <mergeCell ref="B152:I152"/>
    <mergeCell ref="B154:D154"/>
    <mergeCell ref="B155:D155"/>
    <mergeCell ref="B119:I119"/>
    <mergeCell ref="B124:I124"/>
    <mergeCell ref="B142:D142"/>
    <mergeCell ref="B143:D143"/>
    <mergeCell ref="B144:D144"/>
    <mergeCell ref="B145:D145"/>
    <mergeCell ref="B110:D110"/>
    <mergeCell ref="B111:D111"/>
    <mergeCell ref="B112:I112"/>
    <mergeCell ref="B113:I113"/>
    <mergeCell ref="B114:I114"/>
    <mergeCell ref="B116:I116"/>
    <mergeCell ref="B96:I96"/>
    <mergeCell ref="B100:I100"/>
    <mergeCell ref="B103:I103"/>
    <mergeCell ref="B107:D107"/>
    <mergeCell ref="B108:D108"/>
    <mergeCell ref="B109:D109"/>
    <mergeCell ref="B75:I75"/>
    <mergeCell ref="B76:I76"/>
    <mergeCell ref="E78:E81"/>
    <mergeCell ref="E82:E84"/>
    <mergeCell ref="B85:I85"/>
    <mergeCell ref="B90:I90"/>
    <mergeCell ref="B69:D69"/>
    <mergeCell ref="B70:D70"/>
    <mergeCell ref="B71:D71"/>
    <mergeCell ref="B72:D72"/>
    <mergeCell ref="B73:D73"/>
    <mergeCell ref="B74:I74"/>
    <mergeCell ref="B61:D61"/>
    <mergeCell ref="B62:D62"/>
    <mergeCell ref="B63:H63"/>
    <mergeCell ref="B64:I64"/>
    <mergeCell ref="B67:I67"/>
    <mergeCell ref="F68:H68"/>
    <mergeCell ref="B54:I54"/>
    <mergeCell ref="B56:I56"/>
    <mergeCell ref="F57:H57"/>
    <mergeCell ref="B58:D58"/>
    <mergeCell ref="B59:D59"/>
    <mergeCell ref="B60:D60"/>
    <mergeCell ref="B48:D48"/>
    <mergeCell ref="B49:D49"/>
    <mergeCell ref="B50:D50"/>
    <mergeCell ref="B51:D51"/>
    <mergeCell ref="B52:D52"/>
    <mergeCell ref="B53:I53"/>
    <mergeCell ref="B42:I42"/>
    <mergeCell ref="A45:A46"/>
    <mergeCell ref="B45:B46"/>
    <mergeCell ref="C45:C46"/>
    <mergeCell ref="D45:D46"/>
    <mergeCell ref="E45:E46"/>
    <mergeCell ref="I45:I46"/>
    <mergeCell ref="B33:I33"/>
    <mergeCell ref="B36:I36"/>
    <mergeCell ref="A38:A39"/>
    <mergeCell ref="B38:B39"/>
    <mergeCell ref="E38:E39"/>
    <mergeCell ref="A40:A41"/>
    <mergeCell ref="B40:B41"/>
    <mergeCell ref="E40:E41"/>
    <mergeCell ref="B20:D20"/>
    <mergeCell ref="B21:D21"/>
    <mergeCell ref="B22:D22"/>
    <mergeCell ref="B23:D23"/>
    <mergeCell ref="B24:I24"/>
    <mergeCell ref="B25:I25"/>
    <mergeCell ref="D6:I6"/>
    <mergeCell ref="A7:I7"/>
    <mergeCell ref="B10:I10"/>
    <mergeCell ref="B11:I11"/>
    <mergeCell ref="B12:I12"/>
    <mergeCell ref="B19:D19"/>
    <mergeCell ref="G1:I1"/>
    <mergeCell ref="A2:I2"/>
    <mergeCell ref="A3:C3"/>
    <mergeCell ref="D3:H3"/>
    <mergeCell ref="A4:C4"/>
    <mergeCell ref="A5:C5"/>
    <mergeCell ref="D5:I5"/>
  </mergeCells>
  <printOptions horizontalCentered="1"/>
  <pageMargins left="0.44" right="0.3" top="0.6" bottom="0.31496062992125984" header="0.41" footer="0.19685039370078741"/>
  <pageSetup paperSize="9" scale="80" orientation="landscape" r:id="rId1"/>
  <headerFooter alignWithMargins="0">
    <oddHeader>Страница  &amp;P из &amp;N</oddHeader>
  </headerFooter>
</worksheet>
</file>

<file path=xl/worksheets/sheet2.xml><?xml version="1.0" encoding="utf-8"?>
<worksheet xmlns="http://schemas.openxmlformats.org/spreadsheetml/2006/main" xmlns:r="http://schemas.openxmlformats.org/officeDocument/2006/relationships">
  <dimension ref="A1:J77"/>
  <sheetViews>
    <sheetView topLeftCell="A47" zoomScale="85" zoomScaleNormal="85" workbookViewId="0">
      <selection activeCell="A37" sqref="A37:J37"/>
    </sheetView>
  </sheetViews>
  <sheetFormatPr defaultRowHeight="15"/>
  <cols>
    <col min="1" max="1" width="31.7109375" style="257" customWidth="1"/>
    <col min="2" max="2" width="17.85546875" style="257" customWidth="1"/>
    <col min="3" max="3" width="14.85546875" style="257" customWidth="1"/>
    <col min="4" max="4" width="16" style="257" customWidth="1"/>
    <col min="5" max="5" width="11.85546875" style="257" customWidth="1"/>
    <col min="6" max="6" width="11.7109375" style="257" customWidth="1"/>
    <col min="7" max="7" width="15.7109375" style="257" customWidth="1"/>
    <col min="8" max="8" width="13.140625" style="257" customWidth="1"/>
    <col min="9" max="9" width="15.85546875" style="257" customWidth="1"/>
    <col min="10" max="10" width="57.5703125" style="257" customWidth="1"/>
    <col min="11" max="16384" width="9.140625" style="257"/>
  </cols>
  <sheetData>
    <row r="1" spans="1:10" ht="33" customHeight="1">
      <c r="A1" s="256" t="s">
        <v>474</v>
      </c>
      <c r="B1" s="256"/>
      <c r="C1" s="256"/>
      <c r="D1" s="256"/>
      <c r="E1" s="256"/>
      <c r="F1" s="256"/>
      <c r="G1" s="256"/>
      <c r="H1" s="256"/>
      <c r="I1" s="256"/>
      <c r="J1" s="256"/>
    </row>
    <row r="3" spans="1:10" ht="37.5" customHeight="1">
      <c r="A3" s="258" t="s">
        <v>475</v>
      </c>
      <c r="B3" s="258"/>
      <c r="C3" s="258"/>
      <c r="D3" s="258" t="s">
        <v>476</v>
      </c>
      <c r="E3" s="258"/>
      <c r="F3" s="258"/>
      <c r="G3" s="258"/>
      <c r="H3" s="259" t="s">
        <v>477</v>
      </c>
      <c r="I3" s="260"/>
      <c r="J3" s="261"/>
    </row>
    <row r="4" spans="1:10" ht="15.75">
      <c r="A4" s="262">
        <v>1</v>
      </c>
      <c r="B4" s="262"/>
      <c r="C4" s="262"/>
      <c r="D4" s="262">
        <v>2</v>
      </c>
      <c r="E4" s="262"/>
      <c r="F4" s="262"/>
      <c r="G4" s="262"/>
      <c r="H4" s="263">
        <v>3</v>
      </c>
      <c r="I4" s="264"/>
      <c r="J4" s="265"/>
    </row>
    <row r="5" spans="1:10" ht="15.75">
      <c r="A5" s="266" t="s">
        <v>18</v>
      </c>
      <c r="B5" s="267"/>
      <c r="C5" s="267"/>
      <c r="D5" s="267"/>
      <c r="E5" s="267"/>
      <c r="F5" s="267"/>
      <c r="G5" s="267"/>
      <c r="H5" s="267"/>
      <c r="I5" s="267"/>
      <c r="J5" s="268"/>
    </row>
    <row r="6" spans="1:10" ht="15.75">
      <c r="A6" s="266" t="s">
        <v>19</v>
      </c>
      <c r="B6" s="267"/>
      <c r="C6" s="267"/>
      <c r="D6" s="267"/>
      <c r="E6" s="267"/>
      <c r="F6" s="267"/>
      <c r="G6" s="267"/>
      <c r="H6" s="267"/>
      <c r="I6" s="267"/>
      <c r="J6" s="268"/>
    </row>
    <row r="7" spans="1:10" ht="18.75" hidden="1" customHeight="1">
      <c r="A7" s="269" t="s">
        <v>21</v>
      </c>
      <c r="B7" s="270"/>
      <c r="C7" s="271"/>
      <c r="D7" s="272" t="s">
        <v>478</v>
      </c>
      <c r="E7" s="273"/>
      <c r="F7" s="273"/>
      <c r="G7" s="274"/>
      <c r="H7" s="275" t="s">
        <v>479</v>
      </c>
      <c r="I7" s="276"/>
      <c r="J7" s="277"/>
    </row>
    <row r="8" spans="1:10" ht="114.75" customHeight="1">
      <c r="A8" s="269" t="s">
        <v>29</v>
      </c>
      <c r="B8" s="270"/>
      <c r="C8" s="271"/>
      <c r="D8" s="278"/>
      <c r="E8" s="279"/>
      <c r="F8" s="279"/>
      <c r="G8" s="280"/>
      <c r="H8" s="281" t="s">
        <v>480</v>
      </c>
      <c r="I8" s="282"/>
      <c r="J8" s="283"/>
    </row>
    <row r="9" spans="1:10" ht="84.75" customHeight="1">
      <c r="A9" s="269" t="s">
        <v>481</v>
      </c>
      <c r="B9" s="270"/>
      <c r="C9" s="271"/>
      <c r="D9" s="278"/>
      <c r="E9" s="279"/>
      <c r="F9" s="279"/>
      <c r="G9" s="280"/>
      <c r="H9" s="281" t="s">
        <v>482</v>
      </c>
      <c r="I9" s="282"/>
      <c r="J9" s="283"/>
    </row>
    <row r="10" spans="1:10" ht="15.75">
      <c r="A10" s="266" t="s">
        <v>39</v>
      </c>
      <c r="B10" s="267"/>
      <c r="C10" s="267"/>
      <c r="D10" s="267"/>
      <c r="E10" s="267"/>
      <c r="F10" s="267"/>
      <c r="G10" s="267"/>
      <c r="H10" s="267"/>
      <c r="I10" s="267"/>
      <c r="J10" s="268"/>
    </row>
    <row r="11" spans="1:10" ht="69" customHeight="1">
      <c r="A11" s="269" t="s">
        <v>40</v>
      </c>
      <c r="B11" s="270"/>
      <c r="C11" s="271"/>
      <c r="D11" s="272" t="s">
        <v>483</v>
      </c>
      <c r="E11" s="273"/>
      <c r="F11" s="273"/>
      <c r="G11" s="274"/>
      <c r="H11" s="281" t="s">
        <v>484</v>
      </c>
      <c r="I11" s="282"/>
      <c r="J11" s="283"/>
    </row>
    <row r="12" spans="1:10" ht="99.75" customHeight="1">
      <c r="A12" s="284" t="s">
        <v>44</v>
      </c>
      <c r="B12" s="285"/>
      <c r="C12" s="286"/>
      <c r="D12" s="278"/>
      <c r="E12" s="279"/>
      <c r="F12" s="279"/>
      <c r="G12" s="280"/>
      <c r="H12" s="281" t="s">
        <v>485</v>
      </c>
      <c r="I12" s="282"/>
      <c r="J12" s="283"/>
    </row>
    <row r="13" spans="1:10" ht="81.75" customHeight="1">
      <c r="A13" s="287" t="s">
        <v>62</v>
      </c>
      <c r="B13" s="287"/>
      <c r="C13" s="287"/>
      <c r="D13" s="288"/>
      <c r="E13" s="289"/>
      <c r="F13" s="289"/>
      <c r="G13" s="290"/>
      <c r="H13" s="281" t="s">
        <v>486</v>
      </c>
      <c r="I13" s="282"/>
      <c r="J13" s="283"/>
    </row>
    <row r="14" spans="1:10" ht="18" customHeight="1">
      <c r="A14" s="291"/>
      <c r="B14" s="291"/>
      <c r="C14" s="291"/>
      <c r="D14" s="291"/>
      <c r="E14" s="292"/>
      <c r="F14" s="292"/>
      <c r="G14" s="292"/>
      <c r="H14" s="292"/>
      <c r="I14" s="292"/>
      <c r="J14" s="292"/>
    </row>
    <row r="15" spans="1:10" ht="18.75">
      <c r="A15" s="256" t="s">
        <v>487</v>
      </c>
      <c r="B15" s="256"/>
      <c r="C15" s="256"/>
      <c r="D15" s="256"/>
      <c r="E15" s="256"/>
      <c r="F15" s="256"/>
      <c r="G15" s="256"/>
      <c r="H15" s="256"/>
      <c r="I15" s="256"/>
      <c r="J15" s="256"/>
    </row>
    <row r="17" spans="1:10" ht="39" customHeight="1">
      <c r="A17" s="293" t="s">
        <v>488</v>
      </c>
      <c r="B17" s="294"/>
      <c r="C17" s="294"/>
      <c r="D17" s="294"/>
      <c r="E17" s="294"/>
      <c r="F17" s="295"/>
      <c r="G17" s="296" t="s">
        <v>489</v>
      </c>
      <c r="H17" s="297"/>
      <c r="I17" s="297"/>
      <c r="J17" s="298"/>
    </row>
    <row r="18" spans="1:10" ht="17.25" customHeight="1">
      <c r="A18" s="262">
        <v>1</v>
      </c>
      <c r="B18" s="262"/>
      <c r="C18" s="262"/>
      <c r="D18" s="262"/>
      <c r="E18" s="262"/>
      <c r="F18" s="262"/>
      <c r="G18" s="263">
        <v>2</v>
      </c>
      <c r="H18" s="264"/>
      <c r="I18" s="264"/>
      <c r="J18" s="265"/>
    </row>
    <row r="19" spans="1:10" ht="151.5" customHeight="1">
      <c r="A19" s="299" t="s">
        <v>490</v>
      </c>
      <c r="B19" s="300"/>
      <c r="C19" s="300"/>
      <c r="D19" s="300"/>
      <c r="E19" s="300"/>
      <c r="F19" s="301"/>
      <c r="G19" s="302" t="s">
        <v>491</v>
      </c>
      <c r="H19" s="303"/>
      <c r="I19" s="303"/>
      <c r="J19" s="304"/>
    </row>
    <row r="21" spans="1:10" ht="18.75">
      <c r="A21" s="256" t="s">
        <v>492</v>
      </c>
      <c r="B21" s="256"/>
      <c r="C21" s="256"/>
      <c r="D21" s="256"/>
      <c r="E21" s="256"/>
      <c r="F21" s="256"/>
      <c r="G21" s="256"/>
      <c r="H21" s="256"/>
      <c r="I21" s="256"/>
      <c r="J21" s="256"/>
    </row>
    <row r="22" spans="1:10" ht="13.5" customHeight="1"/>
    <row r="23" spans="1:10" ht="18.75">
      <c r="A23" s="305" t="s">
        <v>493</v>
      </c>
      <c r="B23" s="305"/>
      <c r="C23" s="305" t="s">
        <v>494</v>
      </c>
      <c r="D23" s="305"/>
      <c r="E23" s="305" t="s">
        <v>495</v>
      </c>
      <c r="F23" s="305"/>
      <c r="G23" s="306" t="s">
        <v>496</v>
      </c>
      <c r="H23" s="307"/>
      <c r="I23" s="307"/>
      <c r="J23" s="308"/>
    </row>
    <row r="24" spans="1:10" ht="15.75" customHeight="1">
      <c r="A24" s="262">
        <v>1</v>
      </c>
      <c r="B24" s="262"/>
      <c r="C24" s="262">
        <v>2</v>
      </c>
      <c r="D24" s="262"/>
      <c r="E24" s="262">
        <v>3</v>
      </c>
      <c r="F24" s="262"/>
      <c r="G24" s="263">
        <v>4</v>
      </c>
      <c r="H24" s="264"/>
      <c r="I24" s="264"/>
      <c r="J24" s="265"/>
    </row>
    <row r="25" spans="1:10" ht="117" customHeight="1">
      <c r="A25" s="309" t="s">
        <v>497</v>
      </c>
      <c r="B25" s="301"/>
      <c r="C25" s="310">
        <v>1929.6690000000001</v>
      </c>
      <c r="D25" s="311"/>
      <c r="E25" s="310">
        <v>1929.2739999999999</v>
      </c>
      <c r="F25" s="311"/>
      <c r="G25" s="299" t="s">
        <v>498</v>
      </c>
      <c r="H25" s="312"/>
      <c r="I25" s="312"/>
      <c r="J25" s="313"/>
    </row>
    <row r="26" spans="1:10" ht="409.5" customHeight="1">
      <c r="A26" s="309" t="s">
        <v>499</v>
      </c>
      <c r="B26" s="301"/>
      <c r="C26" s="310">
        <v>2573.3850000000002</v>
      </c>
      <c r="D26" s="311"/>
      <c r="E26" s="310">
        <v>2572.4520000000002</v>
      </c>
      <c r="F26" s="311"/>
      <c r="G26" s="299" t="s">
        <v>500</v>
      </c>
      <c r="H26" s="312"/>
      <c r="I26" s="312"/>
      <c r="J26" s="313"/>
    </row>
    <row r="27" spans="1:10" ht="78" customHeight="1">
      <c r="A27" s="309" t="s">
        <v>501</v>
      </c>
      <c r="B27" s="301"/>
      <c r="C27" s="310">
        <v>1437.607</v>
      </c>
      <c r="D27" s="311"/>
      <c r="E27" s="310">
        <v>1436.751</v>
      </c>
      <c r="F27" s="311"/>
      <c r="G27" s="299" t="s">
        <v>502</v>
      </c>
      <c r="H27" s="312"/>
      <c r="I27" s="312"/>
      <c r="J27" s="313"/>
    </row>
    <row r="28" spans="1:10" ht="27.75" customHeight="1">
      <c r="A28" s="309" t="s">
        <v>38</v>
      </c>
      <c r="B28" s="301"/>
      <c r="C28" s="310">
        <v>28.428000000000001</v>
      </c>
      <c r="D28" s="311"/>
      <c r="E28" s="310">
        <v>28.428000000000001</v>
      </c>
      <c r="F28" s="311"/>
      <c r="G28" s="299" t="s">
        <v>503</v>
      </c>
      <c r="H28" s="312"/>
      <c r="I28" s="312"/>
      <c r="J28" s="313"/>
    </row>
    <row r="29" spans="1:10" ht="18.75">
      <c r="A29" s="314" t="s">
        <v>451</v>
      </c>
      <c r="B29" s="315"/>
      <c r="C29" s="316">
        <f>SUM(C25:D28)</f>
        <v>5969.0889999999999</v>
      </c>
      <c r="D29" s="317"/>
      <c r="E29" s="316">
        <f>SUM(E25:F28)</f>
        <v>5966.9050000000007</v>
      </c>
      <c r="F29" s="317"/>
      <c r="G29" s="306"/>
      <c r="H29" s="307"/>
      <c r="I29" s="307"/>
      <c r="J29" s="308"/>
    </row>
    <row r="30" spans="1:10" s="318" customFormat="1" ht="21.75" customHeight="1">
      <c r="A30" s="257"/>
      <c r="B30" s="257"/>
      <c r="C30" s="257"/>
      <c r="D30" s="257"/>
      <c r="E30" s="257"/>
      <c r="F30" s="257"/>
      <c r="G30" s="257"/>
      <c r="H30" s="257"/>
      <c r="I30" s="257"/>
      <c r="J30" s="257"/>
    </row>
    <row r="31" spans="1:10" s="318" customFormat="1" ht="30.75" customHeight="1">
      <c r="A31" s="319" t="s">
        <v>504</v>
      </c>
      <c r="B31" s="319"/>
      <c r="C31" s="319"/>
      <c r="D31" s="319"/>
      <c r="E31" s="319"/>
      <c r="F31" s="319"/>
      <c r="G31" s="319"/>
      <c r="H31" s="319"/>
      <c r="I31" s="319"/>
      <c r="J31" s="319"/>
    </row>
    <row r="32" spans="1:10" s="322" customFormat="1" ht="55.5" customHeight="1">
      <c r="A32" s="320" t="s">
        <v>505</v>
      </c>
      <c r="B32" s="321"/>
      <c r="C32" s="321"/>
      <c r="D32" s="321"/>
      <c r="E32" s="321"/>
      <c r="F32" s="321"/>
      <c r="G32" s="321"/>
      <c r="H32" s="321"/>
      <c r="I32" s="321"/>
      <c r="J32" s="321"/>
    </row>
    <row r="33" spans="1:10" s="322" customFormat="1" ht="56.25" customHeight="1">
      <c r="A33" s="320" t="s">
        <v>506</v>
      </c>
      <c r="B33" s="320"/>
      <c r="C33" s="320"/>
      <c r="D33" s="320"/>
      <c r="E33" s="320"/>
      <c r="F33" s="320"/>
      <c r="G33" s="320"/>
      <c r="H33" s="320"/>
      <c r="I33" s="320"/>
      <c r="J33" s="320"/>
    </row>
    <row r="34" spans="1:10" s="322" customFormat="1" ht="18" customHeight="1">
      <c r="A34" s="320" t="s">
        <v>507</v>
      </c>
      <c r="B34" s="321"/>
      <c r="C34" s="321"/>
      <c r="D34" s="321"/>
      <c r="E34" s="321"/>
      <c r="F34" s="321"/>
      <c r="G34" s="321"/>
      <c r="H34" s="321"/>
      <c r="I34" s="321"/>
      <c r="J34" s="321"/>
    </row>
    <row r="35" spans="1:10" s="322" customFormat="1" ht="27.75" customHeight="1">
      <c r="A35" s="320" t="s">
        <v>508</v>
      </c>
      <c r="B35" s="321"/>
      <c r="C35" s="321"/>
      <c r="D35" s="321"/>
      <c r="E35" s="321"/>
      <c r="F35" s="321"/>
      <c r="G35" s="321"/>
      <c r="H35" s="321"/>
      <c r="I35" s="321"/>
      <c r="J35" s="321"/>
    </row>
    <row r="36" spans="1:10" s="322" customFormat="1" ht="61.5" customHeight="1">
      <c r="A36" s="320" t="s">
        <v>509</v>
      </c>
      <c r="B36" s="321"/>
      <c r="C36" s="321"/>
      <c r="D36" s="321"/>
      <c r="E36" s="321"/>
      <c r="F36" s="321"/>
      <c r="G36" s="321"/>
      <c r="H36" s="321"/>
      <c r="I36" s="321"/>
      <c r="J36" s="321"/>
    </row>
    <row r="37" spans="1:10" s="322" customFormat="1" ht="97.5" customHeight="1">
      <c r="A37" s="320" t="s">
        <v>510</v>
      </c>
      <c r="B37" s="321"/>
      <c r="C37" s="321"/>
      <c r="D37" s="321"/>
      <c r="E37" s="321"/>
      <c r="F37" s="321"/>
      <c r="G37" s="321"/>
      <c r="H37" s="321"/>
      <c r="I37" s="321"/>
      <c r="J37" s="321"/>
    </row>
    <row r="38" spans="1:10" s="322" customFormat="1" ht="18" customHeight="1">
      <c r="A38" s="320" t="s">
        <v>511</v>
      </c>
      <c r="B38" s="320"/>
      <c r="C38" s="320"/>
      <c r="D38" s="320"/>
      <c r="E38" s="320"/>
      <c r="F38" s="320"/>
      <c r="G38" s="320"/>
      <c r="H38" s="320"/>
      <c r="I38" s="320"/>
      <c r="J38" s="320"/>
    </row>
    <row r="39" spans="1:10" s="322" customFormat="1" ht="18" customHeight="1">
      <c r="A39" s="320" t="s">
        <v>512</v>
      </c>
      <c r="B39" s="320"/>
      <c r="C39" s="320"/>
      <c r="D39" s="320"/>
      <c r="E39" s="320"/>
      <c r="F39" s="320"/>
      <c r="G39" s="320"/>
      <c r="H39" s="320"/>
      <c r="I39" s="320"/>
      <c r="J39" s="320"/>
    </row>
    <row r="40" spans="1:10" s="322" customFormat="1" ht="57.75" customHeight="1">
      <c r="A40" s="320" t="s">
        <v>513</v>
      </c>
      <c r="B40" s="320"/>
      <c r="C40" s="320"/>
      <c r="D40" s="320"/>
      <c r="E40" s="320"/>
      <c r="F40" s="320"/>
      <c r="G40" s="320"/>
      <c r="H40" s="320"/>
      <c r="I40" s="320"/>
      <c r="J40" s="320"/>
    </row>
    <row r="41" spans="1:10" s="322" customFormat="1" ht="18.75" customHeight="1">
      <c r="A41" s="320" t="s">
        <v>514</v>
      </c>
      <c r="B41" s="321"/>
      <c r="C41" s="321"/>
      <c r="D41" s="321"/>
      <c r="E41" s="321"/>
      <c r="F41" s="321"/>
      <c r="G41" s="321"/>
      <c r="H41" s="321"/>
      <c r="I41" s="321"/>
      <c r="J41" s="321"/>
    </row>
    <row r="42" spans="1:10" s="322" customFormat="1" ht="18.75" customHeight="1">
      <c r="A42" s="320" t="s">
        <v>515</v>
      </c>
      <c r="B42" s="321"/>
      <c r="C42" s="321"/>
      <c r="D42" s="321"/>
      <c r="E42" s="321"/>
      <c r="F42" s="321"/>
      <c r="G42" s="321"/>
      <c r="H42" s="321"/>
      <c r="I42" s="321"/>
      <c r="J42" s="321"/>
    </row>
    <row r="43" spans="1:10" s="322" customFormat="1" ht="37.5" customHeight="1">
      <c r="A43" s="320" t="s">
        <v>516</v>
      </c>
      <c r="B43" s="321"/>
      <c r="C43" s="321"/>
      <c r="D43" s="321"/>
      <c r="E43" s="321"/>
      <c r="F43" s="321"/>
      <c r="G43" s="321"/>
      <c r="H43" s="321"/>
      <c r="I43" s="321"/>
      <c r="J43" s="321"/>
    </row>
    <row r="44" spans="1:10" s="322" customFormat="1" ht="18.75" customHeight="1">
      <c r="A44" s="320" t="s">
        <v>517</v>
      </c>
      <c r="B44" s="321"/>
      <c r="C44" s="321"/>
      <c r="D44" s="321"/>
      <c r="E44" s="321"/>
      <c r="F44" s="321"/>
      <c r="G44" s="321"/>
      <c r="H44" s="321"/>
      <c r="I44" s="321"/>
      <c r="J44" s="321"/>
    </row>
    <row r="45" spans="1:10" s="322" customFormat="1" ht="19.5" customHeight="1">
      <c r="A45" s="320" t="s">
        <v>518</v>
      </c>
      <c r="B45" s="320"/>
      <c r="C45" s="320"/>
      <c r="D45" s="320"/>
      <c r="E45" s="320"/>
      <c r="F45" s="320"/>
      <c r="G45" s="320"/>
      <c r="H45" s="320"/>
      <c r="I45" s="320"/>
      <c r="J45" s="320"/>
    </row>
    <row r="46" spans="1:10" s="322" customFormat="1" ht="18" customHeight="1">
      <c r="A46" s="320" t="s">
        <v>519</v>
      </c>
      <c r="B46" s="320"/>
      <c r="C46" s="320"/>
      <c r="D46" s="320"/>
      <c r="E46" s="320"/>
      <c r="F46" s="320"/>
      <c r="G46" s="320"/>
      <c r="H46" s="320"/>
      <c r="I46" s="320"/>
      <c r="J46" s="320"/>
    </row>
    <row r="47" spans="1:10" s="322" customFormat="1" ht="18.75" customHeight="1">
      <c r="A47" s="320" t="s">
        <v>520</v>
      </c>
      <c r="B47" s="321"/>
      <c r="C47" s="321"/>
      <c r="D47" s="321"/>
      <c r="E47" s="321"/>
      <c r="F47" s="321"/>
      <c r="G47" s="321"/>
      <c r="H47" s="321"/>
      <c r="I47" s="321"/>
      <c r="J47" s="321"/>
    </row>
    <row r="48" spans="1:10" s="322" customFormat="1" ht="18.75" customHeight="1">
      <c r="A48" s="320" t="s">
        <v>521</v>
      </c>
      <c r="B48" s="321"/>
      <c r="C48" s="321"/>
      <c r="D48" s="321"/>
      <c r="E48" s="321"/>
      <c r="F48" s="321"/>
      <c r="G48" s="321"/>
      <c r="H48" s="321"/>
      <c r="I48" s="321"/>
      <c r="J48" s="321"/>
    </row>
    <row r="49" spans="1:10" s="322" customFormat="1" ht="19.5" customHeight="1">
      <c r="A49" s="320" t="s">
        <v>522</v>
      </c>
      <c r="B49" s="320"/>
      <c r="C49" s="320"/>
      <c r="D49" s="320"/>
      <c r="E49" s="320"/>
      <c r="F49" s="320"/>
      <c r="G49" s="320"/>
      <c r="H49" s="320"/>
      <c r="I49" s="320"/>
      <c r="J49" s="320"/>
    </row>
    <row r="50" spans="1:10" s="322" customFormat="1" ht="19.5" customHeight="1">
      <c r="A50" s="320" t="s">
        <v>523</v>
      </c>
      <c r="B50" s="320"/>
      <c r="C50" s="320"/>
      <c r="D50" s="320"/>
      <c r="E50" s="320"/>
      <c r="F50" s="320"/>
      <c r="G50" s="320"/>
      <c r="H50" s="320"/>
      <c r="I50" s="320"/>
      <c r="J50" s="320"/>
    </row>
    <row r="51" spans="1:10" s="322" customFormat="1" ht="18.75" customHeight="1">
      <c r="A51" s="320" t="s">
        <v>524</v>
      </c>
      <c r="B51" s="321"/>
      <c r="C51" s="321"/>
      <c r="D51" s="321"/>
      <c r="E51" s="321"/>
      <c r="F51" s="321"/>
      <c r="G51" s="321"/>
      <c r="H51" s="321"/>
      <c r="I51" s="321"/>
      <c r="J51" s="321"/>
    </row>
    <row r="52" spans="1:10" s="322" customFormat="1" ht="36.75" customHeight="1">
      <c r="A52" s="320" t="s">
        <v>525</v>
      </c>
      <c r="B52" s="321"/>
      <c r="C52" s="321"/>
      <c r="D52" s="321"/>
      <c r="E52" s="321"/>
      <c r="F52" s="321"/>
      <c r="G52" s="321"/>
      <c r="H52" s="321"/>
      <c r="I52" s="321"/>
      <c r="J52" s="321"/>
    </row>
    <row r="53" spans="1:10" s="322" customFormat="1" ht="18" customHeight="1">
      <c r="A53" s="320" t="s">
        <v>526</v>
      </c>
      <c r="B53" s="320"/>
      <c r="C53" s="320"/>
      <c r="D53" s="320"/>
      <c r="E53" s="320"/>
      <c r="F53" s="320"/>
      <c r="G53" s="320"/>
      <c r="H53" s="320"/>
      <c r="I53" s="320"/>
      <c r="J53" s="320"/>
    </row>
    <row r="54" spans="1:10" s="322" customFormat="1" ht="57.75" customHeight="1">
      <c r="A54" s="320" t="s">
        <v>527</v>
      </c>
      <c r="B54" s="320"/>
      <c r="C54" s="320"/>
      <c r="D54" s="320"/>
      <c r="E54" s="320"/>
      <c r="F54" s="320"/>
      <c r="G54" s="320"/>
      <c r="H54" s="320"/>
      <c r="I54" s="320"/>
      <c r="J54" s="320"/>
    </row>
    <row r="55" spans="1:10" s="322" customFormat="1" ht="18.75" customHeight="1">
      <c r="A55" s="320" t="s">
        <v>528</v>
      </c>
      <c r="B55" s="321"/>
      <c r="C55" s="321"/>
      <c r="D55" s="321"/>
      <c r="E55" s="321"/>
      <c r="F55" s="321"/>
      <c r="G55" s="321"/>
      <c r="H55" s="321"/>
      <c r="I55" s="321"/>
      <c r="J55" s="321"/>
    </row>
    <row r="56" spans="1:10" s="322" customFormat="1" ht="95.25" customHeight="1">
      <c r="A56" s="320" t="s">
        <v>529</v>
      </c>
      <c r="B56" s="321"/>
      <c r="C56" s="321"/>
      <c r="D56" s="321"/>
      <c r="E56" s="321"/>
      <c r="F56" s="321"/>
      <c r="G56" s="321"/>
      <c r="H56" s="321"/>
      <c r="I56" s="321"/>
      <c r="J56" s="321"/>
    </row>
    <row r="57" spans="1:10" s="322" customFormat="1" ht="19.5" customHeight="1">
      <c r="A57" s="320" t="s">
        <v>530</v>
      </c>
      <c r="B57" s="320"/>
      <c r="C57" s="320"/>
      <c r="D57" s="320"/>
      <c r="E57" s="320"/>
      <c r="F57" s="320"/>
      <c r="G57" s="320"/>
      <c r="H57" s="320"/>
      <c r="I57" s="320"/>
      <c r="J57" s="320"/>
    </row>
    <row r="58" spans="1:10" s="322" customFormat="1" ht="78" customHeight="1">
      <c r="A58" s="323" t="s">
        <v>531</v>
      </c>
      <c r="B58" s="324"/>
      <c r="C58" s="324"/>
      <c r="D58" s="324"/>
      <c r="E58" s="324"/>
      <c r="F58" s="324"/>
      <c r="G58" s="324"/>
      <c r="H58" s="324"/>
      <c r="I58" s="324"/>
      <c r="J58" s="324"/>
    </row>
    <row r="59" spans="1:10" s="322" customFormat="1" ht="21.75" customHeight="1">
      <c r="A59" s="320" t="s">
        <v>532</v>
      </c>
      <c r="B59" s="321"/>
      <c r="C59" s="321"/>
      <c r="D59" s="321"/>
      <c r="E59" s="321"/>
      <c r="F59" s="321"/>
      <c r="G59" s="321"/>
      <c r="H59" s="321"/>
      <c r="I59" s="321"/>
      <c r="J59" s="321"/>
    </row>
    <row r="60" spans="1:10" s="322" customFormat="1" ht="38.25" customHeight="1">
      <c r="A60" s="320" t="s">
        <v>533</v>
      </c>
      <c r="B60" s="321"/>
      <c r="C60" s="321"/>
      <c r="D60" s="321"/>
      <c r="E60" s="321"/>
      <c r="F60" s="321"/>
      <c r="G60" s="321"/>
      <c r="H60" s="321"/>
      <c r="I60" s="321"/>
      <c r="J60" s="321"/>
    </row>
    <row r="61" spans="1:10" s="322" customFormat="1" ht="40.5" customHeight="1">
      <c r="A61" s="325" t="s">
        <v>534</v>
      </c>
      <c r="B61" s="321"/>
      <c r="C61" s="321"/>
      <c r="D61" s="321"/>
      <c r="E61" s="321"/>
      <c r="F61" s="321"/>
      <c r="G61" s="321"/>
      <c r="H61" s="321"/>
      <c r="I61" s="321"/>
      <c r="J61" s="321"/>
    </row>
    <row r="62" spans="1:10" s="322" customFormat="1" ht="42.75" customHeight="1">
      <c r="A62" s="325" t="s">
        <v>535</v>
      </c>
      <c r="B62" s="321"/>
      <c r="C62" s="321"/>
      <c r="D62" s="321"/>
      <c r="E62" s="321"/>
      <c r="F62" s="321"/>
      <c r="G62" s="321"/>
      <c r="H62" s="321"/>
      <c r="I62" s="321"/>
      <c r="J62" s="321"/>
    </row>
    <row r="63" spans="1:10" s="322" customFormat="1" ht="54.75" customHeight="1">
      <c r="A63" s="325" t="s">
        <v>536</v>
      </c>
      <c r="B63" s="321"/>
      <c r="C63" s="321"/>
      <c r="D63" s="321"/>
      <c r="E63" s="321"/>
      <c r="F63" s="321"/>
      <c r="G63" s="321"/>
      <c r="H63" s="321"/>
      <c r="I63" s="321"/>
      <c r="J63" s="321"/>
    </row>
    <row r="64" spans="1:10" s="322" customFormat="1" ht="41.25" customHeight="1">
      <c r="A64" s="325" t="s">
        <v>537</v>
      </c>
      <c r="B64" s="321"/>
      <c r="C64" s="321"/>
      <c r="D64" s="321"/>
      <c r="E64" s="321"/>
      <c r="F64" s="321"/>
      <c r="G64" s="321"/>
      <c r="H64" s="321"/>
      <c r="I64" s="321"/>
      <c r="J64" s="321"/>
    </row>
    <row r="65" spans="1:10" s="322" customFormat="1" ht="20.25" customHeight="1">
      <c r="A65" s="325" t="s">
        <v>538</v>
      </c>
      <c r="B65" s="321"/>
      <c r="C65" s="321"/>
      <c r="D65" s="321"/>
      <c r="E65" s="321"/>
      <c r="F65" s="321"/>
      <c r="G65" s="321"/>
      <c r="H65" s="321"/>
      <c r="I65" s="321"/>
      <c r="J65" s="321"/>
    </row>
    <row r="66" spans="1:10" s="322" customFormat="1" ht="39.75" customHeight="1">
      <c r="A66" s="320" t="s">
        <v>539</v>
      </c>
      <c r="B66" s="321"/>
      <c r="C66" s="321"/>
      <c r="D66" s="321"/>
      <c r="E66" s="321"/>
      <c r="F66" s="321"/>
      <c r="G66" s="321"/>
      <c r="H66" s="321"/>
      <c r="I66" s="321"/>
      <c r="J66" s="321"/>
    </row>
    <row r="67" spans="1:10" s="322" customFormat="1" ht="57.75" customHeight="1">
      <c r="A67" s="320" t="s">
        <v>540</v>
      </c>
      <c r="B67" s="321"/>
      <c r="C67" s="321"/>
      <c r="D67" s="321"/>
      <c r="E67" s="321"/>
      <c r="F67" s="321"/>
      <c r="G67" s="321"/>
      <c r="H67" s="321"/>
      <c r="I67" s="321"/>
      <c r="J67" s="321"/>
    </row>
    <row r="68" spans="1:10" s="322" customFormat="1" ht="56.25" customHeight="1">
      <c r="A68" s="320" t="s">
        <v>541</v>
      </c>
      <c r="B68" s="321"/>
      <c r="C68" s="321"/>
      <c r="D68" s="321"/>
      <c r="E68" s="321"/>
      <c r="F68" s="321"/>
      <c r="G68" s="321"/>
      <c r="H68" s="321"/>
      <c r="I68" s="321"/>
      <c r="J68" s="321"/>
    </row>
    <row r="69" spans="1:10" s="322" customFormat="1" ht="38.25" customHeight="1">
      <c r="A69" s="320" t="s">
        <v>542</v>
      </c>
      <c r="B69" s="321"/>
      <c r="C69" s="321"/>
      <c r="D69" s="321"/>
      <c r="E69" s="321"/>
      <c r="F69" s="321"/>
      <c r="G69" s="321"/>
      <c r="H69" s="321"/>
      <c r="I69" s="321"/>
      <c r="J69" s="321"/>
    </row>
    <row r="70" spans="1:10" s="322" customFormat="1" ht="37.5" customHeight="1">
      <c r="A70" s="320" t="s">
        <v>543</v>
      </c>
      <c r="B70" s="321"/>
      <c r="C70" s="321"/>
      <c r="D70" s="321"/>
      <c r="E70" s="321"/>
      <c r="F70" s="321"/>
      <c r="G70" s="321"/>
      <c r="H70" s="321"/>
      <c r="I70" s="321"/>
      <c r="J70" s="321"/>
    </row>
    <row r="71" spans="1:10" s="322" customFormat="1" ht="37.5" customHeight="1">
      <c r="A71" s="320" t="s">
        <v>544</v>
      </c>
      <c r="B71" s="321"/>
      <c r="C71" s="321"/>
      <c r="D71" s="321"/>
      <c r="E71" s="321"/>
      <c r="F71" s="321"/>
      <c r="G71" s="321"/>
      <c r="H71" s="321"/>
      <c r="I71" s="321"/>
      <c r="J71" s="321"/>
    </row>
    <row r="72" spans="1:10" s="322" customFormat="1" ht="24" customHeight="1">
      <c r="A72" s="320" t="s">
        <v>545</v>
      </c>
      <c r="B72" s="321"/>
      <c r="C72" s="321"/>
      <c r="D72" s="321"/>
      <c r="E72" s="321"/>
      <c r="F72" s="321"/>
      <c r="G72" s="321"/>
      <c r="H72" s="321"/>
      <c r="I72" s="321"/>
      <c r="J72" s="321"/>
    </row>
    <row r="73" spans="1:10" s="328" customFormat="1" ht="54" customHeight="1">
      <c r="A73" s="326" t="s">
        <v>546</v>
      </c>
      <c r="B73" s="326"/>
      <c r="C73" s="326"/>
      <c r="D73" s="327"/>
      <c r="E73" s="327"/>
      <c r="F73" s="327"/>
      <c r="G73" s="327"/>
      <c r="H73" s="327"/>
      <c r="I73" s="327"/>
      <c r="J73" s="326"/>
    </row>
    <row r="74" spans="1:10" s="328" customFormat="1" ht="15.75">
      <c r="I74" s="329" t="s">
        <v>547</v>
      </c>
    </row>
    <row r="75" spans="1:10" s="328" customFormat="1" ht="23.25" customHeight="1">
      <c r="A75" s="326" t="s">
        <v>548</v>
      </c>
      <c r="B75" s="326"/>
      <c r="C75" s="326"/>
      <c r="D75" s="327"/>
      <c r="E75" s="327"/>
      <c r="F75" s="327"/>
      <c r="G75" s="327"/>
      <c r="H75" s="327"/>
      <c r="I75" s="327"/>
      <c r="J75" s="326"/>
    </row>
    <row r="76" spans="1:10" s="328" customFormat="1" ht="15.75">
      <c r="I76" s="329" t="s">
        <v>547</v>
      </c>
    </row>
    <row r="77" spans="1:10" ht="16.5" customHeight="1"/>
  </sheetData>
  <mergeCells count="101">
    <mergeCell ref="A69:J69"/>
    <mergeCell ref="A70:J70"/>
    <mergeCell ref="A71:J71"/>
    <mergeCell ref="A72:J72"/>
    <mergeCell ref="A63:J63"/>
    <mergeCell ref="A64:J64"/>
    <mergeCell ref="A65:J65"/>
    <mergeCell ref="A66:J66"/>
    <mergeCell ref="A67:J67"/>
    <mergeCell ref="A68:J68"/>
    <mergeCell ref="A57:J57"/>
    <mergeCell ref="A58:J58"/>
    <mergeCell ref="A59:J59"/>
    <mergeCell ref="A60:J60"/>
    <mergeCell ref="A61:J61"/>
    <mergeCell ref="A62:J62"/>
    <mergeCell ref="A51:J51"/>
    <mergeCell ref="A52:J52"/>
    <mergeCell ref="A53:J53"/>
    <mergeCell ref="A54:J54"/>
    <mergeCell ref="A55:J55"/>
    <mergeCell ref="A56:J56"/>
    <mergeCell ref="A45:J45"/>
    <mergeCell ref="A46:J46"/>
    <mergeCell ref="A47:J47"/>
    <mergeCell ref="A48:J48"/>
    <mergeCell ref="A49:J49"/>
    <mergeCell ref="A50:J50"/>
    <mergeCell ref="A39:J39"/>
    <mergeCell ref="A40:J40"/>
    <mergeCell ref="A41:J41"/>
    <mergeCell ref="A42:J42"/>
    <mergeCell ref="A43:J43"/>
    <mergeCell ref="A44:J44"/>
    <mergeCell ref="A33:J33"/>
    <mergeCell ref="A34:J34"/>
    <mergeCell ref="A35:J35"/>
    <mergeCell ref="A36:J36"/>
    <mergeCell ref="A37:J37"/>
    <mergeCell ref="A38:J38"/>
    <mergeCell ref="A29:B29"/>
    <mergeCell ref="C29:D29"/>
    <mergeCell ref="E29:F29"/>
    <mergeCell ref="G29:J29"/>
    <mergeCell ref="A31:J31"/>
    <mergeCell ref="A32:J32"/>
    <mergeCell ref="A27:B27"/>
    <mergeCell ref="C27:D27"/>
    <mergeCell ref="E27:F27"/>
    <mergeCell ref="G27:J27"/>
    <mergeCell ref="A28:B28"/>
    <mergeCell ref="C28:D28"/>
    <mergeCell ref="E28:F28"/>
    <mergeCell ref="G28:J28"/>
    <mergeCell ref="A25:B25"/>
    <mergeCell ref="C25:D25"/>
    <mergeCell ref="E25:F25"/>
    <mergeCell ref="G25:J25"/>
    <mergeCell ref="A26:B26"/>
    <mergeCell ref="C26:D26"/>
    <mergeCell ref="E26:F26"/>
    <mergeCell ref="G26:J26"/>
    <mergeCell ref="A21:J21"/>
    <mergeCell ref="A23:B23"/>
    <mergeCell ref="C23:D23"/>
    <mergeCell ref="E23:F23"/>
    <mergeCell ref="G23:J23"/>
    <mergeCell ref="A24:B24"/>
    <mergeCell ref="C24:D24"/>
    <mergeCell ref="E24:F24"/>
    <mergeCell ref="G24:J24"/>
    <mergeCell ref="A15:J15"/>
    <mergeCell ref="A17:F17"/>
    <mergeCell ref="G17:J17"/>
    <mergeCell ref="A18:F18"/>
    <mergeCell ref="G18:J18"/>
    <mergeCell ref="A19:F19"/>
    <mergeCell ref="G19:J19"/>
    <mergeCell ref="A10:J10"/>
    <mergeCell ref="A11:C11"/>
    <mergeCell ref="D11:G13"/>
    <mergeCell ref="H11:J11"/>
    <mergeCell ref="A12:C12"/>
    <mergeCell ref="H12:J12"/>
    <mergeCell ref="A13:C13"/>
    <mergeCell ref="H13:J13"/>
    <mergeCell ref="A5:J5"/>
    <mergeCell ref="A6:J6"/>
    <mergeCell ref="A7:C7"/>
    <mergeCell ref="D7:G9"/>
    <mergeCell ref="A8:C8"/>
    <mergeCell ref="H8:J8"/>
    <mergeCell ref="A9:C9"/>
    <mergeCell ref="H9:J9"/>
    <mergeCell ref="A1:J1"/>
    <mergeCell ref="A3:C3"/>
    <mergeCell ref="D3:G3"/>
    <mergeCell ref="H3:J3"/>
    <mergeCell ref="A4:C4"/>
    <mergeCell ref="D4:G4"/>
    <mergeCell ref="H4:J4"/>
  </mergeCells>
  <printOptions horizontalCentered="1"/>
  <pageMargins left="0.72" right="0.46" top="0.51181102362204722" bottom="0.39370078740157483" header="0.31496062992125984" footer="0.19685039370078741"/>
  <pageSetup paperSize="9" scale="63"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Пункт 1 отчета каз+</vt:lpstr>
      <vt:lpstr>Пункты 2-5 отчета каз+</vt:lpstr>
      <vt:lpstr>'Пункт 1 отчета каз+'!_Toc216672832</vt:lpstr>
      <vt:lpstr>'Пункт 1 отчета каз+'!Заголовки_для_печати</vt:lpstr>
      <vt:lpstr>'Пункт 1 отчета каз+'!Область_печати</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ZHANAR</dc:creator>
  <cp:lastModifiedBy>ZHANAR</cp:lastModifiedBy>
  <dcterms:created xsi:type="dcterms:W3CDTF">2018-02-21T09:56:58Z</dcterms:created>
  <dcterms:modified xsi:type="dcterms:W3CDTF">2018-02-21T09:58:11Z</dcterms:modified>
</cp:coreProperties>
</file>