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05" windowWidth="28455" windowHeight="12240"/>
  </bookViews>
  <sheets>
    <sheet name="Пункт 1 отчета рус+" sheetId="2" r:id="rId1"/>
    <sheet name="Пункты 2-5 отчета рус+" sheetId="1" r:id="rId2"/>
  </sheets>
  <definedNames>
    <definedName name="_Toc216672832" localSheetId="0">'Пункт 1 отчета рус+'!$B$305</definedName>
    <definedName name="_xlnm._FilterDatabase" localSheetId="0" hidden="1">'Пункт 1 отчета рус+'!$A$8:$I$434</definedName>
    <definedName name="_xlnm.Print_Titles" localSheetId="0">'Пункт 1 отчета рус+'!$8:$9</definedName>
    <definedName name="_xlnm.Print_Area" localSheetId="0">'Пункт 1 отчета рус+'!$A$1:$I$457</definedName>
  </definedNames>
  <calcPr calcId="124519"/>
</workbook>
</file>

<file path=xl/calcChain.xml><?xml version="1.0" encoding="utf-8"?>
<calcChain xmlns="http://schemas.openxmlformats.org/spreadsheetml/2006/main">
  <c r="G428" i="2"/>
  <c r="G425" s="1"/>
  <c r="F428"/>
  <c r="F425"/>
  <c r="G413"/>
  <c r="F413"/>
  <c r="G404"/>
  <c r="F404"/>
  <c r="F401" s="1"/>
  <c r="G401"/>
  <c r="G389"/>
  <c r="F389"/>
  <c r="G388"/>
  <c r="F388"/>
  <c r="G387"/>
  <c r="F387"/>
  <c r="F385" s="1"/>
  <c r="G386"/>
  <c r="G385" s="1"/>
  <c r="F386"/>
  <c r="G355"/>
  <c r="F355"/>
  <c r="G354"/>
  <c r="F354"/>
  <c r="G353"/>
  <c r="G352" s="1"/>
  <c r="F353"/>
  <c r="F352"/>
  <c r="G340"/>
  <c r="F340"/>
  <c r="G339"/>
  <c r="F339"/>
  <c r="F337" s="1"/>
  <c r="G337"/>
  <c r="G306"/>
  <c r="F306"/>
  <c r="G292"/>
  <c r="F292"/>
  <c r="G285"/>
  <c r="F285"/>
  <c r="F282" s="1"/>
  <c r="G282"/>
  <c r="G263"/>
  <c r="F263"/>
  <c r="F260" s="1"/>
  <c r="G260"/>
  <c r="G247"/>
  <c r="F247"/>
  <c r="G238"/>
  <c r="G235" s="1"/>
  <c r="F238"/>
  <c r="G237"/>
  <c r="F237"/>
  <c r="F235" s="1"/>
  <c r="G224"/>
  <c r="F224"/>
  <c r="G223"/>
  <c r="G221" s="1"/>
  <c r="F223"/>
  <c r="F221"/>
  <c r="G206"/>
  <c r="F206"/>
  <c r="G205"/>
  <c r="F205"/>
  <c r="G204"/>
  <c r="G203" s="1"/>
  <c r="F204"/>
  <c r="F203"/>
  <c r="G180"/>
  <c r="F180"/>
  <c r="G178"/>
  <c r="F178"/>
  <c r="F177" s="1"/>
  <c r="G177"/>
  <c r="G160"/>
  <c r="F160"/>
  <c r="F157" s="1"/>
  <c r="G157"/>
  <c r="G148"/>
  <c r="F148"/>
  <c r="G147"/>
  <c r="G145" s="1"/>
  <c r="F147"/>
  <c r="G146"/>
  <c r="F146"/>
  <c r="F145" s="1"/>
  <c r="G114"/>
  <c r="G434" s="1"/>
  <c r="F114"/>
  <c r="F434" s="1"/>
  <c r="G113"/>
  <c r="F113"/>
  <c r="G112"/>
  <c r="F112"/>
  <c r="F110" s="1"/>
  <c r="G111"/>
  <c r="G110" s="1"/>
  <c r="F111"/>
  <c r="F431" s="1"/>
  <c r="G70"/>
  <c r="F70"/>
  <c r="G59"/>
  <c r="F59"/>
  <c r="G51"/>
  <c r="G433" s="1"/>
  <c r="F51"/>
  <c r="F433" s="1"/>
  <c r="G50"/>
  <c r="G432" s="1"/>
  <c r="F50"/>
  <c r="F432" s="1"/>
  <c r="G48"/>
  <c r="G19"/>
  <c r="G430" s="1"/>
  <c r="F19"/>
  <c r="E29" i="1"/>
  <c r="C29"/>
  <c r="F430" i="2" l="1"/>
  <c r="G431"/>
  <c r="F48"/>
</calcChain>
</file>

<file path=xl/sharedStrings.xml><?xml version="1.0" encoding="utf-8"?>
<sst xmlns="http://schemas.openxmlformats.org/spreadsheetml/2006/main" count="1534" uniqueCount="543">
  <si>
    <t>2. Анализ межведомственного взаимодействия</t>
  </si>
  <si>
    <t>Наименование целевого индикатора/показателя результата</t>
  </si>
  <si>
    <t>Соисполнители</t>
  </si>
  <si>
    <t>Анализ взаимодействия</t>
  </si>
  <si>
    <t>НАПРАВЛЕНИЕ: Экономика</t>
  </si>
  <si>
    <t>Цель: 3.2.1.1. Повышение промышленного потенциала района</t>
  </si>
  <si>
    <t>Өндеу өнеркәсібі өнімін шығарудың нақты көлем индексі</t>
  </si>
  <si>
    <t>Департамент Статистики по Жамбылской области Комитета Государственной статистики министерства Национальной Экономики Республики Казахстан, Отдел предпринимательства и промышленности акимата Таласского района, крупные, малые и средние предприятия района</t>
  </si>
  <si>
    <t>Нақты көлем индекстері статистика әдістерімен есептелуіне байланысты, жоспарды нақтылауға мүмкіндік жоқ.</t>
  </si>
  <si>
    <t>Индекс физического объема горнодобывающей промышленности и разработки карьеров</t>
  </si>
  <si>
    <t>Индикатор неисполнен. План 102,0%, факт 85,8%. Причиной невыполнения индикатора является снижение выпуска продукции газа ТОО «Амангельды Газ» в июле-августе 2017 года, в следствии проведения работ по очистке скважин. Кроме того, весь объем выпускаемой продукции предприятия включительно до мая месяца отражался по Таласскому району, а с июня месяца, учитывая что скважины расположены также в Мойынкумском районе, объем газа, добытого с этих скважин начал отражаться в объеме продукции Мойынкумского района.</t>
  </si>
  <si>
    <t>Индекс физического объема обеспечения электричеством, подачи газа, пара и воздуха</t>
  </si>
  <si>
    <t>Индикатор неисполнен. План 102,5%, факт 86,7%. Причиной неисполнения индикатора является то, что в 2016 году многопрофильным предприятием "Игилик" было произведено  85,5 тыс.гКал тепловой энергии, а в 2017 году по оперативным сведениям было произведено 78,5 тыс.гКал. В марте месяце 2018 года будут произведены уточнения, после которых ожидается возможное исполнение индикатора.</t>
  </si>
  <si>
    <t>Цель 3.2.2.1. Создание условий для повышения конкурентоспособности субъектов агропромышленного комплекса</t>
  </si>
  <si>
    <t>Индекс физического объема валового выпуска продукции сельского хозяйства</t>
  </si>
  <si>
    <t>Департамент Статистики по Жамбылской области Комитета Государственной статистики министерства Национальной Экономики Республики Казахстан, Отдел сельского хозяйства акимата Таласского района, крестьянские хозяйства района</t>
  </si>
  <si>
    <t>Индикатор неисполнен. План 103,7%, факт 100,5%. Неисполнение индикатора индекса  физического объема валового выпуска продукции сельского хозяйства связано с неисполнением индикаторов по растениеводству и животноводству.</t>
  </si>
  <si>
    <t>Индекс физического объема валового выпуска продукции растениеводства</t>
  </si>
  <si>
    <t>Индикатор неисполнен. План 102,3%, факт 99,7%. Снижение индекса физического объема выпуска валовой продукции растениеводства связано со снижением площади посева ярового ячменя, в 2017 году по сравнению с 2016 годом уменьшение с 800 га до 600 га, если в 2016 году получено 10650 ц/га  продукции , в 2017 году 8000 ц/га (75,1%). План по сбору других видов продукции растениеводства выполнен полностью или перевыполнен.</t>
  </si>
  <si>
    <t>Индекс физического объема валового выпуска продукции животноводства</t>
  </si>
  <si>
    <t>Индикатор неисполнен. План 102,1%, факт 101,3%. Снижение индекса физического объема производства продукции животноводства по сравнению с предыдущим годом связано со снижением общего числа домашней птицы в 2017 году, тогда как в 2016 году производство яиц составило 5012,0 тыс. штук, в 2017 году - 4515,7 тыс. штук (90,1%).  План по другим видам продукции животноводства выполнен полностью или перевыполнен.</t>
  </si>
  <si>
    <t>3. Анализ внешнего воздействия</t>
  </si>
  <si>
    <t>Факторы внешнего воздействия и их влияние на достижение целевых индикаторов/показателей результата</t>
  </si>
  <si>
    <t>Принятые меры</t>
  </si>
  <si>
    <t>По индикаторам "Увеличение доли вовлеченных в сельскохозяйственный оборот земель сельхоз назначения", "Доля севооборотов в составе пахотных земель (полевой севооборот)", "Доля пастбищеоборота в составе естественных пастбищных угодий  (кормовой севооборот)" плановые показатели были исключены в связи с введением изменений и дополнений в "Правила по организации и проведению продаж земельных участков или торгов (конкурсов, аукционов), с правом аренды земельного участка, в том числе в электронном виде",  утвержденные Приказом Министра Национальной экономики Республики Казахстан №290 от 31 марта 2015 года.</t>
  </si>
  <si>
    <t>Работы по вовлечению в сельскохозяйственный оборот земель сельскохозяйственного назначения будут продолжены после внесения и утверждения изменений и дополнений в указанный приказ.</t>
  </si>
  <si>
    <t>4. Освоение финансовых средств</t>
  </si>
  <si>
    <t>Источник финансирования</t>
  </si>
  <si>
    <t>План, млн.тенге</t>
  </si>
  <si>
    <t>Факт, млн.тенге</t>
  </si>
  <si>
    <t>Причины неиспользования</t>
  </si>
  <si>
    <t>Республиканский бюджет</t>
  </si>
  <si>
    <r>
      <t xml:space="preserve">1) На создание социальных рабочих мест было  выделено всего 8963,0 тыс.тенге, в т.ч. 5935,0 тыс.тенге из местного бюджета, 3028,0 тыс.тенге из республиканского бюджета. Направлено 84 человека, освоено всего 8568,0 тыс.тенге 95,6%. Из выделенных в конце ноября 500,0 тыс.тенге из республиканского бюджета, </t>
    </r>
    <r>
      <rPr>
        <b/>
        <sz val="14"/>
        <color indexed="8"/>
        <rFont val="Times New Roman"/>
        <family val="1"/>
        <charset val="204"/>
      </rPr>
      <t>остались неосвоенными 395,0 тыс.тенге.</t>
    </r>
    <r>
      <rPr>
        <sz val="14"/>
        <color indexed="8"/>
        <rFont val="Times New Roman"/>
        <family val="1"/>
        <charset val="204"/>
      </rPr>
      <t xml:space="preserve"> Причиной этому является отсутствие заявок на организацию СРМ на 1 месяц.</t>
    </r>
  </si>
  <si>
    <t>Областной бюджет</t>
  </si>
  <si>
    <r>
      <t>Неиспользованные</t>
    </r>
    <r>
      <rPr>
        <b/>
        <sz val="14"/>
        <color indexed="8"/>
        <rFont val="Times New Roman"/>
        <family val="1"/>
        <charset val="204"/>
      </rPr>
      <t xml:space="preserve"> 933,0 тыс.тенге</t>
    </r>
    <r>
      <rPr>
        <sz val="14"/>
        <color indexed="8"/>
        <rFont val="Times New Roman"/>
        <family val="1"/>
        <charset val="204"/>
      </rPr>
      <t xml:space="preserve"> - сэкономленные средства. Все мероприятия реализованы:
1) В рамках финансовой поддержки местного самоуправления, на реализацию 21 проекта  в 19 сельских населенных пунктах в 2017 году было предусмотрено  22645,0 тыс. тенге, из которых освоено 22642,0, тыс. тенге, 3,0 тыс.тенге - экономия по итогам госзакупок. Все проекты реализованы, в том числе:  9 проектов по благоустройству на 9993,0 тыс.тенге, 7 проектов по освещению на 6730,0 тыс. тенге, 2 проекта по установке детских игровых площадок на 3255,0 тыс. тенге, 2 проекта по ремонту внутрипоселковых дорог на 1854,0 тыс. тенге, 1 проект по сносу аварийных зданий на 810,0 тыс. тенге.
2) На реконструкцию жилого дома №51 в 3 микрорайоне было выделено 46788,0 тыс.тенге, освоено 46183,0 тыс.тенге. Строительные работы были начаты в 2016 году, завершены 02.10.2017г, Объект сдан в эксплуатацию. 605,0 тыс.тенге - экономия.
3) На прохождение госэкспертизы ПСД по объекту "Водоснабжение села Каскабулак" было выделено 750,0 тыс.тенге, освоено 490,0 тыс.тенге. Переходящий объект на 2018 год. 260,0 тыс.тенге будут освоены в 2018 году.
4)Газификация 8 улиц и дачи Флора в городе Каратау была начата в 2015 году в рамках программы развития моногородов. Всего на завершение проекта в 2017 году было выделено 223 095,0 тыс.тенге (РБ - 200 786,0 тыс. тенге, ОБ - 22 309,0 тыс. тенге), освоено 223 030,0 тыс. тенге (РБ - 200 786,0 тыс. тенге, ОБ - 22 244,0 тыс. тенге). Через 208 ШРП подключены к газоснабжению 320 жителей, работы проводились АО «КазГазТрансАймақ» (подворно). Объект введен в эксплуатацию. Сумма неосвоенных средств из ОБ - 65,0 тыс.тенге является экономией.</t>
    </r>
  </si>
  <si>
    <t>Районный бюджет</t>
  </si>
  <si>
    <r>
      <t xml:space="preserve">1) На ремонт 5-ти школ и на капитальный ремонт спортивного зала школы Койгельды, относящихся к отделу образования, были разработаны ПСД и пройдена государственная экспертиза. </t>
    </r>
    <r>
      <rPr>
        <b/>
        <sz val="14"/>
        <color indexed="8"/>
        <rFont val="Times New Roman"/>
        <family val="1"/>
        <charset val="204"/>
      </rPr>
      <t>856,0 тыс.тенге</t>
    </r>
    <r>
      <rPr>
        <sz val="14"/>
        <color indexed="8"/>
        <rFont val="Times New Roman"/>
        <family val="1"/>
        <charset val="204"/>
      </rPr>
      <t xml:space="preserve"> - экономия по государственным закупкам.</t>
    </r>
  </si>
  <si>
    <t>Другие источники</t>
  </si>
  <si>
    <t>Полностью освоено.</t>
  </si>
  <si>
    <t>ИТОГО:</t>
  </si>
  <si>
    <t>5. Пояснительная записка.</t>
  </si>
  <si>
    <t xml:space="preserve">          «Программа развития Таласского района на 2016-2020 годы» (далее Программа) была утверждена решением Таласского районного маслихата №49-12 от 22 декабря 2015 года, решениями Таласского районного маслихата №12-10 от 21 декабря 2016 года и №27-3 от 20 декабря 2017 года в нее были внесены изменения и дополнения.</t>
  </si>
  <si>
    <t xml:space="preserve">        «План мероприятий по реализации Программы развития Таласского района на 2016-2020 годы" (далее План мероприятий) был утвержден постановлением акимата Таласского района №13 от 28 января 2016 года, постановлениями Таласского районного акимата №483 от 27 декабря 2016 года и №356 от 28 декабря 2017 года в него были внесены изменения и дополнения.</t>
  </si>
  <si>
    <t xml:space="preserve">         Всего в Программе развития предусмотрено 22 цели по 6 направлениям и 78 целевых индикаторов. </t>
  </si>
  <si>
    <t>По итогам 2017 года неисполнено 5 целевых индикаторов и 1 мероприятие.</t>
  </si>
  <si>
    <t>Цель 3.2.1.1: Повышение промышленного потенциала района. для достижения данной цели предусмотрено 6 целевых индикаторов. 2 индикатора неисполнены. А именно: по индикатору "Индекс физического объема горнодобывающей промышленности и разработки карьеров" при плане 102,0%  исполнение составило 85,8%  и по индикатору "Индекс физического объема обеспечения электричеством, подачи газа, пара и воздуха" при плане 102,5% исполнение составило 86,7%.</t>
  </si>
  <si>
    <t xml:space="preserve">Цель 3.2.2.1: Создание условий для повышения конкурентоспособности субъектов агропромышленного комплекса.
В этой цели предусмотрено 6 целевых индикаторов, из которых 3 неисполнено. А именно: согласно оперативной статистической информации неисполнен индикатор "Индекс физического объема валового выпуска продукции сельского хозяйства". Было запланировано 103,7%, исполнено 100,5%, в том числе в 2017 году по растениеводству при плане 102,3%, исполнение 99,7% и по животноводству при плане 102,1%, исполнение 101,3%. В 2017 году объем продукции сельского хозяйства составил 10582,4 млн.тенге.  
</t>
  </si>
  <si>
    <t>Цель 3.2.3.1.  Создание условий для роста субъектов малого и среднего бизнеса. Здесь предусмотрен и исполнен 1 индикатор.</t>
  </si>
  <si>
    <t>Цель 3.2.4.1. Развитие инноваций и рост инвестиций. В этой цели предусмотрено и исполнено 2 индикатора.</t>
  </si>
  <si>
    <t>Цель 3.2.5.1. Развитие моногорода и опорных населенных пунктов.
В этом разделе предусмотрено 10 целевых индикаторов. По индикатору "Доступ к централизованному водоотведению" при плане 41,0%,  фактически исполнено 64,8%, что связано с проведением в городе Каратау в 2017 году сервисных линий канализации до многоэтажных жилых домов, организаций и частного сектора.</t>
  </si>
  <si>
    <t>Цель: 3.2.6.1 Повышение качества услуг в сфере образования. По этому разделу предусмотрено 5 целевых индикаторов, все индикаторы исполнены.</t>
  </si>
  <si>
    <t>Цель: 3.2.6.2. Создание условий для молодежи и оказание поддержки. В данной цели предусмотрено 3 целевых индикатора, все индикаторы исполнены.</t>
  </si>
  <si>
    <t>Цель: 3.2.7.1. Повышение эффективности мер содействия занятости населения и обеспечение безопасности труда.  В данной цели предусмотрено 3 целевых индикатора, все индикаторы исполнены.</t>
  </si>
  <si>
    <t>Цель: 3.2.7.2. Обеспечение занятости и создание эффективной системы защиты граждан. В данной цели предусмотрено 3 целевых индикатора, все индикаторы исполнены.</t>
  </si>
  <si>
    <t>Цель: 3.2.8.1.  Развитие культуры. Здесь предусмотрен и исполнен 1 целевой индикатор.</t>
  </si>
  <si>
    <t>Цель:  3.2.9.1. Развитие физкультуры и спорта. В этом разделе предусмотрено и исполнено 2 целевых индикатора.</t>
  </si>
  <si>
    <t>Цель:  3.2.10.1. Развитие туризма. В данной цели предусмотрено 3 целевых индикатора, все индикаторы исполнены.</t>
  </si>
  <si>
    <t>Цель:  3.2.11.1. Создание условий для изучения государственного, русского и английского языков. В данной цели предусмотрено 3 целевых индикатора, все индикаторы исполнены.</t>
  </si>
  <si>
    <t>Цель:  3.2.12.1.  Укрепление общественного порядка и обеспечение дорожной безопасности. В этом разделе имеется 9 целевых индикаторов. Все исполнены.</t>
  </si>
  <si>
    <t>Цель:  3.2.12.2.  Организация предупреждения и ликвидаций аварий и стихийных бедствий. Здесь предусмотрен и исполнен 1 целевой индикатор.</t>
  </si>
  <si>
    <t>Цель:  3.2.13.1.  Повышение уровня цифровой грамотности и развитие связи. В данной цели предусмотрено 4 целевых индикатора, все индикаторы исполнены.</t>
  </si>
  <si>
    <t>Цель:  3.2.14.1.  Развитие жилищного строительства и инфраструктуры обеспеченных доступом для инвалидов. В данной цели предусмотрено 3 целевых индикатора, все индикаторы исполнены.</t>
  </si>
  <si>
    <t>Цель:  3.2.15.1. Развитие автомобильных дорог и автотранспортного сообщения между населенными пунктами. В этом разделе предусмотрено и исполнено 2 целевых индикатора.</t>
  </si>
  <si>
    <t xml:space="preserve">Цель:  3.2.16.1. Обеспечение населения качественной жилищно-коммунальной инфраструктурой.
В этом разделе 4 целевых индикатора.  По индикатору "Доступ к централизованному водоотведению" при плане 41,0%,  фактически исполнено 64,8%, что связано с проведением в городе Каратау в 2017 году сервисных линий канализации до многоэтажных жилых домов, организаций и частного сектора.
</t>
  </si>
  <si>
    <t>Цель:  3.2.17.1. Обеспечение экологической безопасности и охрана окружающей среды. В данной цели предусмотрено 4 целевых индикатора, все индикаторы исполнены.</t>
  </si>
  <si>
    <t>Цель:  3.2.17.2. Повышение эффективности использования земельного фонда района. В этом разделе предусмотрено 3 целевых индикатора. По индикаторам "Увеличение доли вовлеченных в сельскохозяйственный оборот земель сельхоз назначения", "Доля севооборотов в составе пахотных земель (полевой севооборот)", "Доля пастбищеоборота в составе естественных пастбищных угодий  (кормовой севооборот)" плановые показатели были исключены в связи с введением изменений и дополнений в "Правила по организации и проведению продаж земельных участков или торгов (конкурсов, аукционов), с правом аренды земельного участка, в том числе в электронном виде",  утвержденные Приказом Министра Национальной экономики Республики Казахстан №290 от 31 марта 2015 года.</t>
  </si>
  <si>
    <t>Цель:  3.2.18.1. Оказание государственных услуг. Здесь предусмотрен и исполнен 1 целевой индикатор.</t>
  </si>
  <si>
    <t xml:space="preserve">         Промышленность. В отчетном 2017 году объем промышленной продукции по району составил 16808,2 млн.тенге, что в сравнении с 2016 годом больше на 6169,2 млн.тенгеге или выполнено на 158,0%, индекс физического объема – 102,7%, (в 2016 году 105,3%). Объем промышленной продукции на душу населения района составил 307,6 тыс.тенге (в 2016 году - 195,6 тыс.тенге).</t>
  </si>
  <si>
    <t>Индекс физического объема промышленной продукции сложился по нижеследующим показателям:</t>
  </si>
  <si>
    <r>
      <rPr>
        <sz val="14"/>
        <color indexed="8"/>
        <rFont val="Wingdings"/>
        <charset val="2"/>
      </rPr>
      <t xml:space="preserve">Ø </t>
    </r>
    <r>
      <rPr>
        <sz val="14"/>
        <color indexed="8"/>
        <rFont val="Times New Roman"/>
        <family val="1"/>
        <charset val="204"/>
      </rPr>
      <t>по горнодобывающей промышленности сырье фосфатное дробленное составило 55,9 тыс.тонн, выполнено на 102,6% (в 2016 году 54,5 тыс.тонн).  Произведенное на предприятии ГПК «Чулактау» сырье фосфатное дробленное не выставляется на продажу а отгружается на склады для собственных нужд предприятия транспортируется в Сарысусский район.</t>
    </r>
  </si>
  <si>
    <r>
      <t xml:space="preserve">Ø </t>
    </r>
    <r>
      <rPr>
        <sz val="14"/>
        <color indexed="8"/>
        <rFont val="Times New Roman"/>
        <family val="1"/>
        <charset val="204"/>
      </rPr>
      <t>По переработке нефти ТОО "Амангельдинский ГПЗ" производство дистиллятов составило 9,5 тыс.тонн, в сравнении с предыдущим годом больше на 6,7 тыс.тонн, а производство газа (метан-этановая фракция) снижено с 1,8 до 1,1 млн.кубометров.</t>
    </r>
  </si>
  <si>
    <r>
      <t xml:space="preserve">Ø </t>
    </r>
    <r>
      <rPr>
        <sz val="14"/>
        <color indexed="8"/>
        <rFont val="Times New Roman"/>
        <family val="1"/>
        <charset val="204"/>
      </rPr>
      <t>Производство тепловой энергии по предприятию ГКП "Игілік" в течении года составило 78,5 тыс.Гкал, осталось на уровне 20165 года, обеспечение питьевой водой составило  2764 тыс.кубометров, выполнено на 86,0%.</t>
    </r>
  </si>
  <si>
    <r>
      <t xml:space="preserve">Ø </t>
    </r>
    <r>
      <rPr>
        <sz val="14"/>
        <color indexed="8"/>
        <rFont val="Times New Roman"/>
        <family val="1"/>
        <charset val="204"/>
      </rPr>
      <t>ТОО «Амангельды Газ» в промышленном объеме района занимает главное место. Объем добычи природного газа в сравнении с предыдущим годом уменьшился на 47,9 млн.кубометров,  всего было произведено 279,1 млн.кубометров (85,4%), также снижен объем производства газового конденсата на 4,2 тыс.тонн, всего произведено 16,4 тыс.тонн (79,6%). Снижение добычи природного газа связано с временной более чем на один месяц приостановкой некоторых скважин  ТОО «Амангельды Газ» в связи с проведением ремонтных работ.</t>
    </r>
  </si>
  <si>
    <r>
      <t xml:space="preserve">Ø </t>
    </r>
    <r>
      <rPr>
        <sz val="14"/>
        <color indexed="8"/>
        <rFont val="Times New Roman"/>
        <family val="1"/>
        <charset val="204"/>
      </rPr>
      <t>В 2017 году ТОО «Talas Investment Company» было произведено 5100 тонн цианида натрия и 1300 тонн сульфата амония, объем производства составил 3792,5 млн.тенге. В 2016 году показатели составляли соответственно 2155 тонн цианида натрия, 641 тонна сульфата амония, всего на 1520,5 млн.тенге.</t>
    </r>
  </si>
  <si>
    <r>
      <t xml:space="preserve">Ø </t>
    </r>
    <r>
      <rPr>
        <sz val="14"/>
        <color indexed="8"/>
        <rFont val="Times New Roman"/>
        <family val="1"/>
        <charset val="204"/>
      </rPr>
      <t>В 2017 году в районе было запущено новое производство ТОО «Каратау ПРО», которым было произведено 30,2 тыс.тонн мраморного наполнителя всего на 272,1 млн.тенге.</t>
    </r>
  </si>
  <si>
    <t xml:space="preserve">         Сельское хозяйство. В 2017 году объем производства сельского хозяйства составил 10582,4 млн.тенге, в сравнении с 2016 годом больше на 567,2 млн.тенге или выполнено на 105,7%. Индекс физического объема составил 100,5%, в том числе растениеводство 2281,8 млн.тенге, животноводство 8300,6 млн.тенге.</t>
  </si>
  <si>
    <t xml:space="preserve">         Продукции животноводства произведено всего 11868,6  тонн мяса (100,9%), молока 7620,0 тонн (101,7%), шерсти 443,1 тонн (102,4%), яиц 4515,7 штук (90,1%). 
Наблюдается стабильный рост поголовья скота в сравнении с предыдущим годом. Поголовье КРС - 22344 голов, больше на 8,2%, овец и коз 330224 голов, больше на 8,5%, лошадей 8781 голов, больше на 8,7%, верблюдов 1969 голов, больше на 6,2%, свиней 118 голов, меньше на 206 голов или на 36,4%, домашней птицы 24084 голов, в сравнении с прошлым годом (51792 голов) снизилось на 27708 голов.</t>
  </si>
  <si>
    <t xml:space="preserve">        Общий объем инвестиций в основной капитал составил 12218,8 млн.тенге, что в сравнении с 2016 годом показало рост на 2412,4 млн.тенге, или возросло на 24,6%. (в 2016 году 9806,4 млн.тенге). 
Объем инвестиций в основной капитал на душу населения района составил 223,6 тыс.тенге (в 2016 году - 178,9 тыс.тенге).
</t>
  </si>
  <si>
    <t xml:space="preserve">         Розничный товарооборот частных и малых предприятий составил 1382,3 млн.тенге, в сравнении с отчетным периодом прошлого года больше на 13,7% (в 2016 году 1216,2 млн.тенге), больше на 166,1 млн.тенге. Индекс физического объема составил 105,7%. </t>
  </si>
  <si>
    <t xml:space="preserve">         В отчетном году объем строительных работ составил  5053,9 млн.тенге, в сравнении с 2016 годом меньше на 16,3%.  (В 2016 году 4345,5 млн.тенге). Объем строительных работ на душу населения района составил 92,5 тыс.тенге (в 2016 году – 79,9 тыс.тенге). </t>
  </si>
  <si>
    <t xml:space="preserve">         Общая площадь жилья, сданного в эксплуатацию, в 2017 году составила 6931 кв.метров (в 2016 году 5932 кв.метров), в сравнении с прошлым годом больше на 999 кв.метров или на 16,8%. </t>
  </si>
  <si>
    <t xml:space="preserve">         Численность населения района на 01.12.2017г. составила 54641 человека (в 2016 году - 54386 человек), прирост на 0,5%. </t>
  </si>
  <si>
    <t xml:space="preserve">Руководитель отдела                                        </t>
  </si>
  <si>
    <r>
      <t>(</t>
    </r>
    <r>
      <rPr>
        <sz val="12"/>
        <color indexed="8"/>
        <rFont val="Times New Roman"/>
        <family val="1"/>
        <charset val="204"/>
      </rPr>
      <t>подпись, расшифровка подписи)</t>
    </r>
  </si>
  <si>
    <t>Исполнитель</t>
  </si>
  <si>
    <t xml:space="preserve">Приложение 2
к Методике по проведению мониторинга Стратегического плана развития Республики Казахстан, государственных и правительственных программ, стратегических планов государственных органов 
и программ развития территорий
</t>
  </si>
  <si>
    <t>Отчет о реализации Программы развития Таласского района на 2016-2020 годы</t>
  </si>
  <si>
    <t>Отчетный период</t>
  </si>
  <si>
    <t>2017 год</t>
  </si>
  <si>
    <t>Период реализации</t>
  </si>
  <si>
    <t>Государственный орган</t>
  </si>
  <si>
    <t>Отдел экономики и бюджетного планирования акимата Таласского района</t>
  </si>
  <si>
    <t>(наименование государственного органа, ответственного за проведение мониторинга и составление отчетности)</t>
  </si>
  <si>
    <t>1. Информация о ходе реализации Программы</t>
  </si>
  <si>
    <t>№ 
п/п</t>
  </si>
  <si>
    <t>Наименование</t>
  </si>
  <si>
    <t>Единица изм.</t>
  </si>
  <si>
    <t>Источник информации</t>
  </si>
  <si>
    <t>Ответственные исполнители</t>
  </si>
  <si>
    <t>План</t>
  </si>
  <si>
    <t>Факт</t>
  </si>
  <si>
    <t>Источник финансир.</t>
  </si>
  <si>
    <t>Информация об исполнении</t>
  </si>
  <si>
    <t>Целевые индикаторы</t>
  </si>
  <si>
    <t xml:space="preserve">Индекс физического объема выпуска продукции обрабатывающей промышленности </t>
  </si>
  <si>
    <t xml:space="preserve">%     </t>
  </si>
  <si>
    <t>Стат. 
данные</t>
  </si>
  <si>
    <t>ОПиП акимата Таласского района</t>
  </si>
  <si>
    <t>*</t>
  </si>
  <si>
    <t>Индикатор исполнен.</t>
  </si>
  <si>
    <t>Индекс физического объема химической промышленности</t>
  </si>
  <si>
    <t>Индекс физического объема прочей неметаллической минеральной продукции</t>
  </si>
  <si>
    <t>Причиной невыполнения индикатора является снижение выпуска продукции газа ТОО «Амангельды Газ» в июле-августе 2017 года, в следствии проведения работ по очистке скважин. Кроме того, весь объем выпускаемой продукции предприятия включительно до мая месяца отражался по Таласскому району, а с июня месяца, учитывая что скважины расположены также в Мойынкумском районе, объем газа, добытого с этих скважин начал отражаться в объеме продукции Мойынкумского района.</t>
  </si>
  <si>
    <t>Причиной неисполнения индикатора является то, что в 2016 году многопрофильным предприятием "Игилик" было произведено  85,5 тыс.гКал тепловой энергии, а в 2017 году по оперативным сведениям было произведено 78,5 тыс.гКал. В марте месяце 2018 года будут произведены уточнения, после которых ожидается возможное исполнение индикатора.</t>
  </si>
  <si>
    <t>Индекс физического объема обеспечения водой, системой канализаций, контроля за сбором и вывозом отходов</t>
  </si>
  <si>
    <t>Показатель исполнен.</t>
  </si>
  <si>
    <t>Всего:</t>
  </si>
  <si>
    <t>РБ</t>
  </si>
  <si>
    <t>ОБ</t>
  </si>
  <si>
    <t>РайБ</t>
  </si>
  <si>
    <t>%</t>
  </si>
  <si>
    <t>ОСХ акимата Таласского района</t>
  </si>
  <si>
    <t>Неисполнение индикатора индекса  физического объема валового выпуска продукции сельского хозяйства связано с неисполнением индикаторов по растениеводству и животноводству.</t>
  </si>
  <si>
    <t>Снижение индекса физического объема выпуска валовой продукции растениеводства связано со снижением площади посева ярового ячменя, в 2017 году по сравнению с 2016 годом уменьшение с 800 га до 600 га, если в 2016 году получено 10650 ц/га  продукции , в 2017 году 8000 ц/га (75,1%). План по сбору других видов продукции растениеводства выполнен полностью или перевыполнен.</t>
  </si>
  <si>
    <t>Увеличение посевной площади (в зависимости от отраслевой направленности)</t>
  </si>
  <si>
    <t>Информация</t>
  </si>
  <si>
    <t>- масличные культуры</t>
  </si>
  <si>
    <t>га</t>
  </si>
  <si>
    <t>Исполнено на 100%</t>
  </si>
  <si>
    <t>- овощные культуры</t>
  </si>
  <si>
    <t>- бахчевые культуры</t>
  </si>
  <si>
    <t>- кормовые культуры</t>
  </si>
  <si>
    <t>Мероприятия</t>
  </si>
  <si>
    <t>Инвестиционные субсидии</t>
  </si>
  <si>
    <t>млн. тенге</t>
  </si>
  <si>
    <t>УСХ акимата Жамбылской области, ОСХ акимата Таласского района, акимы сельских округов</t>
  </si>
  <si>
    <t>ОБ -субсид.</t>
  </si>
  <si>
    <t>План исполнен на 100,0%</t>
  </si>
  <si>
    <t>Субсидирование повышения урожайности и качества продукции растениеводства, удешевление стоимости горюче-смазочных материалов путем субсидирования производства приоритетных культур (субсидия)</t>
  </si>
  <si>
    <t xml:space="preserve">19 товаропроизводителям выданы субсидии всего на 2623,9 тыс.тенге, в т.ч. 17 крестьянским хозяйствам и 1 СПК выданы "гектарные" субсидии за посев 185 га многолетных трав на сумму 1850,0 тыс.тенге и СПК "Азимхан" выдано 773,9 тыс.тенге за сдачу 77,39 тонн софлора. </t>
  </si>
  <si>
    <t>Снижение индекса физического объема производства продукции животноводства по сравнению с предыдущим годом связано со снижением общего числа домашней птицы в 2017 году, тогда как в 2016 году производство яиц составило 5012,0 тыс. штук, в 2017 году - 4515,7 тыс. штук (90,1%).  План по другим видам продукции животноводства выполнен полностью или перевыполнен.</t>
  </si>
  <si>
    <t>Доля поголовья крупного рогатого скота и мелкого рогатого скота в организованных хозяйствах</t>
  </si>
  <si>
    <t>КРС, %</t>
  </si>
  <si>
    <t>Индикатор исполнен</t>
  </si>
  <si>
    <t>МРС, %</t>
  </si>
  <si>
    <t>Доля крупного рогатого скота и мелкого рогатого скота участвующих в породном преобразовании</t>
  </si>
  <si>
    <t>МРС,%</t>
  </si>
  <si>
    <t>Поддержка племенного животноводства  (субсидия)</t>
  </si>
  <si>
    <t>План выполнен</t>
  </si>
  <si>
    <t>Повышение товарности и качества продукции животноводства (субсидия)</t>
  </si>
  <si>
    <t>План перевыполнен</t>
  </si>
  <si>
    <t>Целевые текущие трансферты в бюджеты районов (городов областного значения) на противоэпизоотические мероприятия</t>
  </si>
  <si>
    <t>ОВ акимата Таласского района, акимы сельских округов</t>
  </si>
  <si>
    <t>В 2017 году на проведение противоэпизоотических мероприятий из районного бюджета было выделено и полностью освоено 107,0 млн.тенге. Дополнительно из областного бюджета было выделено и освоено 23,459 млн.тенге.</t>
  </si>
  <si>
    <t>Проведение мероприятий по борьбе против возбудителей Конго-Крымской гемморагической лихорадки (приобретение лекарственных препаратов)</t>
  </si>
  <si>
    <t>ОВ акимата Таласского района</t>
  </si>
  <si>
    <t>В районе в сельских округах Ушарал и Кенес, расположенных в природных очагах Конго-Крымской гемморагической лихорадки в 3 этапа были проведены дезинсекционные работы против клещей-возбудителей данной болезни.Первый и второй этапы работ по дезинсекции дворов и загонов для скота были проведены с 20 апреля по 30 мая. Работы третьего этапа были проведены с 24 августа по 16 сентября в сельских округах Ойык, Ушарал, Кенес. Всего были продезинфецированы 6649 голов КРС, 88896 голов МРС, 1783 голов лошадей, 564 голов верблюдов.</t>
  </si>
  <si>
    <t>Цель 3.2.3.1. Создание условий для роста субъектов малого и среднего бизнеса</t>
  </si>
  <si>
    <t>Индекс физического объема розничной торговли</t>
  </si>
  <si>
    <t>Индикатор выполнен</t>
  </si>
  <si>
    <t>Индекс физического объема оптовой торговли</t>
  </si>
  <si>
    <t>-</t>
  </si>
  <si>
    <t>Не запланировано.</t>
  </si>
  <si>
    <t>Увеличение физического объема розничной торговли</t>
  </si>
  <si>
    <t>Финансирования не требуется</t>
  </si>
  <si>
    <t>В рамках программы "Дорожная карта бизнеса-2020" в городе Каратау посредством выдачи кредитов субъектам предпринимательства на сумму 153,0 млн.тенге были открыты 3 минимаркета площадью 500-1300м2. Товары в минимаркетах отпускаются по ценам ниже пороговых. Открыты новые рабочие места.</t>
  </si>
  <si>
    <t>Цель 3.2.4.1. Развитие инноваций и рост инвестиций</t>
  </si>
  <si>
    <t>Темп роста инвестиций в основной капитал на душу населения</t>
  </si>
  <si>
    <t>Объем инвестиций в основной капитал в 2017 году составил 12218,8 млн.тенге, численность населения на 01.12.2017г. По данным статорганов составляет 54641 человек, инвестиции на душу населения составили 223,6 тыс.тенге, в 2016 году они составляли 177,9 тыс.тенге. Темп роста составил 125,7%. Индикатор исполнен.</t>
  </si>
  <si>
    <t xml:space="preserve">Уровень активности в районе инноваций </t>
  </si>
  <si>
    <t>Проведение работ по привлечению в район новых инвесторов для увеличения объема инвестиций</t>
  </si>
  <si>
    <t>В этих целях в районе ведутся работы по размещению на индустриальной зоне 2 проектов ТОО «Wind Power city» и ТОО «Wind Electricity» по выработке ветровой электроэнергии, общая стоимость проектов 3735,2 млн.тенге, выделено 20 га земли. Проектно-сметная документация разработана, работы продолжаются.</t>
  </si>
  <si>
    <t>3.2.5. Развитие центров экономического роста</t>
  </si>
  <si>
    <t>Цель 3.2.5.1. Развитие моногорода и опорных населенных пунктов</t>
  </si>
  <si>
    <t>Инвестиции на душу населения в малых и моногородах</t>
  </si>
  <si>
    <t>тыс. тенге</t>
  </si>
  <si>
    <t>В 2017 году объем инвестиций в основной капитал по г.Каратау составил 4658786,0 тыс.тенге, численность населения города на 01.12.2017г. составила 29720 человек, инвестиции на душу населения составили 156,7 тыс.тенге.</t>
  </si>
  <si>
    <t>Доля модернизированных сетей, в том числе</t>
  </si>
  <si>
    <t>ОЖКХПТиАД акимата Таласского района</t>
  </si>
  <si>
    <r>
      <t>-</t>
    </r>
    <r>
      <rPr>
        <sz val="7"/>
        <rFont val="Times New Roman"/>
        <family val="1"/>
        <charset val="204"/>
      </rPr>
      <t xml:space="preserve">       </t>
    </r>
    <r>
      <rPr>
        <sz val="12"/>
        <rFont val="Times New Roman"/>
        <family val="1"/>
        <charset val="204"/>
      </rPr>
      <t>теплоснабжения</t>
    </r>
  </si>
  <si>
    <t>На 2017 год работы не планировались</t>
  </si>
  <si>
    <r>
      <t>-</t>
    </r>
    <r>
      <rPr>
        <sz val="7"/>
        <rFont val="Times New Roman"/>
        <family val="1"/>
        <charset val="204"/>
      </rPr>
      <t xml:space="preserve">       </t>
    </r>
    <r>
      <rPr>
        <sz val="12"/>
        <rFont val="Times New Roman"/>
        <family val="1"/>
        <charset val="204"/>
      </rPr>
      <t>электроснабжения</t>
    </r>
  </si>
  <si>
    <t>Все населенные пункты Таласского района обеспечены электроэнергией на 100%. Были заменены старые деревянные опоры 6кВ воздушных линий, установленных в рамках программы модернизации в 2010 году на северо-западной и юго-восточной зоне города Каратау, на железобетонные электрические столбы.</t>
  </si>
  <si>
    <t>Энергетика басқармасымен келісілді</t>
  </si>
  <si>
    <r>
      <t>-</t>
    </r>
    <r>
      <rPr>
        <sz val="7"/>
        <rFont val="Times New Roman"/>
        <family val="1"/>
        <charset val="204"/>
      </rPr>
      <t xml:space="preserve">       </t>
    </r>
    <r>
      <rPr>
        <sz val="12"/>
        <rFont val="Times New Roman"/>
        <family val="1"/>
        <charset val="204"/>
      </rPr>
      <t>газбен жабдықтау</t>
    </r>
  </si>
  <si>
    <t xml:space="preserve">Доступ к централизованному: </t>
  </si>
  <si>
    <r>
      <t>-</t>
    </r>
    <r>
      <rPr>
        <sz val="7"/>
        <color rgb="FF000000"/>
        <rFont val="Times New Roman"/>
        <family val="1"/>
        <charset val="204"/>
      </rPr>
      <t xml:space="preserve">       </t>
    </r>
    <r>
      <rPr>
        <sz val="12"/>
        <color rgb="FF000000"/>
        <rFont val="Times New Roman"/>
        <family val="1"/>
        <charset val="204"/>
      </rPr>
      <t>водоснабжению</t>
    </r>
  </si>
  <si>
    <t>На сегодняшний день по г.Каратау проведено 53,4 км сервисных линий водоснабжения</t>
  </si>
  <si>
    <r>
      <t>-</t>
    </r>
    <r>
      <rPr>
        <sz val="7"/>
        <color rgb="FF000000"/>
        <rFont val="Times New Roman"/>
        <family val="1"/>
        <charset val="204"/>
      </rPr>
      <t xml:space="preserve">       </t>
    </r>
    <r>
      <rPr>
        <sz val="12"/>
        <color rgb="FF000000"/>
        <rFont val="Times New Roman"/>
        <family val="1"/>
        <charset val="204"/>
      </rPr>
      <t xml:space="preserve">водоотведению </t>
    </r>
  </si>
  <si>
    <t>На сегодняшний день по г.Каратау проведено 5,9 км сервисных канализационных линий</t>
  </si>
  <si>
    <t>"Сервисные лини города Каратау. Проведение сервисных линий водоснабжения частных и многоэтажных жилых домов, организаций и предприятий"</t>
  </si>
  <si>
    <t>Аппарат акима города Каратау, ОЖКХПТиАД акимата Таласского района</t>
  </si>
  <si>
    <t>"Сервисные линии города Каратау. Проведение канализации частных и многоэтажных жилых домов, организаций"</t>
  </si>
  <si>
    <t>На сегодняшний день по г.Каратау проведено 5,9 км сервисных канализационных линий.</t>
  </si>
  <si>
    <t>Реконструкция канализационных очистных сооружений города Каратау</t>
  </si>
  <si>
    <t>ОАГиС акимата Таласского района</t>
  </si>
  <si>
    <t>На разработку ПСД было выделено 2714,0 тыс.тенге. Проект является переходящим, прохождение государственной экспертизы запланировано на 2018 год.</t>
  </si>
  <si>
    <t>Обеспечение работы систем водоснабжения и водоотведения</t>
  </si>
  <si>
    <t>Полностью освоено</t>
  </si>
  <si>
    <t>Снижение износа тепловых сетей</t>
  </si>
  <si>
    <t>На сегодняшний день износ тепловых сетей составляет 24,5%.</t>
  </si>
  <si>
    <t>Снижение износа сетей электроснабжения</t>
  </si>
  <si>
    <t>Снижение уровня безработицы</t>
  </si>
  <si>
    <t>ОЗиСП акимата Таласского района</t>
  </si>
  <si>
    <t>Снижение доли трудоспособного населения из числа получателей государственной адресной социальной помощи</t>
  </si>
  <si>
    <t>Доля трудоспособных граждан из числа получателей адресной социальной помощи из 54 человека 12 семей  составляет  22,2 %</t>
  </si>
  <si>
    <t>Рост численности населения в ОСНП</t>
  </si>
  <si>
    <t>тыс.чел.</t>
  </si>
  <si>
    <t>Акимы сельских округов</t>
  </si>
  <si>
    <t>Индикатор выполнен. В Таласском районе 3 ОСНП: Акколь – 2367, Ойык – 2383, Майтобе – 1755 человек.</t>
  </si>
  <si>
    <t>Выдача подъемных пособий специалистам, прибывшим в сельскую местность</t>
  </si>
  <si>
    <t>Постановление акимата</t>
  </si>
  <si>
    <t>33 специалистам (образование-22, здравоохранение-1, ветеринария-8, культура-1, спорт-1) выданы подъемные пособия на сумму 5,242 млн. тенге и оплачено 3% за услуги АО "Фонд поддержки сельского хозяйства" 2,947 млн. тенге</t>
  </si>
  <si>
    <t>Выдача кредитов для приобретения жилья специалистам, прибывшим в сельскую местность</t>
  </si>
  <si>
    <t>Выданы бюджетные кредиты для пробретения жилья 21 специалистам (образование-14, здравохранение-1, ветеринария-5) на сумму 71,473 млн. тенге</t>
  </si>
  <si>
    <t xml:space="preserve">Реализация проектов (мероприятий) в рамках финансовой поддержки местного самоуправления
жобаларды (іс-шаралар) іске асыру 
</t>
  </si>
  <si>
    <t>В рамках финансовой поддержки местного самоуправления, на реализацию 21 проекта  в 19 сельских населенных пунктах в 2017 году было предусмотрено  22645,0 тыс. тенге, из которых освоено 22642,0, тыс. тенге, 3,0 тыс.тенге - экономия по итогам госзакупок. Все проекты реализованы, в том числе:  9 проектов по благоустройству на 9993,0 тыс.тенге, 7 проектов по освещению на 6730,0 тыс. тенге, 2 проекта по установке детских игровых площадок на 3255,0 тыс. тенге, 2 проекта по ремонту внутрипоселковых дорог на 1854,0 тыс. тенге, 1 проект по сносу аварийных зданий на 810,0 тыс. тенге.</t>
  </si>
  <si>
    <t>Строительство и реконструкция объектов социальной сферы в малых и моногородах и ОСНП</t>
  </si>
  <si>
    <t>единиц</t>
  </si>
  <si>
    <t>Аппарат акима города Каратау, акимы сельских округов</t>
  </si>
  <si>
    <t>Проведена реконструкция дома №51 в 3 микрорайоне и дома №58 в 5 микрорайоне города Каратау</t>
  </si>
  <si>
    <t>Открытие и развитие производств в ОСНП</t>
  </si>
  <si>
    <t>Исполнено</t>
  </si>
  <si>
    <t>Открытие станции технического обслуживания автомобилей (СТО) в селе Акколь</t>
  </si>
  <si>
    <t>собствен. средства</t>
  </si>
  <si>
    <t>Реализовано</t>
  </si>
  <si>
    <t>Открытие станции технического обслуживания автомобилей (СТО) в селе Майтобе</t>
  </si>
  <si>
    <t>ДКЗ-2020, собствен. средства</t>
  </si>
  <si>
    <t>Открытие минипекарни в селе Ойык</t>
  </si>
  <si>
    <t>НАПРАВЛЕНИЕ: Социальная сфера</t>
  </si>
  <si>
    <t xml:space="preserve">Цель: 3.2.6.1 Повышение качества услуг в сфере образования </t>
  </si>
  <si>
    <t>Количество функционирующих аварийных и трехсменных школ</t>
  </si>
  <si>
    <t>ОО акимата Таласского района</t>
  </si>
  <si>
    <t>Строительство новой школы в селе Каскабулак будет завершено и сдано в эксплуатацию в 2018 году</t>
  </si>
  <si>
    <t>Строительство средней школы на 50 мест в селе Караой</t>
  </si>
  <si>
    <t>Акт ввода</t>
  </si>
  <si>
    <t>Строительство школы было начато в 2016 году, 17.11.2017г. Объект сдан в эксплуатацию</t>
  </si>
  <si>
    <t>Строительство школы в с.Каскабулак на 120 мест</t>
  </si>
  <si>
    <t>В 2017 году на строительство школы было выделено и освоено 200000,0 тыс.тенге. Переходящий объект на 2018г.</t>
  </si>
  <si>
    <t>Доля учащихся, успешно (отлично/хорошо) освоивших образовательные программы по естественно-математическим дисциплинам</t>
  </si>
  <si>
    <t>Охват детей инклюзивным образованием от общего количества детей с ограниченными возможностями</t>
  </si>
  <si>
    <t xml:space="preserve">Охват детей (3-6 лет) дошкольным воспитанием и обучением </t>
  </si>
  <si>
    <t>из 1959-ти детей в возрасте от 3 до 6 лет 1815 детей охвачены дошкольным воспитанием и обучением</t>
  </si>
  <si>
    <t>в том числе за счет развития сети частных дошкольных организаций</t>
  </si>
  <si>
    <t>25 детей воспитываются в государственном частном детском саду</t>
  </si>
  <si>
    <t>Повышение заработной платы учителям, пршедшим переквалификацию по трехуровневой системе</t>
  </si>
  <si>
    <t>Освоено</t>
  </si>
  <si>
    <t>Обеспечение современным компьютерными серверным, мультимедийным, переферическим оборудованием</t>
  </si>
  <si>
    <t xml:space="preserve">Обеспечение качественным и сбалансированным бесплатным горячим питанием учащихся из малообеспеченных семей </t>
  </si>
  <si>
    <t>Разработка ПСД на работы по капитальному ремонту в сфере образования</t>
  </si>
  <si>
    <t>На ремонт 5-ти школ и на капитальный ремонт спортивного зала школы Койгельды, относящихся к отделу образования, были разработаны ПСД и пройдена государственная экспертиза. 856,0 тыс.тенге - экономия по государственным закупкам.</t>
  </si>
  <si>
    <t>Капитальный ремонт окон и дверей школы-гимназии им.А.Байтұрсынулы</t>
  </si>
  <si>
    <t>Капитальный ремонт окон и дверей средней школы Ш.Смаханулы</t>
  </si>
  <si>
    <t>Капитальный ремонт окон и дверей средней школы М.Кыстаубайулы</t>
  </si>
  <si>
    <t>Капитальный ремонт окон и дверей средней школы Алгабас</t>
  </si>
  <si>
    <t xml:space="preserve">Выплата денежных средств приемным родителям и попечителям, принявшим на вопитание детей-сирот, детей, оставшихся без попечения родителей и детей казахстанских граждан, а также оказание материальной помощи посредством выплаты единовременного пособия опекунам этих детей </t>
  </si>
  <si>
    <t>Размещение государственного заказа в миницентры</t>
  </si>
  <si>
    <t>Размещение государственного заказа в детские сады</t>
  </si>
  <si>
    <t>Обеспечение газом котельной детского сада Акбопе в селе Бостандык</t>
  </si>
  <si>
    <t>Выполнено в 2016 году, в 2017 году были выделены средства на подключение</t>
  </si>
  <si>
    <t>Обеспечение газом котельной детского сада Акнур в селе Ойык</t>
  </si>
  <si>
    <t>Обеспечение газом котельной детского сада Еркетай в селе С.Шакирова</t>
  </si>
  <si>
    <t>Акт выполненных работ</t>
  </si>
  <si>
    <t>Обеспечение газом котельной детского сада Сымбат в селе Аккум</t>
  </si>
  <si>
    <t>Обеспечение газом котельной детского сада Дания в селе Талапты</t>
  </si>
  <si>
    <t xml:space="preserve">Цель: 3.2.6.2. Создание условий для молодежи и оказание поддержки  </t>
  </si>
  <si>
    <t>Доля выпускников учебных заведений технического и профессионального образования, обучившихся по государственному заказу и трудоустроенных в первый год после окончания обучения</t>
  </si>
  <si>
    <t>КГТК, ККТОиБ, КК №2, ТК №14</t>
  </si>
  <si>
    <t>Исполнено.
Всего завершили обучение 320 выпускников, в том числе трудоустроены - 153, т.е. 47,9%.</t>
  </si>
  <si>
    <t>Доля охвата молодежи типичного возраста (14-24 лет) техническим и профессиональным образованием</t>
  </si>
  <si>
    <t>КГТК, ККТОиБ, КК №2, ТК №15</t>
  </si>
  <si>
    <t xml:space="preserve">Исполнено.
В районе численность молодежи в возрасте от 14 до 24 лет составляет 9521 человек, из них охвачено техническим и профессиональным образованием - 1333 человек. </t>
  </si>
  <si>
    <t>Уровень удовлетворенности населения в возрасте от 14 до 29 лет реализацией государственной молодежной политикой</t>
  </si>
  <si>
    <t>ГКУ "Таласский молодежный центр" акимата Таласского района</t>
  </si>
  <si>
    <t>Исполнено. Результаты социологического опроса молодежи города Каратау и сельских округов.</t>
  </si>
  <si>
    <t>Проведение мероприятий в целях реализации молодежной политики</t>
  </si>
  <si>
    <t>ОВП акимата Таласского района</t>
  </si>
  <si>
    <t>Цель: 3.2.7.1. Повышение эффективности мер содействия занятости населения и обеспечение безопасности труда</t>
  </si>
  <si>
    <t>Доля трудоустроенных из числа лиц, обратившихся по вопросам трудоустройства</t>
  </si>
  <si>
    <r>
      <t>Обратились в орган занятости в качестве лиц, ищущих работу 3070 человек, трудоустроено 2493 человек. Показатель - 81.2%.</t>
    </r>
    <r>
      <rPr>
        <i/>
        <sz val="12"/>
        <rFont val="Times New Roman"/>
        <family val="1"/>
        <charset val="204"/>
      </rPr>
      <t xml:space="preserve"> (2493/3070)*100=81,2%.</t>
    </r>
    <r>
      <rPr>
        <sz val="12"/>
        <rFont val="Times New Roman"/>
        <family val="1"/>
        <charset val="204"/>
      </rPr>
      <t xml:space="preserve"> </t>
    </r>
  </si>
  <si>
    <t xml:space="preserve">Доля трудоустроенных лиц на постоянную работу из числа обратившихся целевых групп </t>
  </si>
  <si>
    <r>
      <t xml:space="preserve">Трудоустройство лиц, относящихся к целевым группам составило 66,6 % </t>
    </r>
    <r>
      <rPr>
        <i/>
        <sz val="12"/>
        <rFont val="Times New Roman"/>
        <family val="1"/>
        <charset val="204"/>
      </rPr>
      <t>(план 65,9)</t>
    </r>
    <r>
      <rPr>
        <sz val="12"/>
        <rFont val="Times New Roman"/>
        <family val="1"/>
        <charset val="204"/>
      </rPr>
      <t xml:space="preserve">. </t>
    </r>
  </si>
  <si>
    <t>Количество трудоустроенных инвалидов трудоспособного возраста, обратившихся за содействием в органы занятости</t>
  </si>
  <si>
    <t>чел</t>
  </si>
  <si>
    <t xml:space="preserve">В качестве лиц, ищущих работу зарегистрировано и охвачено мерами социальной поддержки 76 инвалидов, из них трудоустроены 66 (27 – общественная работа, 2 социальные рабочие места, 1 молодежная практика, 35 постоянные рабочие места, 1 микро кредит), 10 человек были направлены на профессиональную переподготовку. </t>
  </si>
  <si>
    <t>Направленные на профессиональную подготовку и переподготовку</t>
  </si>
  <si>
    <t>ЦЗН и ОЗиСП акимата Таласского района</t>
  </si>
  <si>
    <t>2017 году на профессиональную переподготовку  из республиканского бюджета было выделено 63,209 тыс.тенге.  Направлено 427 человек. Освоение 100%.</t>
  </si>
  <si>
    <t>Организация общественно-оплачиваемых работ</t>
  </si>
  <si>
    <t>На общественные работы из местного бюджета было выделено 112096,0 тыс.тенге. Направлено  455 человек. Освоение 100%.</t>
  </si>
  <si>
    <t>Открытие рабочих мест по молодежной практике</t>
  </si>
  <si>
    <t>На молодежную практику в 2017 году было  выделено всего 40308,0 тыс.тенге, в т.ч. 26288.0 тыс.тенге из местного бюджета, 14020,0 тыс.тенге из республиканского бюджета. Всего направления были выданы 221 выпускнику.</t>
  </si>
  <si>
    <t>Организация социальных рабочих мест</t>
  </si>
  <si>
    <t>На создание социальных рабочих мест было  выделено всего 8963,0 тыс.тенге, в т.ч. 5935,0 тыс.тенге из местного бюджета, 3028,0 тыс.тенге из республиканского бюджета. Направлено 84 человека, освоено всего 8568,0 тыс.тенге 95,6%. Из выделенных в конце ноября 500,0 тыс.тенге из республиканского бюджета, остались неосвоенными 395,0 тыс.тенге. Причиной этому является отсутствие заявок на организацию СРМ на 1 месяц.</t>
  </si>
  <si>
    <t>Цель: 3.2.7.2. Обеспечение занятости и создание эффективной системы защиты граждан</t>
  </si>
  <si>
    <t xml:space="preserve">Доля трудоспособных граждан в общей численности получателей адресной социальной помощи </t>
  </si>
  <si>
    <t>Доля трудоспособных граждан из числа получателей адресной социальной помощи составляет 22,2 %</t>
  </si>
  <si>
    <t xml:space="preserve">Удельный вес лиц, охваченных оказанием специальных социальных услуг (в общей численности лиц, нуждающихся в их получении) </t>
  </si>
  <si>
    <t xml:space="preserve">Для оказания социальных услуг на дому одиноким гражданам, пожилым и инвалидам, нуждающимся в постороннем уходе и помощи и детям инвалидам рассмотренны заявления и 141 гражданам оказываются услуги, всего освоено  3262,0 тыс.тенге. </t>
  </si>
  <si>
    <t>Доля лиц, охваченных специальными социальными услугами, предоставляемыми субъектами частного сектора, в том числе, неправительственными организациями</t>
  </si>
  <si>
    <t>Неправительственными организациями предоставлены  социальные услуги -24 инвалидам.</t>
  </si>
  <si>
    <t>Снижение уровня бедности за счет оказания адресной социальной помощи</t>
  </si>
  <si>
    <t>Решение районного маслихата</t>
  </si>
  <si>
    <t>В 2017 году  была назначена и выплачена адресная социальная помощь 54 гражданам из 12 семей.</t>
  </si>
  <si>
    <t>Снижение уровня бедности за счет оказания жилищной помощи</t>
  </si>
  <si>
    <t>В 2017 году была назначена и полностью выплачена жилищная помощь 4483 гражданам из 977 семей всего на сумму  41103,0 тыс тенге.</t>
  </si>
  <si>
    <t>Выплата государственных пособий на детей до 18 лет</t>
  </si>
  <si>
    <t>В 2017 году 3872 детям из 1246 семей было назначено и полностью выплачено государственное пособие на детей до 18-ти лет всего на сумму 80407,0 тыс тенге.</t>
  </si>
  <si>
    <t>Внедрение обусловленной денежной помощи по проекту Өрлеу</t>
  </si>
  <si>
    <t>По итогам 2017 года в проекте приняли участие 1032 безрабтных из 177 семей, было назначенно и полностью выплачено 31890,0 тыс.тенге.</t>
  </si>
  <si>
    <t>Оказание социальной помощи отдельным категориям нуждающихся граждан по решениям местных представительных органов</t>
  </si>
  <si>
    <t>19 больным  с устойчивыми формами туберкулеза, состоящим на диспансерном учете, находящимся на амбулаторном лечении, больным туберкулезом (4 группы), устойчивым ко многим лекарственным препаратам согласно   «Правил оказания социальной помощи, установления размеров и определения перечня отдельных категорий нуждающихся граждан по Таласскому району», утверденных решением Таласского районного маслихата №26-6 от 25 декабря 2013 года  из областного бюджета было назначено и полностью выплачено 1587,0 тыс.тенге.</t>
  </si>
  <si>
    <t>Всего на праздничные даты 483 человеку было перечислено на лицевые счета всего 8910,0 тыс.тенге. В том числе: на 15 февраля 31 участнику афганской войны было выплачено по 30,0 тыс.тенге всего 930,0 тыс.тенге, на 26 апреля 17 участникам ликвидации Чернобылской аварии было вылачено по 30,0 тыс.тенге всего 510,0 тыс.тенге, на День Победы 9 мая 4 участникам ВОВ и ИОВ было выплачено по 150,0 тыс.тенге, 33 вдовам участников и инвалидов ВОВ по 15,0 тыс.тенге и 371 тыловикам по 15,0 тыс.тенге всего на 6660,0 тыс.тенге, 29 августа пострадавшим от Семипалатинского ядерного полигона 27 гражданам было выплачено по 30,0 тыс.тенге всего на 810,0 тыс.тенге. 32 гражданам была выплачена единовременная социальная помощь всего на 1622,0 тыс.тенге.</t>
  </si>
  <si>
    <t>Материальное обеспечение детей-инвалидов, воспитывающихся на дому</t>
  </si>
  <si>
    <t>Принято 59 заявлений по материальному обеспечению детей инвалидов обучающихся на дому за 2017 год.назначено и оплачено-2150,0 тыс тенге</t>
  </si>
  <si>
    <t>Обеспечение инвалидов обязательными гигиеническими средствами</t>
  </si>
  <si>
    <t>Всего за 2017 год было выдано 188 инвалидам  119309 подгузников, 6 инвалидам мочеприемник, 4 инвалидам калоприемник.</t>
  </si>
  <si>
    <t>Оказание социальных услуг на дому одиноким старцам в государственном секторе</t>
  </si>
  <si>
    <t>Для оказания социальных услуг на дому гражданам одиноким, пожилого возраста и инвалидам, нуждающихся в постороннем уходе и помощи и детям инвалидам рассмотрено и освоено  3262,0 тыс.тенге. всего 141 гражданам оказываются услуги</t>
  </si>
  <si>
    <t xml:space="preserve">Реализация плана мероприятий на 2012-2018 годы по обеспечению прав и улучшению качества жизни инвалидов в Республике Казахстан </t>
  </si>
  <si>
    <t>Рассмотрено и освоено 12641,0 тыс.тенге обязательным гигиеническим средствам, а для предоставления инвалидам технических вспомогательных (компенсаторных) средств и специальных средств передвижения 7201,0 тыс.тенге охвачены все инвалиды</t>
  </si>
  <si>
    <t>Обеспечение топливом специалистов здравоохранения, образования, социального обеспечения, культуры и спорта, проживающих в сельской местности</t>
  </si>
  <si>
    <t>Для обеспечения топливом специалистов на селе 301 человеку было начислено и выплачено 1366,0 тыс.тенге. 1076 гражданам было выплачено по 4583 тенге в размере 2-х МРП всего на сумму 4883,0 тыс.тенге.</t>
  </si>
  <si>
    <t>Цель: 3.2.8.1.  Развитие культуры</t>
  </si>
  <si>
    <t>Среднее число посетителей (посещений)  организаций  культуры на 1000 человек:</t>
  </si>
  <si>
    <t>ОКиРЯ акимата Таласского района, централизованная районная библиотека, музей, дворец культуры</t>
  </si>
  <si>
    <t>библиотек</t>
  </si>
  <si>
    <t>На конец отчетного 2017 года книжный фонд  района составил 293143 экземпляров книг, в том числе на государственном языке - 154707 (53 %) экземпляров. Количество читателей - 14667.</t>
  </si>
  <si>
    <t>музеев</t>
  </si>
  <si>
    <t>По результатам 2017 года, в районном историко - краеведческом музее было проведено 54 экскурсии, 54  выставки различной тематики, 59 лекций. Общий фонд музея - 6019 тыс.экспонатов. Количество посетителей – 3300 человек.</t>
  </si>
  <si>
    <t>Увеличение книжного фонда в библиотеках</t>
  </si>
  <si>
    <t>Централизованная районная библиотека</t>
  </si>
  <si>
    <t>АБ</t>
  </si>
  <si>
    <t>Исполнено. С целью пополнения книжного фонда  в 2017 году из местного бюджета было выделено 5,5 млн. тенге, на которые было приобретено 3016 экземпляров книг, в том числе на государственном языке – 2723 экземпляров.</t>
  </si>
  <si>
    <t>Проведение культурно-массовых мероприятий. Выявление молодых талантов псредством проведения конкурсов, фестивалей,  дебатов, айтысов</t>
  </si>
  <si>
    <t>Районный дворец культуры имени "Улбике акын"</t>
  </si>
  <si>
    <t xml:space="preserve">Исполнено.  В 2017 году, на выделенные из местного бюджета 13574,0 тыс. тенге, центром культуры и искусства имениУлбике-акын был проведен ряд мероприятий: конкурс  «Маленькая принцесса - 2017» на 500,0 тыс.тенге,  конкурсе песни и танца "Әнші, биші балапан" на 500,0 тыс.тенге, конкурсы "Мисс Каратау" на 500,0 тыс. тенге, "на крыльях Песни" на 500,0 тыс.тенге, "Мисс Талас" на 500,0 тыс.тенге, мероприятия на 8 марта - 1339,2 тыс. тенге, на 22 Наурыз - 1160,7 тыс.тенге, на 1 мая - 300,0 тыс.тенге, на 9 мая - 300,0 тыс.тенге, конкурс военной песни «Мен қазақтың сарбазымын!» на 700,0 тыс.тенге, "21 мая - день работников Культуры и искусства» на 500,0 тыс. тенге, на ЭКСПО - 500,0 тыс.тенге, на подготовку костюмов для мероприятий - 4500,0 тыс.тенге, "Творческий вечер в честь 80-летия Н.Нусипжанова" - 355,0 тыс. тенге, 120,0 тыс.тенге на творческий вечер П.Оспанова на тему «Перзентімін мен де Таластың...», на "Бенефис шоу" А.Салабекова - 300,0 тыс.тенге, на Новогодние мероприятия - 1000,0 тыс.тенге, всего освоено 13574,0 тыс.тенге. </t>
  </si>
  <si>
    <t>Газоснабжение котельной дворца культуры в селе Ойык</t>
  </si>
  <si>
    <t>ОКиРЯ акимата Таласского района</t>
  </si>
  <si>
    <t>Строительно-монтажные работы  завершены 16.08.2017 года, объект сдан в эксплуатацию.</t>
  </si>
  <si>
    <t>Газоснабжение котельной дворца культуры в селе Бостандык</t>
  </si>
  <si>
    <t>Газоснабжение котельной сельского клуба в селе Аккум</t>
  </si>
  <si>
    <t>Строительно-монтажные работы  завершены 03.11.2017 года, объект сдан в эксплуатацию.</t>
  </si>
  <si>
    <t>Газоснабжение котельной дворца культуры в селе С.Шакирова</t>
  </si>
  <si>
    <t>Газоснабжение котельной сельского клуба в селе Сейилбек</t>
  </si>
  <si>
    <t>Цель:  3.2.9.1. Развитие физкультуры и спорта</t>
  </si>
  <si>
    <t>Охват граждан, занимающихся физической культурой и спортом</t>
  </si>
  <si>
    <t>ОФиС акимата Таласского района</t>
  </si>
  <si>
    <t>Исполнено. В настоящее время число систематически занимающихся физической культурой и спортом в районе составляет 15463 человек, это 28,6% от численности населения района. По сравнению с прошлым годом больше на 1,7% (в 2016 году – 14543 человек, или на 26,9% человек). В 2017 году в районе было проведено 266 различного уровня спортивных мероприятий, где приняли участие более 19 тыс.человек. Со стороны отдела  налажено проведение постоянного мониторинга с целью выявления доступности спортивных объектов для  массового  занятия спортом молодежи и всего населения района. На сегодня в районе насчитывается 104 спортивных объектов такого назначения.</t>
  </si>
  <si>
    <t>Охват детей и подростков от 7 до 18 лет, занимающихся физической культурой и спортом в детско-юношеских спортивных школах, спортивных клубах физической подготовки от общей численности детей и подростков</t>
  </si>
  <si>
    <t>Исполнено. В 2017 году в связи с открытием в детско-юношесских спортивных школах и школах бокса Таласского района новых кружков спорта и спортивных игр, были дополнительно выделены 3 единицы тренера.</t>
  </si>
  <si>
    <t>Проведение спортивных и национальных спортивных соревнований районного масштаба</t>
  </si>
  <si>
    <t>Участие в областных соревнованиях по различным видам спорта</t>
  </si>
  <si>
    <t>На ремонт спортивных школ (Установка спортивной площадки в селе Кошек батыр Таласского района)</t>
  </si>
  <si>
    <t>Цель:  3.2.10.1. Развитие туризма</t>
  </si>
  <si>
    <t>Увеличение количества обслуженных посетителей местами размещения по внутреннему туризму (резиденты), в сравнении с предыдущим годом</t>
  </si>
  <si>
    <t>В 2017 году количество зарегистрированных в районе гостиниц и ресторанов  5 (в 2016г. их было 4). Количество обслуженных посетителей 718 (в 2016г.-470). Объем оказанных услуг составил 1232,5 тыс.тенге (в 2016г.-833,5 тыс.тенге). В 2017 году резидентов было 718, в том числе физических лиц 594 и 124, а в 2016 году-470, в том числе физических лиц 395  и 75.</t>
  </si>
  <si>
    <t>Увеличение количества обслуженных посетителей местами размещения по въездному туризму (нерезиденты), в сравнении с предыдущим годом</t>
  </si>
  <si>
    <t>На заводе по выпуску цианида натрия работают граждане из Китая</t>
  </si>
  <si>
    <t>Увеличение количества представленных койко-суток,  в сравнении с предыдущим годом</t>
  </si>
  <si>
    <t>Количество номеров в районе в 2017 году - 20 (2016г.-17). Предоставленных койко-суток  410 (2016г.-405). Средняя стоимость койко-суток-2333 тенге.</t>
  </si>
  <si>
    <t>Обеспечение участия района в осенней туриаде, посвященной всемирному дню туризма</t>
  </si>
  <si>
    <t>В мае месяце 2017 года на Кыргызском горном хребте, расположенном в Байзакском районе в 45-60 км от г.Тараз,   была проведена областная туристская экспедиция на тему «Моя родина - Казахстан». В экспедиции приняли участие 9 команд, среди которых команда "Болашак" из студентов Каратауского колледжа технологии, образования и бизнеса заняли призовое 3-е место. В 2017 году к Международному дню туризма в городе Тараз были представлены и получили одобрение зрителей изделия двух ремесленников нашего района. В 2017 году была проведена областная туриада, посвященная всемирному дню туризма. Студенты колледжа участвовали в соревнованиях.</t>
  </si>
  <si>
    <t>Цель:  3.2.11.1. Создание условий для изучения государственного, русского и английского языков</t>
  </si>
  <si>
    <t>Доля взрослого населения, владеющего государственным языком</t>
  </si>
  <si>
    <t>В районе средними специальными учебными заведениями, средними школами, центром по изучению языков в 2016 - 2017 учебном году были проведены 3 фестиваля, 8 конкурсов, 5 круглых столов, 3 семинара, 1 конференция, 1 олимпиада, открытые уроки и 22 мероприятия различных форматов, в которых приняли участие около 3500 человек.  В районной газете "Талас тынысы" опубликовано 27 статей  на тему изучения и развития языков.</t>
  </si>
  <si>
    <t>Доля взрослого населения, владеющего английским языком</t>
  </si>
  <si>
    <t>В Таласском районном отделении «Центра обучения языкам» прошли обучение английскому языку 102 человека.</t>
  </si>
  <si>
    <t>Доля взрослого населения, владеющего тремя языками (государственным, русским и английским)</t>
  </si>
  <si>
    <t>В Таласском районном отделении «Центра обучения языкам» обучается 295 слушателей на казахском, русском, английском языках. Из них: на казахском -119, 74-на русском, 102 - в группах на английском.</t>
  </si>
  <si>
    <t>Обеспечение обучения взрослого населения района государственному, русскому и английскому языкам</t>
  </si>
  <si>
    <t>Итоговая информация</t>
  </si>
  <si>
    <t>Проведение праздников и мероприятий, направленных на развитие языков</t>
  </si>
  <si>
    <t>В 2017 году было проведены 1 фестиваль, 6 конкурсов районного масштаба, 1 акция по поддержке и развитию языком, организованных отделом культуры и развития языков акимата Таласского района.</t>
  </si>
  <si>
    <t>НАПРАВЛЕНИЕ:  Общественная безопасность и правопорядок</t>
  </si>
  <si>
    <t>Цель:  3.2.12.1.  Укрепление общественного порядка и обеспечение дорожной безопасности</t>
  </si>
  <si>
    <t>Удельный вес преступлений, совершенных на улицах</t>
  </si>
  <si>
    <t>Таласский РОВД</t>
  </si>
  <si>
    <t>В 2017 году по сравнению с 2016 годом общее количество преступлений зарегистрированных на территории района уменьшилось на 28,7%, то есть с 345 до 246, количество особо тяжких преступлений снизилось с 3 до 1, тяжких преступлений с 18 до 17, то есть на 15,6%. Из числа зарегистрированных преступлений: в результате проведенной работы по направлению поддержки, обеспечение общественной безопасности жителей района, количество преступлений, совершенных на улице снизилось с 21 до 16, то есть на 23,8%.</t>
  </si>
  <si>
    <t>Снижение числа погибших в  дорожно-транспортных происшествиях на 100 пострадавших</t>
  </si>
  <si>
    <t>В 2017 году на территории района было зарегистрировано 34 дорожно-транспортных происшествий, в которых 6 человек погибли, 61 человек получили травмы различной тяжести, то есть в расчете на 100 постадавших в дорожно-транспортных происшествий, доля погибших составила 8,9%.</t>
  </si>
  <si>
    <t>Удельный вес преступлений, совершенных несовершеннолетними</t>
  </si>
  <si>
    <t>В 2017 году на территории района из имевших место 345  преступлений- 3 преступления совершены несовершеннолетними. Преступления, совершенные несовершеннолетними сократились с 7 до 3, то есть на 57,1%, количество групповых преступлений сократилось с 28 до 19, то есть уменьшилось на 32,1%.</t>
  </si>
  <si>
    <t xml:space="preserve">Удельный вес преступлений, совершенных ранее совершавшими </t>
  </si>
  <si>
    <t>В 2017 году на территории района зарегистрировано 345 преступлений, из них: 67 преступлений совершены лицами, ранее судимыми, что в сравнении с 2016 годом ниже на 69,0%.</t>
  </si>
  <si>
    <t>Профилактика и предупреждение правонарушений, представляющих реальную угрозу безопасности дорожного движения.</t>
  </si>
  <si>
    <t>Информация акиму района</t>
  </si>
  <si>
    <t>За 12 месяцев 2017 года по району было выявлено 1522 фактов нарушения правил дорожного движения, в том числе грубые нарушения ПДД, угрожающих дорожному движению - 271. Также были задержаны 72 водителя, управлявшие транспортным средством в состоянии алкогольного опьянения, их дела были направлены в суд.</t>
  </si>
  <si>
    <t xml:space="preserve">Внедрение систем ограничения  максимальной скорости движения транспортных средств  (светофоров и дорожных знаков) в населенных пунктах в местах плотных пешеходных потоков  </t>
  </si>
  <si>
    <t>В 2017 году были проведены работы по установке 200 дорожных знаков, 14 лежащих полицейских, содержание светофоров и установка 10 новых светодиодных светофоров, содержание иустановка новых камер видеонаблюдения, приобретено 10 штук карманных регистраторов и 1 телефон.</t>
  </si>
  <si>
    <t xml:space="preserve">Частая организация и проведение рейдовых проверок по контролю за нахождением несовершеннолетних в увеселительных заведениях в ночное время, запретом продажи им табачных изделий и алкоголя. </t>
  </si>
  <si>
    <t>В 2017г. в качестве профилактики преступлений и правонарушений среди несовершеннолетних, было организовано и проведено 500 рейдовых мероприятий. В ночное время после 22-00 часов в увеселительных заведениях без сопровождения законных представителей было выявлено 18 несовершеннолетних, а после 23-00 часов на улицах, вне дома, без сопровождения законных представителей выявлено 89 несовершеннолетних. К административной ответственности привлечено 18 законных представителей несовершеннолетних согласно п.1 ст.442 КоАП РК и 89 родителей  согласно п.2 ст.442.</t>
  </si>
  <si>
    <t>Доля выявленных наркопреступлений, связанных со сбытом, либо в целях сбыта наркотиков, от общего числа наркопреступлений</t>
  </si>
  <si>
    <t>В 2017г. много раз были организованы и проведены оперативно-розыскные мероприятия по выявлению фактов  незаконного хранения наркотических средств и психотропных препаратов, в частности: методом проведения оперативной купли-продажи были раскрыты конкретные факты.</t>
  </si>
  <si>
    <t xml:space="preserve">Общий вес изъятых наркотических веществ, </t>
  </si>
  <si>
    <t>кг</t>
  </si>
  <si>
    <t>В 2017г. конфискованные наркотические вещества, в присутствии очевидцев, входящих в состав комиссии,  с помощью участников были засняты на видео и уничтожены методом сжигания</t>
  </si>
  <si>
    <t>в том числе героина</t>
  </si>
  <si>
    <t>гр</t>
  </si>
  <si>
    <t>В 2017г. По Таласскому району фактов незаконного скрытого хранения, использования и продажи наркотика "героин" не зарегистрировано.</t>
  </si>
  <si>
    <t>Количество лиц, привлеченных  к административной ответственности за совершение наркоправонарушений</t>
  </si>
  <si>
    <t>В 2017 году выявлено, что большинство из задержанных и привлеченных к административной ответственности за мелкие нарушения в отношении наркотиков (за хранение в небольшом количестве и курение) являются "наркоманами" или "алкоголиками".</t>
  </si>
  <si>
    <t>Количество лиц, привлеченных к  уголовной ответственности за совершение уголовных наркопроступков</t>
  </si>
  <si>
    <t>В 2017г. совершившие уголовные правонарушения, связанные с наркотиками, были задержаны в ходе специальных оперативно-розыскных мероприятий, за ношение в карманах наркотиков на улицах и в общественных местах.</t>
  </si>
  <si>
    <t>Цель:  3.2.12.2.  Организация предупреждения и ликвидаций аварий и стихийных бедствий</t>
  </si>
  <si>
    <t>Уровень обеспеченности инфраструктуры противодействия чрезвычайным ситуациям</t>
  </si>
  <si>
    <t>ОЧС Таласского района</t>
  </si>
  <si>
    <t>Уровень обеспеченности инфраструктуры противодействия чрезвычайным ситуациям составил 24,9%</t>
  </si>
  <si>
    <t>Проведение мероприятий среди населения по обучению и пропаганде знаний в сфере Гражданской обороны и  чрезвычайных ситуаций.</t>
  </si>
  <si>
    <t>Отдел по Чрезвычайным ситуациям Таласского района с жителями района были проведены мероприятия по обучению и пропаганде знаний в сфере Гражданской обороны и чрезвычайных ситуаций, была проведена разъяснительная работа о соблюдении правил безопасности при возникновении ЧС.</t>
  </si>
  <si>
    <t>НАПРАВЛЕНИЕ: Инфраструктура</t>
  </si>
  <si>
    <r>
      <t xml:space="preserve">Цель:  3.2.13.1.  </t>
    </r>
    <r>
      <rPr>
        <b/>
        <sz val="12"/>
        <rFont val="Times New Roman"/>
        <family val="1"/>
        <charset val="204"/>
      </rPr>
      <t>Повышение уровня цифровой грамотности и развитие связи</t>
    </r>
  </si>
  <si>
    <t>Плотность фиксированных линий телефонной связи на 100 жителей</t>
  </si>
  <si>
    <t>Районный узел телекоммуникаций</t>
  </si>
  <si>
    <t>Доля пользователей Интернет</t>
  </si>
  <si>
    <t>Уровень цифровой грамотности населения</t>
  </si>
  <si>
    <t>Обеспечение услугами мобильной связи населенных пунктов с численностью от 1000 человек и более</t>
  </si>
  <si>
    <t>Город Каратау и все 13 сельских округов обеспечены услугами мобильной связи.</t>
  </si>
  <si>
    <t>Охват услугами связи населения в целом</t>
  </si>
  <si>
    <t>Работы по обеспечению населения связью по району ведутся согласно плана мероприятий</t>
  </si>
  <si>
    <r>
      <t xml:space="preserve">Цель:  3.2.14.1.  </t>
    </r>
    <r>
      <rPr>
        <b/>
        <sz val="12"/>
        <rFont val="Times New Roman"/>
        <family val="1"/>
        <charset val="204"/>
      </rPr>
      <t xml:space="preserve">Развитие жилищного строительства и инфраструктуры обеспеченных доступом для инвалидов </t>
    </r>
  </si>
  <si>
    <t>Индекс физического объема строительных работ</t>
  </si>
  <si>
    <t>Общая площадь введенных в эксплуатацию жилых зданий</t>
  </si>
  <si>
    <t>тыс. м2</t>
  </si>
  <si>
    <t>Доля объектов социальной инфраструктуры, обеспеченных доступом для инвалидов от общего числа паспортизированных объектов социальной, транспортной инфраструктуры</t>
  </si>
  <si>
    <t>14 объектов были утверждены для адаптации для инвалидов, до конца отчетного года на всех объектах были установлены пандусы</t>
  </si>
  <si>
    <t>Реконструкция жилого дома №51 в 3 микрорайоне города Каратау</t>
  </si>
  <si>
    <t>Строительные работы были начаты в 2016 году, завершены 02.10.2017г, Объект сдан в эксплуатацию. 605,0 тыс.тенге - экономия.</t>
  </si>
  <si>
    <t>Реконструкция жилого дома №49 в 3 микрорайоне города Каратау</t>
  </si>
  <si>
    <t>Освоено. Переходящий объект на 2018 год.</t>
  </si>
  <si>
    <t>Реконструкция жилого дома №51 в 5 микрорайоне города Каратау</t>
  </si>
  <si>
    <t>Реконструкция жилого дома №58 в 5 микрорайоне города Каратау</t>
  </si>
  <si>
    <t>Строительно-монтажные работы завершены 16.07.2017г, объект сдан в эксплуатацию.</t>
  </si>
  <si>
    <t>Реконструкция жилого дома №55 в 5 микрорайоне города Каратау</t>
  </si>
  <si>
    <t>Реконструкция жилого дома №52 в 5 микрорайоне города Каратау</t>
  </si>
  <si>
    <t xml:space="preserve">Корректировка ПСД по объекту "Восстановление инфраструктуры жилого дома №49 в 3 микрорайоне города Каратау" </t>
  </si>
  <si>
    <t xml:space="preserve">Корректировка ПСД и проведение работ по объекту "Восстановление инфраструктуры жилого дома №51 в 3 микрорайоне города Каратау" </t>
  </si>
  <si>
    <t xml:space="preserve">Корректировка ПСД и проведение работ по объекту "Восстановление инфраструктуры жилого дома №51 в 5 микрорайоне города Каратау" </t>
  </si>
  <si>
    <t xml:space="preserve">Корректировка ПСД и проведение работ по объекту "Восстановление инфраструктуры жилого дома №52 в 5 микрорайоне города Каратау" </t>
  </si>
  <si>
    <t xml:space="preserve">Корректировка ПСД и проведение работ по объекту "Восстановление инфраструктуры жилого дома №55 в 5 микрорайоне города Каратау" </t>
  </si>
  <si>
    <t xml:space="preserve">Прохождение госэкспертизы ПСД по объекту "Восстановление инфраструктуры жилого дома №58 в 5 микрорайоне города Каратау" </t>
  </si>
  <si>
    <t>Газификация котельной здания КГУ "Аппарат акима сельского округа" по улице Конаева №31 в селе С.Шакирова</t>
  </si>
  <si>
    <t>Строительно-монтажные работы завершены 15.08.2017г, объект сдан в эксплуатацию.</t>
  </si>
  <si>
    <t>Газификация котельной здания КГУ "Аппарат акима сельского округа" по улице Рыскулова №40 в селе Ойык</t>
  </si>
  <si>
    <t>Газификация котельной здания КГУ "Аппарат акима Бостандыкского сельского округа"  в селе Бостандык</t>
  </si>
  <si>
    <t>Газификация котельной здания КГУ "Аппарат акима сельского округа" по улице Конаева №9 в селе Аккум</t>
  </si>
  <si>
    <t>Строительно-монтажные работы завершены 02.10.2017г, объект сдан в эксплуатацию.</t>
  </si>
  <si>
    <t>Установка пандусов для обеспечения доступности объектов для инвалидов</t>
  </si>
  <si>
    <t>Цель:  3.2.15.1. Развитие автомобильных дорог и автотранспортного сообщения между населенными пунктами</t>
  </si>
  <si>
    <t>Доля автомобильных дорог областного и районного значения, находящихся в хорошем и удовлетворительном состоянии</t>
  </si>
  <si>
    <t>На работы по содержанию автомобильной дороги районного значения «Подъезд к с.Актобе» 3,0 км выделено 6 077,0 тыс.тенге, работы завершены. Также, на содержание автомобильной дороги районного значения «Подъезд к с.Кызылаут» 6,2 км  выделено 9900,0 тыс.тенге, работы завершены.
На работы по содержанию автомобильных дорог районного значения «Подъезд к с. С.Шакирова» 20 км было выделено 9000,0 тыс.тенге, работы завершены.</t>
  </si>
  <si>
    <t>Доля неохваченных пассажирским автотранспортным сообщением населенных пунктов</t>
  </si>
  <si>
    <t>Пассажирскими перевозками охвачены 12 из 13-ти сельских округов, 1 сельский округ расположен в 8-ми км от районного центра г.Каратау. В данном сельском округе все население пользуется личным автотранспортом.</t>
  </si>
  <si>
    <t>Проведение работ по зимнему содержанию автомобильных дорог областного значения</t>
  </si>
  <si>
    <t>Мониторинг</t>
  </si>
  <si>
    <t>В 2017 году на работы по зимнему содержанию автомобильных дорог областного значения было выделено 15 687,0 тыс.тенге, с подрядчиками ТОО «Мухаммед Нур» и ТОО «Копбосын» заключены договора. Вся протяженность автомобильных дорог областного значения, подлежащих зимнему содержанию составляет 393,5 км.</t>
  </si>
  <si>
    <t>Проведение среднего ремонта дорог районного значения</t>
  </si>
  <si>
    <t>Разработка ПСД на средний ремонт дорог районного значения</t>
  </si>
  <si>
    <t>ПСД</t>
  </si>
  <si>
    <t>Реконструкция улиц А.Молдагуловой, Д.Конаева и Б.Момышулы в городе Каратау</t>
  </si>
  <si>
    <t>На сегодняшний день работы по данному объекту выполнены на 90%. Переходящий объект на 2018 год.</t>
  </si>
  <si>
    <t>Цель:  3.2.16.1. Обеспечение населения качественной жилищно-коммунальной инфраструктурой</t>
  </si>
  <si>
    <t>Снижение доли объектов кондоминиума, требующих капитального ремонта в городах*</t>
  </si>
  <si>
    <t>ЖИ акимата Таласского района</t>
  </si>
  <si>
    <t>2017 жылға күрделі жөндеу жүргізу жоспарланбаған</t>
  </si>
  <si>
    <t>Проведение текущего ремонта инженерных систем, подъездов и территории многоквартирного жилого дома по ул.А.Молдагуловой №61</t>
  </si>
  <si>
    <t>Возвратные средства</t>
  </si>
  <si>
    <t xml:space="preserve">Работы по текущему ремонту выполнены на 100%. Сметная стоимость составила 15001000 тенге. </t>
  </si>
  <si>
    <t>Проведение текущего ремонта инженерных систем, подъездов и территории многоквартирного жилого дома по ул.Б.Момышулы №6</t>
  </si>
  <si>
    <t xml:space="preserve">Работы по текущему ремонту выполнены на 100%. Сметная стоимость составила 7727460 тенге. </t>
  </si>
  <si>
    <t>Доступ к централизованному водоснабжению и водоотведению в городах*</t>
  </si>
  <si>
    <t>- водоснабжение</t>
  </si>
  <si>
    <t>- водоотведение</t>
  </si>
  <si>
    <t>Доступ к централизованному водоснабжению в сельских населенных пунктах</t>
  </si>
  <si>
    <t>Ведутся работы по водоснабжению села Кызылаут</t>
  </si>
  <si>
    <t xml:space="preserve">Прохождение госэкспертизы ПСД по объекту "Водоснабжение села Есейхан" </t>
  </si>
  <si>
    <t>Получено заключение государственной экспертизы 
№19-0288/17 от 22.08.2017 года</t>
  </si>
  <si>
    <t xml:space="preserve">Прохождение госэкспертизы ПСД по объекту "Водоснабжение села Каскабулак" </t>
  </si>
  <si>
    <t>Переходящий объект на 2018 год. 260,0 тыс.тенге будут освоены в 2018 году.</t>
  </si>
  <si>
    <t xml:space="preserve">Развитие и обустройство инфраструктуры инженерных коммуникаций (водоснабжение и водозаборные сооружения) в а.Кызылаут Таласского района </t>
  </si>
  <si>
    <t>178,306 млн.тенге, выделенные на 2017 год освоены полностью. Переходящий объект на 2018 год.</t>
  </si>
  <si>
    <t xml:space="preserve">Реконструкция и строительство гидротехнических сооружений с целью восстановления попусков воды и для регулирования русла реки Тамды в Таласском р-не </t>
  </si>
  <si>
    <t>Строительно-монтажные работы были начаты в 2016 году, завершены 12.12.2017г, объект сдан в эксплуатацию.</t>
  </si>
  <si>
    <t>Реконструкция и строительство гидросооружений с целью восстановления попусков воды и для регулирования русла реки Талас в Таласском районе Жамбылской области. (Недостающие сооружения)</t>
  </si>
  <si>
    <t>Строительно-монтажные работы завершены 21.08.2017г, объект сдан в эксплуатацию.</t>
  </si>
  <si>
    <t>Доля модернизированных сетей от общей протяженности (в зависимости от направленности):</t>
  </si>
  <si>
    <t xml:space="preserve">теплоснабжение* </t>
  </si>
  <si>
    <t>На 2017 год работы не были запланированы</t>
  </si>
  <si>
    <t>электроснабжение</t>
  </si>
  <si>
    <t>Песпрерывное обеспечение теплом малых городов</t>
  </si>
  <si>
    <t>Строительство газопровода по ул.Курмангазы, Геологов, Берикбайулы, Яблочная, Подхозная, Подгорная, Заречная, Жартас, дачного массива Флора в городе Каратау</t>
  </si>
  <si>
    <t>Газификация 8 улиц и дачи Флора в городе Каратау была начата в 2015 году в рамках программы развития моногородов. Всего на завершение проекта в 2017 году было выделено 223 095,0 тыс.тенге (РБ - 200 786,0 тыс. тенге, ОБ - 22 309,0 тыс. тенге), освоено 223 030,0 тыс. тенге (РБ - 200 786,0 тыс. тенге, ОБ - 22 244,0 тыс. тенге). Через 208 ШРП подключены к газоснабжению 320 жителей, работы проводились АО «КазГазТрансАймақ» (подворно). Объект введен в эксплуатацию. Сумма неосвоенных средств из ОБ - 65,0 тыс.тенге является экономией.</t>
  </si>
  <si>
    <t>НАПРАВЛЕНИЕ:  Экология и земельные ресурсы</t>
  </si>
  <si>
    <t>Цель:  3.2.17.1. Обеспечение экологической безопасности и охрана окружающей среды</t>
  </si>
  <si>
    <t xml:space="preserve">Площадь покрытых лесом угодий на территории государственного лесного фонда, находящегося в ведении местных исполнительных органов </t>
  </si>
  <si>
    <t>тыс.га</t>
  </si>
  <si>
    <t>КГУ "Предприятие по защите животного мира и лесов Акколь"</t>
  </si>
  <si>
    <t>Постановлением Правительства Республики Казахстан №1139 от 2002 года 2227 га, также постановлением №1087 от 28 декабря 2015 года 1006 га лесных участков переведены в раздел "земли других категорий", что связано   с производством углеводородного сырья ТОО «Амангельды Газ»  (всего 3233 га, в том числе 2601 га лесных угодий, 632 га пастбищных земель). В связи с этим, объемы земель лесного фонда подвержены изменениям. 357193-2601+350 =354942 га, в том числе 350 га в 2016 году отнесены к землям, покрытым лесом.</t>
  </si>
  <si>
    <t xml:space="preserve">Доля утилизации твердых бытовых отходов к их образованию  </t>
  </si>
  <si>
    <t>Несмотря на отсутствие производств по переработке твердых бытовых отходов, в целях переработки отходов в городе Каратау открыт пункт приема макулатуры, пластика, стекла, жестяных банок и т.п.отходов.</t>
  </si>
  <si>
    <r>
      <t>Охват населения районов, городов областного значения услугами по сбору и транспортировке отходов</t>
    </r>
    <r>
      <rPr>
        <sz val="12"/>
        <color rgb="FFFF0000"/>
        <rFont val="Times New Roman"/>
        <family val="1"/>
        <charset val="204"/>
      </rPr>
      <t xml:space="preserve"> </t>
    </r>
  </si>
  <si>
    <t>В целях 100%-го охвата г.Каратау вывозом бытовых отходов  с жителями частного сектора заключаются договора. Перевозка ТБО в сельских округах не организовано, однако во всех населенных пунктах имеются полигоны ТБО.</t>
  </si>
  <si>
    <r>
      <t>Доля объектов размещения твердых бытовых отходов, соответствующих экологическим требованиям и санитарным правилам (от общего количества мест их размещения)</t>
    </r>
    <r>
      <rPr>
        <sz val="12"/>
        <color rgb="FFFF0000"/>
        <rFont val="Times New Roman"/>
        <family val="1"/>
        <charset val="204"/>
      </rPr>
      <t xml:space="preserve"> </t>
    </r>
  </si>
  <si>
    <t>На городском полигоне для размещения твердых бытовых отходов, пригодных к утилизации, выделено 2,1 га земли.</t>
  </si>
  <si>
    <t>Благоустройство, озеленение и освещение населенных пунктов</t>
  </si>
  <si>
    <t>Обеспечение санитарии населенных пунктов</t>
  </si>
  <si>
    <t>Цель:  3.2.17.2. Повышение эффективности использования земельного фонда района</t>
  </si>
  <si>
    <t xml:space="preserve">Увеличение доли вовлеченных в сельскохозяйственный оборот земель сельхоз назначения </t>
  </si>
  <si>
    <t>ОЗО акимата Таласского района</t>
  </si>
  <si>
    <t>Плановые показатели по индикаторам были исключены в связи с введением изменений и дополнений в "Правила по организации и проведению продаж земельных участков или торгов (конкурсов, аукционов), с правом аренды земельного участка, в том числе в электронном виде",  утвержденные Приказом Министра Национальной экономики Республики Казахстан №290 от 31 марта 2015 года.</t>
  </si>
  <si>
    <t xml:space="preserve">Доля севооборотов в составе пахотных земель (полевой севооборот) </t>
  </si>
  <si>
    <t xml:space="preserve">Доля пастбищеоборота в составе естественных пастбищных угодий  (кормовой севооборот) </t>
  </si>
  <si>
    <t xml:space="preserve">Продолжить ежегодный мониторинг использования посевных земель и инвентаризации земельного фонда </t>
  </si>
  <si>
    <t>Работы проводятся в установленные сроки.</t>
  </si>
  <si>
    <t>НАПРАВЛЕНИЕ: Государственные услуги</t>
  </si>
  <si>
    <t>Цель:  3.2.18.1. Оказание государственных услуг</t>
  </si>
  <si>
    <t>Повышение уровня удовлетворенности качеством оказания государственных услуг, оказываемых местными исполнительными органами.</t>
  </si>
  <si>
    <t>Аппарат акима Таласского района</t>
  </si>
  <si>
    <t>За 12 месяцев 2017 года физическим и юридическим лицам было предоставлено 46249 государственных услуг. Из них, через государственную корпорацию было принято 9926 заявок по 15 видам государственных услуг, через местные исполнительные органы 34688 в бумажной форме и 1635 в электронном виде.</t>
  </si>
  <si>
    <t>Проведение государственной информационной политики посредством газет и журналов</t>
  </si>
  <si>
    <t>Развитие и содержание электронного документооборота</t>
  </si>
  <si>
    <t>Аббревиатура:</t>
  </si>
  <si>
    <t>ОПиП - Отдел предпринимательства и промышленности акимата Таласского района</t>
  </si>
  <si>
    <t>ОСХ - Отдел сельского хозяйства акимата Таласского района</t>
  </si>
  <si>
    <t>ОВ - Отдел ветеринарии акимата Таласского района</t>
  </si>
  <si>
    <t>ОАГиС - Отдел архитектуры, градостроительства и строительства акимата Таласского района</t>
  </si>
  <si>
    <t>ОО - Отдел образования акимата Таласского района</t>
  </si>
  <si>
    <t>КГТК - Каратауский гуманитарно-технический колледж</t>
  </si>
  <si>
    <t>ККТОиБ - Каратауский колледж технологии, образования и бизнеса</t>
  </si>
  <si>
    <t>КК №2 - Каратауский колледж №2</t>
  </si>
  <si>
    <t>ТК №14 - Таласский колледж №14</t>
  </si>
  <si>
    <t>ОЗиСП - Отдел занятости и социальных программ акимата Таласского района</t>
  </si>
  <si>
    <t>ЦЗН - Центр занятости населения акимата Таласского района</t>
  </si>
  <si>
    <t>ОКиРЯ - Отдел культуры и развития языков акимата Таласского района</t>
  </si>
  <si>
    <t>ОФиС - Отдел физкультуры и спорта акимата Таласского района</t>
  </si>
  <si>
    <t>ОЖКХПТиАД - Отдел жилищно-коммунального хозяйства, пассажирского транспорта и автомобильных дорог акимата Таласского района</t>
  </si>
  <si>
    <t>РОВД - Таласский районный отдел внутренних дел</t>
  </si>
  <si>
    <t>ОЧС - Таласский районный отдел по чрезвычайным ситуациям</t>
  </si>
  <si>
    <t>ЖИ - Жилищная инспекция акимата Таласского района</t>
  </si>
  <si>
    <t>ОЗО - Отдел земельных отношений акимата Таласского района</t>
  </si>
  <si>
    <t>РБ - республиканский бюджет</t>
  </si>
  <si>
    <t>ОБ - облыстной бюджет</t>
  </si>
  <si>
    <t>РайБ - районный бюджет</t>
  </si>
</sst>
</file>

<file path=xl/styles.xml><?xml version="1.0" encoding="utf-8"?>
<styleSheet xmlns="http://schemas.openxmlformats.org/spreadsheetml/2006/main">
  <numFmts count="3">
    <numFmt numFmtId="164" formatCode="0.000"/>
    <numFmt numFmtId="165" formatCode="0.0"/>
    <numFmt numFmtId="166" formatCode="#,##0.000_р_."/>
  </numFmts>
  <fonts count="26">
    <font>
      <sz val="10"/>
      <name val="Arial"/>
      <family val="2"/>
      <charset val="204"/>
    </font>
    <font>
      <sz val="11"/>
      <color theme="1"/>
      <name val="Calibri"/>
      <family val="2"/>
      <charset val="204"/>
      <scheme val="minor"/>
    </font>
    <font>
      <b/>
      <sz val="14"/>
      <color indexed="8"/>
      <name val="Times New Roman"/>
      <family val="1"/>
      <charset val="204"/>
    </font>
    <font>
      <sz val="11"/>
      <color indexed="8"/>
      <name val="Times New Roman"/>
      <family val="1"/>
      <charset val="204"/>
    </font>
    <font>
      <sz val="14"/>
      <color indexed="8"/>
      <name val="Times New Roman"/>
      <family val="1"/>
      <charset val="204"/>
    </font>
    <font>
      <sz val="12"/>
      <color indexed="8"/>
      <name val="Times New Roman"/>
      <family val="1"/>
      <charset val="204"/>
    </font>
    <font>
      <b/>
      <sz val="12"/>
      <color indexed="8"/>
      <name val="Times New Roman"/>
      <family val="1"/>
      <charset val="204"/>
    </font>
    <font>
      <sz val="10"/>
      <name val="Arial"/>
      <family val="2"/>
      <charset val="204"/>
    </font>
    <font>
      <sz val="12"/>
      <name val="Times New Roman"/>
      <family val="1"/>
      <charset val="204"/>
    </font>
    <font>
      <sz val="12"/>
      <color rgb="FF000000"/>
      <name val="Times New Roman"/>
      <family val="1"/>
      <charset val="204"/>
    </font>
    <font>
      <sz val="14"/>
      <color indexed="8"/>
      <name val="Wingdings"/>
      <charset val="2"/>
    </font>
    <font>
      <b/>
      <sz val="12"/>
      <color rgb="FF000000"/>
      <name val="Times New Roman"/>
      <family val="1"/>
      <charset val="204"/>
    </font>
    <font>
      <sz val="12"/>
      <color theme="1"/>
      <name val="Times New Roman"/>
      <family val="1"/>
      <charset val="204"/>
    </font>
    <font>
      <u/>
      <sz val="14"/>
      <color indexed="8"/>
      <name val="Times New Roman"/>
      <family val="1"/>
      <charset val="204"/>
    </font>
    <font>
      <b/>
      <sz val="12"/>
      <color rgb="FF0000FF"/>
      <name val="Times New Roman"/>
      <family val="1"/>
      <charset val="204"/>
    </font>
    <font>
      <b/>
      <sz val="12"/>
      <name val="Times New Roman"/>
      <family val="1"/>
      <charset val="204"/>
    </font>
    <font>
      <sz val="7"/>
      <name val="Times New Roman"/>
      <family val="1"/>
      <charset val="204"/>
    </font>
    <font>
      <sz val="12"/>
      <color rgb="FF0000FF"/>
      <name val="Times New Roman"/>
      <family val="1"/>
      <charset val="204"/>
    </font>
    <font>
      <sz val="7"/>
      <color rgb="FF000000"/>
      <name val="Times New Roman"/>
      <family val="1"/>
      <charset val="204"/>
    </font>
    <font>
      <i/>
      <sz val="12"/>
      <name val="Times New Roman"/>
      <family val="1"/>
      <charset val="204"/>
    </font>
    <font>
      <sz val="11"/>
      <name val="Times New Roman"/>
      <family val="1"/>
      <charset val="204"/>
    </font>
    <font>
      <sz val="11"/>
      <color rgb="FF000000"/>
      <name val="Times New Roman"/>
      <family val="1"/>
      <charset val="204"/>
    </font>
    <font>
      <sz val="12"/>
      <color theme="6" tint="-0.499984740745262"/>
      <name val="Times New Roman"/>
      <family val="1"/>
      <charset val="204"/>
    </font>
    <font>
      <sz val="12"/>
      <color rgb="FFFF0000"/>
      <name val="Times New Roman"/>
      <family val="1"/>
      <charset val="204"/>
    </font>
    <font>
      <sz val="10.5"/>
      <name val="Times New Roman"/>
      <family val="1"/>
      <charset val="204"/>
    </font>
    <font>
      <sz val="10"/>
      <name val="Times New Roman"/>
      <family val="1"/>
      <charset val="204"/>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indexed="44"/>
        <bgColor indexed="64"/>
      </patternFill>
    </fill>
    <fill>
      <patternFill patternType="solid">
        <fgColor indexed="42"/>
        <bgColor indexed="64"/>
      </patternFill>
    </fill>
    <fill>
      <patternFill patternType="solid">
        <fgColor indexed="45"/>
        <bgColor indexed="64"/>
      </patternFill>
    </fill>
    <fill>
      <patternFill patternType="solid">
        <fgColor theme="7" tint="0.39997558519241921"/>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1" fillId="0" borderId="0"/>
    <xf numFmtId="0" fontId="7" fillId="0" borderId="0"/>
  </cellStyleXfs>
  <cellXfs count="329">
    <xf numFmtId="0" fontId="0" fillId="0" borderId="0" xfId="0"/>
    <xf numFmtId="0" fontId="2" fillId="0" borderId="0" xfId="1" applyFont="1" applyFill="1" applyAlignment="1">
      <alignment horizontal="center"/>
    </xf>
    <xf numFmtId="0" fontId="3" fillId="0" borderId="0" xfId="1" applyFont="1" applyFill="1"/>
    <xf numFmtId="0" fontId="4" fillId="0" borderId="1" xfId="1" applyFont="1" applyFill="1" applyBorder="1" applyAlignment="1">
      <alignment horizontal="center" wrapText="1"/>
    </xf>
    <xf numFmtId="0" fontId="4" fillId="0" borderId="2" xfId="1" applyFont="1" applyFill="1" applyBorder="1" applyAlignment="1">
      <alignment horizontal="center" wrapText="1"/>
    </xf>
    <xf numFmtId="0" fontId="4" fillId="0" borderId="3" xfId="1" applyFont="1" applyFill="1" applyBorder="1" applyAlignment="1">
      <alignment horizontal="center" wrapText="1"/>
    </xf>
    <xf numFmtId="0" fontId="4" fillId="0" borderId="4" xfId="1" applyFont="1" applyFill="1" applyBorder="1" applyAlignment="1">
      <alignment horizontal="center" wrapText="1"/>
    </xf>
    <xf numFmtId="0" fontId="5" fillId="0" borderId="4" xfId="1" applyFont="1" applyFill="1" applyBorder="1" applyAlignment="1">
      <alignment horizontal="center"/>
    </xf>
    <xf numFmtId="0" fontId="5" fillId="0" borderId="1" xfId="1" applyFont="1" applyFill="1" applyBorder="1" applyAlignment="1">
      <alignment horizontal="center"/>
    </xf>
    <xf numFmtId="0" fontId="5" fillId="0" borderId="2" xfId="1" applyFont="1" applyFill="1" applyBorder="1" applyAlignment="1">
      <alignment horizontal="center"/>
    </xf>
    <xf numFmtId="0" fontId="5" fillId="0" borderId="3" xfId="1" applyFont="1" applyFill="1" applyBorder="1" applyAlignment="1">
      <alignment horizontal="center"/>
    </xf>
    <xf numFmtId="0" fontId="6" fillId="0" borderId="1" xfId="1" applyFont="1" applyFill="1" applyBorder="1" applyAlignment="1">
      <alignment horizontal="left"/>
    </xf>
    <xf numFmtId="0" fontId="6" fillId="0" borderId="2" xfId="1" applyFont="1" applyFill="1" applyBorder="1" applyAlignment="1">
      <alignment horizontal="left"/>
    </xf>
    <xf numFmtId="0" fontId="6" fillId="0" borderId="3" xfId="1" applyFont="1" applyFill="1" applyBorder="1" applyAlignment="1">
      <alignment horizontal="left"/>
    </xf>
    <xf numFmtId="0" fontId="8" fillId="0" borderId="1"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5" fillId="0" borderId="5" xfId="1" applyFont="1" applyFill="1" applyBorder="1" applyAlignment="1">
      <alignment horizontal="center" vertical="top" wrapText="1"/>
    </xf>
    <xf numFmtId="0" fontId="5" fillId="0" borderId="6" xfId="1" applyFont="1" applyFill="1" applyBorder="1" applyAlignment="1">
      <alignment horizontal="center" vertical="top" wrapText="1"/>
    </xf>
    <xf numFmtId="0" fontId="5" fillId="0" borderId="7" xfId="1" applyFont="1" applyFill="1" applyBorder="1" applyAlignment="1">
      <alignment horizontal="center" vertical="top" wrapText="1"/>
    </xf>
    <xf numFmtId="0" fontId="5" fillId="2" borderId="5" xfId="1" applyFont="1" applyFill="1" applyBorder="1" applyAlignment="1">
      <alignment vertical="top" wrapText="1"/>
    </xf>
    <xf numFmtId="0" fontId="5" fillId="2" borderId="6" xfId="1" applyFont="1" applyFill="1" applyBorder="1" applyAlignment="1">
      <alignment vertical="top" wrapText="1"/>
    </xf>
    <xf numFmtId="0" fontId="5" fillId="2" borderId="7" xfId="1" applyFont="1" applyFill="1" applyBorder="1" applyAlignment="1">
      <alignment vertical="top" wrapText="1"/>
    </xf>
    <xf numFmtId="0" fontId="5" fillId="0" borderId="8" xfId="1" applyFont="1" applyFill="1" applyBorder="1" applyAlignment="1">
      <alignment horizontal="center" vertical="top" wrapText="1"/>
    </xf>
    <xf numFmtId="0" fontId="5" fillId="0" borderId="0" xfId="1" applyFont="1" applyFill="1" applyBorder="1" applyAlignment="1">
      <alignment horizontal="center" vertical="top" wrapText="1"/>
    </xf>
    <xf numFmtId="0" fontId="5" fillId="0" borderId="9" xfId="1" applyFont="1" applyFill="1" applyBorder="1" applyAlignment="1">
      <alignment horizontal="center" vertical="top" wrapText="1"/>
    </xf>
    <xf numFmtId="0" fontId="5" fillId="0" borderId="1" xfId="1" applyFont="1" applyFill="1" applyBorder="1" applyAlignment="1">
      <alignment horizontal="left" vertical="top" wrapText="1"/>
    </xf>
    <xf numFmtId="0" fontId="5" fillId="0" borderId="2" xfId="1" applyFont="1" applyFill="1" applyBorder="1" applyAlignment="1">
      <alignment horizontal="left" vertical="top" wrapText="1"/>
    </xf>
    <xf numFmtId="0" fontId="5" fillId="0" borderId="3" xfId="1"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3" xfId="0" applyFont="1" applyFill="1" applyBorder="1" applyAlignment="1">
      <alignment horizontal="left" vertical="top" wrapText="1"/>
    </xf>
    <xf numFmtId="0" fontId="5" fillId="0" borderId="4" xfId="1" applyFont="1" applyFill="1" applyBorder="1" applyAlignment="1">
      <alignment horizontal="left" vertical="top" wrapText="1"/>
    </xf>
    <xf numFmtId="0" fontId="5" fillId="0" borderId="10" xfId="1" applyFont="1" applyFill="1" applyBorder="1" applyAlignment="1">
      <alignment horizontal="center" vertical="top" wrapText="1"/>
    </xf>
    <xf numFmtId="0" fontId="5" fillId="0" borderId="11" xfId="1" applyFont="1" applyFill="1" applyBorder="1" applyAlignment="1">
      <alignment horizontal="center" vertical="top" wrapText="1"/>
    </xf>
    <xf numFmtId="0" fontId="5" fillId="0" borderId="12" xfId="1" applyFont="1" applyFill="1" applyBorder="1" applyAlignment="1">
      <alignment horizontal="center" vertical="top" wrapText="1"/>
    </xf>
    <xf numFmtId="0" fontId="5" fillId="0" borderId="0" xfId="1" applyFont="1" applyFill="1" applyBorder="1" applyAlignment="1">
      <alignment horizontal="left" vertical="top" wrapText="1"/>
    </xf>
    <xf numFmtId="0" fontId="5" fillId="0" borderId="0" xfId="1" applyFont="1" applyFill="1" applyBorder="1" applyAlignment="1">
      <alignment horizontal="center" vertical="top" wrapText="1"/>
    </xf>
    <xf numFmtId="0" fontId="4" fillId="0" borderId="1" xfId="1" applyFont="1" applyFill="1" applyBorder="1" applyAlignment="1">
      <alignment horizontal="center" vertical="top" wrapText="1"/>
    </xf>
    <xf numFmtId="0" fontId="4" fillId="0" borderId="2" xfId="1" applyFont="1" applyFill="1" applyBorder="1" applyAlignment="1">
      <alignment horizontal="center" vertical="top" wrapText="1"/>
    </xf>
    <xf numFmtId="0" fontId="4" fillId="0" borderId="3" xfId="1" applyFont="1" applyFill="1" applyBorder="1" applyAlignment="1">
      <alignment horizontal="center" vertical="top" wrapText="1"/>
    </xf>
    <xf numFmtId="0" fontId="4" fillId="0" borderId="1" xfId="1" applyFont="1" applyFill="1" applyBorder="1" applyAlignment="1">
      <alignment horizontal="center" vertical="top"/>
    </xf>
    <xf numFmtId="0" fontId="4" fillId="0" borderId="2" xfId="1" applyFont="1" applyFill="1" applyBorder="1" applyAlignment="1">
      <alignment horizontal="center" vertical="top"/>
    </xf>
    <xf numFmtId="0" fontId="4" fillId="0" borderId="3" xfId="1" applyFont="1" applyFill="1" applyBorder="1" applyAlignment="1">
      <alignment horizontal="center" vertical="top"/>
    </xf>
    <xf numFmtId="0" fontId="4" fillId="0" borderId="1" xfId="1" applyFont="1" applyFill="1" applyBorder="1" applyAlignment="1">
      <alignment horizontal="left" vertical="top" wrapText="1"/>
    </xf>
    <xf numFmtId="0" fontId="4" fillId="0" borderId="2" xfId="1" applyFont="1" applyFill="1" applyBorder="1" applyAlignment="1">
      <alignment horizontal="left" vertical="top"/>
    </xf>
    <xf numFmtId="0" fontId="4" fillId="0" borderId="3" xfId="1" applyFont="1" applyFill="1" applyBorder="1" applyAlignment="1">
      <alignment horizontal="left" vertical="top"/>
    </xf>
    <xf numFmtId="0" fontId="4" fillId="0" borderId="1"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0" borderId="4" xfId="1" applyFont="1" applyFill="1" applyBorder="1" applyAlignment="1">
      <alignment horizontal="center"/>
    </xf>
    <xf numFmtId="0" fontId="4" fillId="0" borderId="1" xfId="1" applyFont="1" applyFill="1" applyBorder="1" applyAlignment="1">
      <alignment horizontal="center"/>
    </xf>
    <xf numFmtId="0" fontId="4" fillId="0" borderId="2" xfId="1" applyFont="1" applyFill="1" applyBorder="1" applyAlignment="1">
      <alignment horizontal="center"/>
    </xf>
    <xf numFmtId="0" fontId="4" fillId="0" borderId="3" xfId="1" applyFont="1" applyFill="1" applyBorder="1" applyAlignment="1">
      <alignment horizontal="center"/>
    </xf>
    <xf numFmtId="0" fontId="4" fillId="0" borderId="1" xfId="1" applyFont="1" applyFill="1" applyBorder="1" applyAlignment="1">
      <alignment horizontal="left" vertical="top"/>
    </xf>
    <xf numFmtId="164" fontId="4" fillId="0" borderId="1" xfId="1" applyNumberFormat="1" applyFont="1" applyFill="1" applyBorder="1" applyAlignment="1">
      <alignment horizontal="center" vertical="top"/>
    </xf>
    <xf numFmtId="164" fontId="4" fillId="0" borderId="3" xfId="1" applyNumberFormat="1" applyFont="1" applyFill="1" applyBorder="1" applyAlignment="1">
      <alignment horizontal="center" vertical="top"/>
    </xf>
    <xf numFmtId="0" fontId="4" fillId="0" borderId="2" xfId="1" applyFont="1" applyFill="1" applyBorder="1" applyAlignment="1">
      <alignment horizontal="left" vertical="top" wrapText="1"/>
    </xf>
    <xf numFmtId="0" fontId="4" fillId="0" borderId="3" xfId="1" applyFont="1" applyFill="1" applyBorder="1" applyAlignment="1">
      <alignment horizontal="left" vertical="top" wrapText="1"/>
    </xf>
    <xf numFmtId="0" fontId="2" fillId="0" borderId="1" xfId="1" applyFont="1" applyFill="1" applyBorder="1" applyAlignment="1">
      <alignment horizontal="center" vertical="top"/>
    </xf>
    <xf numFmtId="0" fontId="2" fillId="0" borderId="3" xfId="1" applyFont="1" applyFill="1" applyBorder="1" applyAlignment="1">
      <alignment horizontal="center" vertical="top"/>
    </xf>
    <xf numFmtId="164" fontId="2" fillId="0" borderId="1" xfId="1" applyNumberFormat="1" applyFont="1" applyFill="1" applyBorder="1" applyAlignment="1">
      <alignment horizontal="center" vertical="top"/>
    </xf>
    <xf numFmtId="164" fontId="2" fillId="0" borderId="3" xfId="1" applyNumberFormat="1" applyFont="1" applyFill="1" applyBorder="1" applyAlignment="1">
      <alignment horizontal="center" vertical="top"/>
    </xf>
    <xf numFmtId="0" fontId="5" fillId="0" borderId="0" xfId="1" applyFont="1" applyFill="1"/>
    <xf numFmtId="0" fontId="6" fillId="0" borderId="0" xfId="1" applyFont="1" applyFill="1" applyAlignment="1">
      <alignment horizontal="center" vertical="top"/>
    </xf>
    <xf numFmtId="0" fontId="4" fillId="0" borderId="0" xfId="1" applyFont="1" applyFill="1" applyAlignment="1">
      <alignment horizontal="left" vertical="top" wrapText="1"/>
    </xf>
    <xf numFmtId="0" fontId="4" fillId="0" borderId="0" xfId="1" applyFont="1" applyFill="1" applyAlignment="1">
      <alignment horizontal="left" vertical="top"/>
    </xf>
    <xf numFmtId="0" fontId="4" fillId="0" borderId="0" xfId="1" applyFont="1" applyFill="1"/>
    <xf numFmtId="0" fontId="4" fillId="0" borderId="0" xfId="1" applyFont="1" applyFill="1" applyAlignment="1">
      <alignment horizontal="left" wrapText="1"/>
    </xf>
    <xf numFmtId="0" fontId="4" fillId="0" borderId="0" xfId="1" applyFont="1" applyFill="1" applyAlignment="1">
      <alignment horizontal="left"/>
    </xf>
    <xf numFmtId="0" fontId="10" fillId="0" borderId="0" xfId="1" applyFont="1" applyFill="1" applyAlignment="1">
      <alignment horizontal="left" vertical="top" wrapText="1"/>
    </xf>
    <xf numFmtId="0" fontId="11" fillId="0" borderId="0" xfId="1" applyFont="1" applyFill="1" applyAlignment="1"/>
    <xf numFmtId="0" fontId="11" fillId="0" borderId="11" xfId="1" applyFont="1" applyFill="1" applyBorder="1" applyAlignment="1"/>
    <xf numFmtId="0" fontId="12" fillId="0" borderId="0" xfId="1" applyFont="1" applyFill="1"/>
    <xf numFmtId="0" fontId="9" fillId="0" borderId="0" xfId="1" applyFont="1" applyFill="1" applyAlignment="1">
      <alignment horizontal="right"/>
    </xf>
    <xf numFmtId="0" fontId="3" fillId="0" borderId="0" xfId="0" applyFont="1" applyFill="1"/>
    <xf numFmtId="0" fontId="8" fillId="0" borderId="0" xfId="2" applyFont="1" applyFill="1"/>
    <xf numFmtId="0" fontId="5" fillId="0" borderId="0" xfId="0" applyFont="1" applyFill="1" applyAlignment="1">
      <alignment horizontal="center" vertical="top" wrapText="1"/>
    </xf>
    <xf numFmtId="0" fontId="8" fillId="0" borderId="0" xfId="2" applyFont="1" applyFill="1" applyAlignment="1">
      <alignment wrapText="1"/>
    </xf>
    <xf numFmtId="0" fontId="2" fillId="0" borderId="0" xfId="0" applyFont="1" applyFill="1" applyAlignment="1">
      <alignment horizontal="center" vertical="top" wrapText="1"/>
    </xf>
    <xf numFmtId="0" fontId="2" fillId="0" borderId="0" xfId="0" applyFont="1" applyFill="1" applyAlignment="1">
      <alignment vertical="center" wrapText="1"/>
    </xf>
    <xf numFmtId="0" fontId="4" fillId="0" borderId="0" xfId="0" applyFont="1" applyFill="1" applyAlignment="1">
      <alignment horizontal="left" wrapText="1"/>
    </xf>
    <xf numFmtId="0" fontId="4" fillId="0" borderId="11" xfId="0" applyFont="1" applyFill="1" applyBorder="1" applyAlignment="1">
      <alignment horizontal="left" wrapText="1"/>
    </xf>
    <xf numFmtId="0" fontId="4" fillId="0" borderId="2" xfId="0" applyFont="1" applyFill="1" applyBorder="1" applyAlignment="1">
      <alignment horizontal="left" wrapText="1"/>
    </xf>
    <xf numFmtId="0" fontId="13" fillId="0" borderId="0" xfId="0" applyFont="1" applyFill="1" applyBorder="1" applyAlignment="1">
      <alignment horizontal="left" wrapText="1"/>
    </xf>
    <xf numFmtId="0" fontId="3" fillId="0" borderId="0" xfId="0" applyFont="1" applyFill="1" applyAlignment="1">
      <alignment vertical="top" wrapText="1"/>
    </xf>
    <xf numFmtId="0" fontId="3" fillId="0" borderId="0" xfId="0" applyFont="1" applyFill="1" applyBorder="1" applyAlignment="1">
      <alignment vertical="top"/>
    </xf>
    <xf numFmtId="0" fontId="2" fillId="0" borderId="11" xfId="0" applyFont="1" applyFill="1" applyBorder="1" applyAlignment="1">
      <alignment horizontal="center" vertical="top" wrapText="1"/>
    </xf>
    <xf numFmtId="0" fontId="8" fillId="0" borderId="4" xfId="0" applyFont="1" applyFill="1" applyBorder="1" applyAlignment="1">
      <alignment horizontal="center" vertical="top" wrapText="1"/>
    </xf>
    <xf numFmtId="0" fontId="5" fillId="0" borderId="4" xfId="0" applyFont="1" applyBorder="1" applyAlignment="1">
      <alignment horizontal="center" vertical="top" wrapText="1"/>
    </xf>
    <xf numFmtId="0" fontId="8" fillId="3" borderId="0" xfId="0" applyFont="1" applyFill="1" applyAlignment="1">
      <alignment wrapText="1"/>
    </xf>
    <xf numFmtId="0" fontId="8" fillId="3" borderId="0" xfId="0" applyFont="1" applyFill="1"/>
    <xf numFmtId="0" fontId="8" fillId="0" borderId="4" xfId="0" applyFont="1" applyFill="1" applyBorder="1" applyAlignment="1">
      <alignment horizontal="center"/>
    </xf>
    <xf numFmtId="0" fontId="5" fillId="0" borderId="4" xfId="0" applyFont="1" applyBorder="1" applyAlignment="1">
      <alignment horizontal="center" wrapText="1"/>
    </xf>
    <xf numFmtId="0" fontId="8" fillId="0" borderId="4" xfId="0" applyFont="1" applyFill="1" applyBorder="1"/>
    <xf numFmtId="0" fontId="14" fillId="0" borderId="4" xfId="0" applyFont="1" applyBorder="1" applyAlignment="1">
      <alignment horizontal="left" wrapText="1"/>
    </xf>
    <xf numFmtId="0" fontId="15" fillId="0" borderId="4" xfId="0" applyFont="1" applyFill="1" applyBorder="1" applyAlignment="1">
      <alignment horizontal="left" vertical="top" wrapText="1"/>
    </xf>
    <xf numFmtId="0" fontId="8" fillId="0" borderId="0" xfId="0" applyFont="1" applyFill="1" applyAlignment="1">
      <alignment wrapText="1"/>
    </xf>
    <xf numFmtId="0" fontId="8" fillId="0" borderId="0" xfId="0" applyFont="1" applyFill="1"/>
    <xf numFmtId="0" fontId="8" fillId="0" borderId="4" xfId="0" applyFont="1" applyFill="1" applyBorder="1" applyAlignment="1">
      <alignment horizontal="center" vertical="top"/>
    </xf>
    <xf numFmtId="0" fontId="8" fillId="0" borderId="4" xfId="0" applyFont="1" applyBorder="1" applyAlignment="1">
      <alignment vertical="top" wrapText="1"/>
    </xf>
    <xf numFmtId="0" fontId="5" fillId="0" borderId="3" xfId="0" applyFont="1" applyFill="1" applyBorder="1" applyAlignment="1">
      <alignment horizontal="center" vertical="top" wrapText="1"/>
    </xf>
    <xf numFmtId="0" fontId="5" fillId="0" borderId="4" xfId="0" applyFont="1" applyFill="1" applyBorder="1" applyAlignment="1">
      <alignment horizontal="center" vertical="top" wrapText="1"/>
    </xf>
    <xf numFmtId="165" fontId="8" fillId="0" borderId="4" xfId="0" applyNumberFormat="1" applyFont="1" applyFill="1" applyBorder="1" applyAlignment="1">
      <alignment horizontal="center" vertical="top" wrapText="1"/>
    </xf>
    <xf numFmtId="0" fontId="8" fillId="0" borderId="4" xfId="0" applyFont="1" applyFill="1" applyBorder="1" applyAlignment="1">
      <alignment horizontal="left" vertical="top" wrapText="1"/>
    </xf>
    <xf numFmtId="0" fontId="8" fillId="0" borderId="4" xfId="0" applyFont="1" applyBorder="1" applyAlignment="1">
      <alignment wrapText="1"/>
    </xf>
    <xf numFmtId="0" fontId="8" fillId="0" borderId="13" xfId="0" applyFont="1" applyFill="1" applyBorder="1" applyAlignment="1">
      <alignment horizontal="left" vertical="top" wrapText="1"/>
    </xf>
    <xf numFmtId="0" fontId="8" fillId="0" borderId="0" xfId="0" applyNumberFormat="1" applyFont="1" applyFill="1" applyAlignment="1">
      <alignment wrapText="1"/>
    </xf>
    <xf numFmtId="0" fontId="15" fillId="4" borderId="4" xfId="0" applyFont="1" applyFill="1" applyBorder="1" applyAlignment="1">
      <alignment vertical="top" wrapText="1"/>
    </xf>
    <xf numFmtId="0" fontId="15" fillId="4" borderId="4" xfId="0" applyFont="1" applyFill="1" applyBorder="1" applyAlignment="1">
      <alignment vertical="top" wrapText="1"/>
    </xf>
    <xf numFmtId="0" fontId="6" fillId="4" borderId="4" xfId="0" applyFont="1" applyFill="1" applyBorder="1" applyAlignment="1">
      <alignment horizontal="center" vertical="top" wrapText="1"/>
    </xf>
    <xf numFmtId="165" fontId="6" fillId="4" borderId="4" xfId="0" applyNumberFormat="1" applyFont="1" applyFill="1" applyBorder="1" applyAlignment="1">
      <alignment horizontal="right" vertical="top" wrapText="1"/>
    </xf>
    <xf numFmtId="164" fontId="5" fillId="4" borderId="4" xfId="0" applyNumberFormat="1" applyFont="1" applyFill="1" applyBorder="1" applyAlignment="1">
      <alignment horizontal="right" vertical="top" wrapText="1"/>
    </xf>
    <xf numFmtId="0" fontId="15" fillId="3" borderId="0" xfId="0" applyFont="1" applyFill="1" applyAlignment="1">
      <alignment wrapText="1"/>
    </xf>
    <xf numFmtId="0" fontId="15" fillId="3" borderId="0" xfId="0" applyFont="1" applyFill="1"/>
    <xf numFmtId="0" fontId="15" fillId="5" borderId="4" xfId="0" applyFont="1" applyFill="1" applyBorder="1" applyAlignment="1">
      <alignment horizontal="right" vertical="top" wrapText="1"/>
    </xf>
    <xf numFmtId="0" fontId="15" fillId="5" borderId="4" xfId="0" applyFont="1" applyFill="1" applyBorder="1" applyAlignment="1">
      <alignment horizontal="right" vertical="top" wrapText="1"/>
    </xf>
    <xf numFmtId="0" fontId="6" fillId="5" borderId="4" xfId="0" applyFont="1" applyFill="1" applyBorder="1" applyAlignment="1">
      <alignment horizontal="center" vertical="top" wrapText="1"/>
    </xf>
    <xf numFmtId="165" fontId="15" fillId="5" borderId="4" xfId="0" applyNumberFormat="1" applyFont="1" applyFill="1" applyBorder="1" applyAlignment="1">
      <alignment horizontal="right" vertical="top" wrapText="1"/>
    </xf>
    <xf numFmtId="164" fontId="8" fillId="5" borderId="4" xfId="0" applyNumberFormat="1" applyFont="1" applyFill="1" applyBorder="1" applyAlignment="1">
      <alignment horizontal="right" vertical="top" wrapText="1"/>
    </xf>
    <xf numFmtId="0" fontId="15" fillId="6" borderId="4" xfId="0" applyFont="1" applyFill="1" applyBorder="1" applyAlignment="1">
      <alignment horizontal="right" vertical="top" wrapText="1"/>
    </xf>
    <xf numFmtId="0" fontId="15" fillId="6" borderId="4" xfId="0" applyFont="1" applyFill="1" applyBorder="1" applyAlignment="1">
      <alignment horizontal="right" vertical="top" wrapText="1"/>
    </xf>
    <xf numFmtId="0" fontId="6" fillId="6" borderId="4" xfId="0" applyFont="1" applyFill="1" applyBorder="1" applyAlignment="1">
      <alignment horizontal="center" vertical="top" wrapText="1"/>
    </xf>
    <xf numFmtId="165" fontId="15" fillId="6" borderId="4" xfId="0" applyNumberFormat="1" applyFont="1" applyFill="1" applyBorder="1" applyAlignment="1">
      <alignment horizontal="right" vertical="top" wrapText="1"/>
    </xf>
    <xf numFmtId="164" fontId="5" fillId="6" borderId="4" xfId="0" applyNumberFormat="1" applyFont="1" applyFill="1" applyBorder="1" applyAlignment="1">
      <alignment horizontal="right" vertical="top" wrapText="1"/>
    </xf>
    <xf numFmtId="0" fontId="15" fillId="7" borderId="4" xfId="0" applyFont="1" applyFill="1" applyBorder="1" applyAlignment="1">
      <alignment horizontal="right" vertical="top" wrapText="1"/>
    </xf>
    <xf numFmtId="0" fontId="15" fillId="7" borderId="4" xfId="0" applyFont="1" applyFill="1" applyBorder="1" applyAlignment="1">
      <alignment horizontal="right" vertical="top" wrapText="1"/>
    </xf>
    <xf numFmtId="0" fontId="6" fillId="7" borderId="4" xfId="0" applyFont="1" applyFill="1" applyBorder="1" applyAlignment="1">
      <alignment horizontal="center" vertical="top" wrapText="1"/>
    </xf>
    <xf numFmtId="165" fontId="15" fillId="7" borderId="4" xfId="0" applyNumberFormat="1" applyFont="1" applyFill="1" applyBorder="1" applyAlignment="1">
      <alignment horizontal="right" vertical="top" wrapText="1"/>
    </xf>
    <xf numFmtId="164" fontId="8" fillId="7" borderId="4" xfId="0" applyNumberFormat="1" applyFont="1" applyFill="1" applyBorder="1" applyAlignment="1">
      <alignment horizontal="right" vertical="top" wrapText="1"/>
    </xf>
    <xf numFmtId="0" fontId="15" fillId="8" borderId="4" xfId="0" applyFont="1" applyFill="1" applyBorder="1" applyAlignment="1">
      <alignment horizontal="center" vertical="top" wrapText="1"/>
    </xf>
    <xf numFmtId="0" fontId="15" fillId="8" borderId="4" xfId="0" applyFont="1" applyFill="1" applyBorder="1" applyAlignment="1">
      <alignment horizontal="center" vertical="top" wrapText="1"/>
    </xf>
    <xf numFmtId="0" fontId="6" fillId="8" borderId="4" xfId="0" applyFont="1" applyFill="1" applyBorder="1" applyAlignment="1">
      <alignment horizontal="center" vertical="top" wrapText="1"/>
    </xf>
    <xf numFmtId="165" fontId="15" fillId="8" borderId="4" xfId="0" applyNumberFormat="1" applyFont="1" applyFill="1" applyBorder="1" applyAlignment="1">
      <alignment horizontal="right" vertical="top" wrapText="1"/>
    </xf>
    <xf numFmtId="164" fontId="8" fillId="8" borderId="4" xfId="0" applyNumberFormat="1" applyFont="1" applyFill="1" applyBorder="1" applyAlignment="1">
      <alignment horizontal="right" vertical="top" wrapText="1"/>
    </xf>
    <xf numFmtId="0" fontId="15" fillId="0" borderId="14" xfId="0" applyFont="1" applyFill="1" applyBorder="1" applyAlignment="1">
      <alignment horizontal="left" vertical="top" wrapText="1"/>
    </xf>
    <xf numFmtId="0" fontId="9" fillId="0" borderId="3" xfId="0" applyFont="1" applyFill="1" applyBorder="1" applyAlignment="1">
      <alignment horizontal="center" vertical="top" wrapText="1"/>
    </xf>
    <xf numFmtId="0" fontId="8" fillId="0" borderId="4" xfId="0" applyFont="1" applyBorder="1" applyAlignment="1">
      <alignment horizontal="justify" vertical="top" wrapText="1"/>
    </xf>
    <xf numFmtId="1" fontId="8" fillId="0" borderId="4" xfId="0" applyNumberFormat="1" applyFont="1" applyFill="1" applyBorder="1" applyAlignment="1">
      <alignment horizontal="center" vertical="top" wrapText="1"/>
    </xf>
    <xf numFmtId="0" fontId="15" fillId="0" borderId="13" xfId="0" applyFont="1" applyFill="1" applyBorder="1" applyAlignment="1">
      <alignment horizontal="left" vertical="top" wrapText="1"/>
    </xf>
    <xf numFmtId="0" fontId="5" fillId="0" borderId="14" xfId="0" applyFont="1" applyFill="1" applyBorder="1" applyAlignment="1">
      <alignment horizontal="center" vertical="top" wrapText="1"/>
    </xf>
    <xf numFmtId="164" fontId="8" fillId="0" borderId="4" xfId="0" applyNumberFormat="1" applyFont="1" applyFill="1" applyBorder="1" applyAlignment="1">
      <alignment horizontal="center" vertical="top" wrapText="1"/>
    </xf>
    <xf numFmtId="0" fontId="5" fillId="0" borderId="4" xfId="0" applyFont="1" applyFill="1" applyBorder="1" applyAlignment="1">
      <alignment vertical="top" wrapText="1"/>
    </xf>
    <xf numFmtId="164" fontId="8" fillId="0" borderId="4" xfId="0" applyNumberFormat="1" applyFont="1" applyFill="1" applyBorder="1" applyAlignment="1">
      <alignment horizontal="left" vertical="top" wrapText="1"/>
    </xf>
    <xf numFmtId="0" fontId="5" fillId="0" borderId="13" xfId="0" applyFont="1" applyFill="1" applyBorder="1" applyAlignment="1">
      <alignment horizontal="center" vertical="top" wrapText="1"/>
    </xf>
    <xf numFmtId="0" fontId="9" fillId="0" borderId="4" xfId="0" applyFont="1" applyFill="1" applyBorder="1" applyAlignment="1">
      <alignment vertical="top" wrapText="1"/>
    </xf>
    <xf numFmtId="0" fontId="9" fillId="0" borderId="4" xfId="0" applyFont="1" applyFill="1" applyBorder="1" applyAlignment="1">
      <alignment horizontal="center" vertical="top" wrapText="1"/>
    </xf>
    <xf numFmtId="0" fontId="8" fillId="0" borderId="4" xfId="0" applyFont="1" applyFill="1" applyBorder="1" applyAlignment="1">
      <alignment horizontal="center" vertical="top"/>
    </xf>
    <xf numFmtId="0" fontId="8" fillId="0" borderId="14" xfId="0" applyFont="1" applyFill="1" applyBorder="1" applyAlignment="1">
      <alignment vertical="top" wrapText="1"/>
    </xf>
    <xf numFmtId="0" fontId="8" fillId="0" borderId="4" xfId="0" applyFont="1" applyBorder="1" applyAlignment="1">
      <alignment horizontal="center" vertical="top" wrapText="1"/>
    </xf>
    <xf numFmtId="0" fontId="8" fillId="0" borderId="3" xfId="0" applyFont="1" applyFill="1" applyBorder="1" applyAlignment="1">
      <alignment horizontal="center" vertical="top" wrapText="1"/>
    </xf>
    <xf numFmtId="0" fontId="8" fillId="0" borderId="4" xfId="0" applyFont="1" applyFill="1" applyBorder="1" applyAlignment="1">
      <alignment horizontal="center" vertical="top" wrapText="1"/>
    </xf>
    <xf numFmtId="0" fontId="8" fillId="0" borderId="13" xfId="0" applyFont="1" applyFill="1" applyBorder="1" applyAlignment="1">
      <alignment vertical="top" wrapText="1"/>
    </xf>
    <xf numFmtId="0" fontId="8" fillId="0" borderId="14" xfId="0" applyFont="1" applyFill="1" applyBorder="1" applyAlignment="1">
      <alignment horizontal="center" vertical="top"/>
    </xf>
    <xf numFmtId="0" fontId="8" fillId="0" borderId="14" xfId="0" applyFont="1" applyFill="1" applyBorder="1" applyAlignment="1">
      <alignment horizontal="left" vertical="top" wrapText="1"/>
    </xf>
    <xf numFmtId="0" fontId="8" fillId="0" borderId="14" xfId="0" applyFont="1" applyFill="1" applyBorder="1" applyAlignment="1">
      <alignment horizontal="center" vertical="top" wrapText="1"/>
    </xf>
    <xf numFmtId="0" fontId="8" fillId="0" borderId="14" xfId="0" applyFont="1" applyBorder="1" applyAlignment="1">
      <alignment horizontal="left" vertical="top" wrapText="1"/>
    </xf>
    <xf numFmtId="0" fontId="8" fillId="0" borderId="13" xfId="0" applyFont="1" applyFill="1" applyBorder="1" applyAlignment="1">
      <alignment horizontal="center" vertical="top"/>
    </xf>
    <xf numFmtId="0" fontId="8" fillId="0" borderId="13" xfId="0" applyFont="1" applyFill="1" applyBorder="1" applyAlignment="1">
      <alignment horizontal="left" vertical="top" wrapText="1"/>
    </xf>
    <xf numFmtId="0" fontId="8" fillId="0" borderId="13" xfId="0" applyFont="1" applyFill="1" applyBorder="1" applyAlignment="1">
      <alignment horizontal="center" vertical="top" wrapText="1"/>
    </xf>
    <xf numFmtId="0" fontId="8" fillId="0" borderId="13" xfId="0" applyFont="1" applyBorder="1" applyAlignment="1">
      <alignment horizontal="left" vertical="top" wrapText="1"/>
    </xf>
    <xf numFmtId="0" fontId="8" fillId="0" borderId="4" xfId="0" applyFont="1" applyBorder="1" applyAlignment="1">
      <alignment horizontal="left" vertical="top" wrapText="1"/>
    </xf>
    <xf numFmtId="164" fontId="6" fillId="4" borderId="4" xfId="0" applyNumberFormat="1" applyFont="1" applyFill="1" applyBorder="1" applyAlignment="1">
      <alignment horizontal="right" vertical="top" wrapText="1"/>
    </xf>
    <xf numFmtId="164" fontId="15" fillId="5" borderId="4" xfId="0" applyNumberFormat="1" applyFont="1" applyFill="1" applyBorder="1" applyAlignment="1">
      <alignment horizontal="right" vertical="top" wrapText="1"/>
    </xf>
    <xf numFmtId="164" fontId="6" fillId="6" borderId="4" xfId="0" applyNumberFormat="1" applyFont="1" applyFill="1" applyBorder="1" applyAlignment="1">
      <alignment horizontal="right" vertical="top" wrapText="1"/>
    </xf>
    <xf numFmtId="164" fontId="15" fillId="7" borderId="4" xfId="0" applyNumberFormat="1" applyFont="1" applyFill="1" applyBorder="1" applyAlignment="1">
      <alignment horizontal="right" vertical="top" wrapText="1"/>
    </xf>
    <xf numFmtId="164" fontId="15" fillId="8" borderId="4" xfId="0" applyNumberFormat="1" applyFont="1" applyFill="1" applyBorder="1" applyAlignment="1">
      <alignment horizontal="right" vertical="top" wrapText="1"/>
    </xf>
    <xf numFmtId="0" fontId="8" fillId="0" borderId="1" xfId="0" applyFont="1" applyFill="1" applyBorder="1" applyAlignment="1">
      <alignment horizontal="center" vertical="top" wrapText="1"/>
    </xf>
    <xf numFmtId="0" fontId="8" fillId="0" borderId="2" xfId="0" applyFont="1" applyFill="1" applyBorder="1" applyAlignment="1">
      <alignment horizontal="center" vertical="top" wrapText="1"/>
    </xf>
    <xf numFmtId="0" fontId="8" fillId="0" borderId="3" xfId="0" applyFont="1" applyFill="1" applyBorder="1" applyAlignment="1">
      <alignment horizontal="center" vertical="top" wrapText="1"/>
    </xf>
    <xf numFmtId="165" fontId="6" fillId="6" borderId="4" xfId="0" applyNumberFormat="1" applyFont="1" applyFill="1" applyBorder="1" applyAlignment="1">
      <alignment horizontal="right" vertical="top" wrapText="1"/>
    </xf>
    <xf numFmtId="0" fontId="15" fillId="0" borderId="4" xfId="0" applyFont="1" applyFill="1" applyBorder="1" applyAlignment="1">
      <alignment horizontal="center" vertical="top" wrapText="1"/>
    </xf>
    <xf numFmtId="0" fontId="15" fillId="0" borderId="0" xfId="0" applyFont="1" applyFill="1" applyAlignment="1">
      <alignment wrapText="1"/>
    </xf>
    <xf numFmtId="0" fontId="15" fillId="0" borderId="0" xfId="0" applyFont="1" applyFill="1"/>
    <xf numFmtId="0" fontId="8" fillId="0" borderId="14" xfId="0" applyFont="1" applyFill="1" applyBorder="1"/>
    <xf numFmtId="0" fontId="8" fillId="0" borderId="14" xfId="0" applyFont="1" applyFill="1" applyBorder="1" applyAlignment="1">
      <alignment vertical="top" wrapText="1"/>
    </xf>
    <xf numFmtId="0" fontId="8" fillId="0" borderId="10" xfId="0" applyFont="1" applyFill="1" applyBorder="1" applyAlignment="1">
      <alignment horizontal="center" vertical="top"/>
    </xf>
    <xf numFmtId="165" fontId="8" fillId="0" borderId="13" xfId="0" applyNumberFormat="1" applyFont="1" applyFill="1" applyBorder="1" applyAlignment="1">
      <alignment horizontal="center" vertical="top" wrapText="1"/>
    </xf>
    <xf numFmtId="0" fontId="8" fillId="0" borderId="1" xfId="0" applyFont="1" applyFill="1" applyBorder="1" applyAlignment="1">
      <alignment horizontal="center" vertical="top"/>
    </xf>
    <xf numFmtId="0" fontId="8" fillId="0" borderId="4" xfId="0" applyFont="1" applyBorder="1" applyAlignment="1">
      <alignment horizontal="left" vertical="top" wrapText="1" indent="1"/>
    </xf>
    <xf numFmtId="0" fontId="8" fillId="0" borderId="15" xfId="0" applyFont="1" applyFill="1" applyBorder="1" applyAlignment="1">
      <alignment horizontal="center" vertical="top" wrapText="1"/>
    </xf>
    <xf numFmtId="165" fontId="17" fillId="3" borderId="13" xfId="0" applyNumberFormat="1" applyFont="1" applyFill="1" applyBorder="1" applyAlignment="1">
      <alignment horizontal="center" vertical="top" wrapText="1"/>
    </xf>
    <xf numFmtId="0" fontId="8" fillId="3" borderId="4" xfId="0" applyFont="1" applyFill="1" applyBorder="1" applyAlignment="1">
      <alignment horizontal="left" vertical="top" wrapText="1"/>
    </xf>
    <xf numFmtId="165" fontId="8" fillId="3" borderId="4" xfId="0" applyNumberFormat="1" applyFont="1" applyFill="1" applyBorder="1" applyAlignment="1">
      <alignment horizontal="center" vertical="top" wrapText="1"/>
    </xf>
    <xf numFmtId="0" fontId="8" fillId="3" borderId="4" xfId="0" applyNumberFormat="1" applyFont="1" applyFill="1" applyBorder="1" applyAlignment="1">
      <alignment horizontal="left" vertical="top" wrapText="1"/>
    </xf>
    <xf numFmtId="0" fontId="8" fillId="0" borderId="15" xfId="0" applyFont="1" applyFill="1" applyBorder="1" applyAlignment="1">
      <alignment horizontal="left" vertical="top" wrapText="1" indent="1"/>
    </xf>
    <xf numFmtId="0" fontId="9" fillId="0" borderId="4" xfId="0" applyFont="1" applyBorder="1" applyAlignment="1">
      <alignment vertical="top" wrapText="1"/>
    </xf>
    <xf numFmtId="0" fontId="8" fillId="0" borderId="4" xfId="0" applyFont="1" applyFill="1" applyBorder="1" applyAlignment="1">
      <alignment vertical="top" wrapText="1"/>
    </xf>
    <xf numFmtId="164" fontId="8" fillId="3" borderId="4" xfId="0" applyNumberFormat="1" applyFont="1" applyFill="1" applyBorder="1" applyAlignment="1">
      <alignment horizontal="center" vertical="top" wrapText="1"/>
    </xf>
    <xf numFmtId="164" fontId="17" fillId="3" borderId="4" xfId="0" applyNumberFormat="1" applyFont="1" applyFill="1" applyBorder="1" applyAlignment="1">
      <alignment horizontal="center" vertical="top" wrapText="1"/>
    </xf>
    <xf numFmtId="165" fontId="8" fillId="0" borderId="14" xfId="0" applyNumberFormat="1" applyFont="1" applyFill="1" applyBorder="1" applyAlignment="1">
      <alignment horizontal="left" vertical="top" wrapText="1"/>
    </xf>
    <xf numFmtId="0" fontId="8" fillId="0" borderId="15" xfId="0" applyFont="1" applyFill="1" applyBorder="1" applyAlignment="1">
      <alignment horizontal="left" vertical="top" wrapText="1"/>
    </xf>
    <xf numFmtId="0" fontId="5" fillId="0" borderId="15" xfId="0" applyFont="1" applyFill="1" applyBorder="1" applyAlignment="1">
      <alignment horizontal="center" vertical="top" wrapText="1"/>
    </xf>
    <xf numFmtId="165" fontId="8" fillId="0" borderId="15" xfId="0" applyNumberFormat="1" applyFont="1" applyFill="1" applyBorder="1" applyAlignment="1">
      <alignment horizontal="left" vertical="top" wrapText="1"/>
    </xf>
    <xf numFmtId="164" fontId="8" fillId="0" borderId="14" xfId="0" applyNumberFormat="1" applyFont="1" applyFill="1" applyBorder="1" applyAlignment="1">
      <alignment horizontal="center" vertical="top" wrapText="1"/>
    </xf>
    <xf numFmtId="165" fontId="8" fillId="0" borderId="13" xfId="0" applyNumberFormat="1" applyFont="1" applyFill="1" applyBorder="1" applyAlignment="1">
      <alignment horizontal="left" vertical="top" wrapText="1"/>
    </xf>
    <xf numFmtId="0" fontId="8" fillId="0" borderId="13" xfId="0" applyFont="1" applyFill="1" applyBorder="1" applyAlignment="1">
      <alignment horizontal="center" vertical="top" wrapText="1"/>
    </xf>
    <xf numFmtId="0" fontId="8" fillId="0" borderId="4" xfId="2" applyFont="1" applyFill="1" applyBorder="1" applyAlignment="1">
      <alignment horizontal="center" vertical="top" wrapText="1"/>
    </xf>
    <xf numFmtId="164" fontId="8" fillId="3" borderId="14" xfId="0" applyNumberFormat="1" applyFont="1" applyFill="1" applyBorder="1" applyAlignment="1">
      <alignment horizontal="center" vertical="top" wrapText="1"/>
    </xf>
    <xf numFmtId="165" fontId="8" fillId="3" borderId="4" xfId="0" applyNumberFormat="1" applyFont="1" applyFill="1" applyBorder="1" applyAlignment="1">
      <alignment horizontal="left" vertical="top" wrapText="1"/>
    </xf>
    <xf numFmtId="0" fontId="8" fillId="0" borderId="1" xfId="0" applyFont="1" applyFill="1" applyBorder="1" applyAlignment="1">
      <alignment horizontal="center" vertical="top" wrapText="1"/>
    </xf>
    <xf numFmtId="0" fontId="9" fillId="0" borderId="4" xfId="0" applyFont="1" applyBorder="1" applyAlignment="1">
      <alignment wrapText="1"/>
    </xf>
    <xf numFmtId="0" fontId="8" fillId="0" borderId="13" xfId="0" applyFont="1" applyFill="1" applyBorder="1"/>
    <xf numFmtId="164" fontId="5" fillId="0" borderId="4" xfId="0" applyNumberFormat="1" applyFont="1" applyFill="1" applyBorder="1" applyAlignment="1">
      <alignment horizontal="center" vertical="top" wrapText="1"/>
    </xf>
    <xf numFmtId="165" fontId="5" fillId="0" borderId="4" xfId="2" applyNumberFormat="1" applyFont="1" applyFill="1" applyBorder="1" applyAlignment="1">
      <alignment horizontal="left" vertical="top" wrapText="1"/>
    </xf>
    <xf numFmtId="0" fontId="8" fillId="0" borderId="14" xfId="0" applyFont="1" applyFill="1" applyBorder="1" applyAlignment="1">
      <alignment horizontal="center" vertical="top" wrapText="1"/>
    </xf>
    <xf numFmtId="0" fontId="8" fillId="0" borderId="14" xfId="0" applyFont="1" applyFill="1" applyBorder="1" applyAlignment="1">
      <alignment horizontal="left" vertical="top" wrapText="1"/>
    </xf>
    <xf numFmtId="0" fontId="5" fillId="0" borderId="14" xfId="0" applyFont="1" applyFill="1" applyBorder="1" applyAlignment="1">
      <alignment horizontal="center" vertical="top" wrapText="1"/>
    </xf>
    <xf numFmtId="165" fontId="8" fillId="0" borderId="4" xfId="0" applyNumberFormat="1" applyFont="1" applyFill="1" applyBorder="1" applyAlignment="1">
      <alignment horizontal="left" vertical="top" wrapText="1"/>
    </xf>
    <xf numFmtId="0" fontId="14" fillId="0" borderId="1" xfId="0" applyFont="1" applyFill="1" applyBorder="1" applyAlignment="1">
      <alignment horizontal="left" wrapText="1"/>
    </xf>
    <xf numFmtId="0" fontId="14" fillId="0" borderId="2" xfId="0" applyFont="1" applyFill="1" applyBorder="1" applyAlignment="1">
      <alignment horizontal="left" wrapText="1"/>
    </xf>
    <xf numFmtId="0" fontId="6" fillId="0" borderId="1" xfId="0" applyFont="1" applyFill="1" applyBorder="1" applyAlignment="1">
      <alignment horizontal="left" vertical="top" wrapText="1"/>
    </xf>
    <xf numFmtId="0" fontId="6" fillId="0" borderId="2" xfId="0" applyFont="1" applyFill="1" applyBorder="1" applyAlignment="1">
      <alignment horizontal="left" vertical="top" wrapText="1"/>
    </xf>
    <xf numFmtId="164" fontId="5" fillId="0" borderId="4" xfId="0" applyNumberFormat="1" applyFont="1" applyFill="1" applyBorder="1" applyAlignment="1">
      <alignment vertical="top" wrapText="1"/>
    </xf>
    <xf numFmtId="0" fontId="19" fillId="0" borderId="4" xfId="0" applyFont="1" applyFill="1" applyBorder="1" applyAlignment="1">
      <alignment vertical="top" wrapText="1"/>
    </xf>
    <xf numFmtId="165" fontId="9" fillId="0" borderId="4" xfId="0" applyNumberFormat="1" applyFont="1" applyFill="1" applyBorder="1" applyAlignment="1">
      <alignment horizontal="center" vertical="top" wrapText="1"/>
    </xf>
    <xf numFmtId="0" fontId="8" fillId="0" borderId="14" xfId="0" applyFont="1" applyFill="1" applyBorder="1" applyAlignment="1">
      <alignment vertical="top"/>
    </xf>
    <xf numFmtId="166" fontId="5" fillId="0" borderId="4" xfId="0" applyNumberFormat="1" applyFont="1" applyFill="1" applyBorder="1" applyAlignment="1">
      <alignment vertical="top" wrapText="1"/>
    </xf>
    <xf numFmtId="166" fontId="8" fillId="0" borderId="4" xfId="0" applyNumberFormat="1" applyFont="1" applyFill="1" applyBorder="1" applyAlignment="1">
      <alignment horizontal="center" vertical="top" wrapText="1"/>
    </xf>
    <xf numFmtId="164" fontId="8" fillId="0" borderId="4" xfId="0" applyNumberFormat="1" applyFont="1" applyFill="1" applyBorder="1" applyAlignment="1">
      <alignment horizontal="right" vertical="top" wrapText="1"/>
    </xf>
    <xf numFmtId="0" fontId="8" fillId="0" borderId="14" xfId="0" applyFont="1" applyFill="1" applyBorder="1" applyAlignment="1">
      <alignment horizontal="center" vertical="top"/>
    </xf>
    <xf numFmtId="0" fontId="6" fillId="0" borderId="4" xfId="0" applyFont="1" applyFill="1" applyBorder="1" applyAlignment="1">
      <alignment horizontal="left" vertical="top" wrapText="1"/>
    </xf>
    <xf numFmtId="0" fontId="5" fillId="0" borderId="4" xfId="0" applyFont="1" applyFill="1" applyBorder="1" applyAlignment="1">
      <alignment horizontal="left" vertical="top" wrapText="1"/>
    </xf>
    <xf numFmtId="0" fontId="8" fillId="3" borderId="4" xfId="2" applyFont="1" applyFill="1" applyBorder="1" applyAlignment="1">
      <alignment horizontal="left" vertical="top" wrapText="1"/>
    </xf>
    <xf numFmtId="0" fontId="15" fillId="8" borderId="1" xfId="0" applyFont="1" applyFill="1" applyBorder="1" applyAlignment="1">
      <alignment vertical="top" wrapText="1"/>
    </xf>
    <xf numFmtId="0" fontId="15" fillId="8" borderId="2" xfId="0" applyFont="1" applyFill="1" applyBorder="1" applyAlignment="1">
      <alignment vertical="top" wrapText="1"/>
    </xf>
    <xf numFmtId="0" fontId="15" fillId="8" borderId="3" xfId="0" applyFont="1" applyFill="1" applyBorder="1" applyAlignment="1">
      <alignment vertical="top" wrapText="1"/>
    </xf>
    <xf numFmtId="164" fontId="8" fillId="0" borderId="13" xfId="0" applyNumberFormat="1" applyFont="1" applyFill="1" applyBorder="1" applyAlignment="1">
      <alignment horizontal="center" vertical="top" wrapText="1"/>
    </xf>
    <xf numFmtId="164" fontId="8" fillId="0" borderId="14" xfId="2" applyNumberFormat="1" applyFont="1" applyFill="1" applyBorder="1" applyAlignment="1">
      <alignment horizontal="left" vertical="top" wrapText="1"/>
    </xf>
    <xf numFmtId="164" fontId="8" fillId="0" borderId="13" xfId="2" applyNumberFormat="1" applyFont="1" applyFill="1" applyBorder="1" applyAlignment="1">
      <alignment horizontal="left" vertical="top" wrapText="1"/>
    </xf>
    <xf numFmtId="0" fontId="8" fillId="0" borderId="14" xfId="0" applyFont="1" applyBorder="1" applyAlignment="1">
      <alignment horizontal="left" vertical="center" wrapText="1"/>
    </xf>
    <xf numFmtId="0" fontId="8" fillId="0" borderId="13" xfId="0" applyFont="1" applyBorder="1" applyAlignment="1">
      <alignment horizontal="left" vertical="center" wrapText="1"/>
    </xf>
    <xf numFmtId="0" fontId="8" fillId="0" borderId="4" xfId="0" applyFont="1" applyFill="1" applyBorder="1" applyAlignment="1">
      <alignment horizontal="left" vertical="top" wrapText="1"/>
    </xf>
    <xf numFmtId="164" fontId="8" fillId="0" borderId="14" xfId="0" applyNumberFormat="1" applyFont="1" applyFill="1" applyBorder="1" applyAlignment="1">
      <alignment horizontal="left" vertical="top" wrapText="1"/>
    </xf>
    <xf numFmtId="164" fontId="8" fillId="0" borderId="13" xfId="0" applyNumberFormat="1" applyFont="1" applyFill="1" applyBorder="1" applyAlignment="1">
      <alignment horizontal="left" vertical="top" wrapText="1"/>
    </xf>
    <xf numFmtId="0" fontId="8" fillId="0" borderId="15" xfId="0" applyFont="1" applyFill="1" applyBorder="1" applyAlignment="1">
      <alignment horizontal="center" vertical="top"/>
    </xf>
    <xf numFmtId="164" fontId="8" fillId="0" borderId="15" xfId="0" applyNumberFormat="1" applyFont="1" applyFill="1" applyBorder="1" applyAlignment="1">
      <alignment horizontal="left" vertical="top" wrapText="1"/>
    </xf>
    <xf numFmtId="2" fontId="9" fillId="0" borderId="4" xfId="0" applyNumberFormat="1" applyFont="1" applyFill="1" applyBorder="1" applyAlignment="1">
      <alignment horizontal="center" vertical="top" wrapText="1"/>
    </xf>
    <xf numFmtId="2" fontId="8" fillId="0" borderId="4" xfId="0" applyNumberFormat="1" applyFont="1" applyFill="1" applyBorder="1" applyAlignment="1">
      <alignment horizontal="center" vertical="top" wrapText="1"/>
    </xf>
    <xf numFmtId="164" fontId="8" fillId="0" borderId="14" xfId="0" applyNumberFormat="1" applyFont="1" applyFill="1" applyBorder="1" applyAlignment="1">
      <alignment vertical="top" wrapText="1"/>
    </xf>
    <xf numFmtId="164" fontId="8" fillId="0" borderId="4" xfId="0" applyNumberFormat="1" applyFont="1" applyFill="1" applyBorder="1" applyAlignment="1">
      <alignment vertical="top" wrapText="1"/>
    </xf>
    <xf numFmtId="0" fontId="8" fillId="0" borderId="5" xfId="0" applyFont="1" applyFill="1" applyBorder="1" applyAlignment="1">
      <alignment horizontal="center" vertical="top" wrapText="1"/>
    </xf>
    <xf numFmtId="164" fontId="5" fillId="0" borderId="4" xfId="0" applyNumberFormat="1" applyFont="1" applyFill="1" applyBorder="1" applyAlignment="1">
      <alignment horizontal="right" vertical="top" wrapText="1"/>
    </xf>
    <xf numFmtId="0" fontId="8" fillId="0" borderId="10" xfId="0" applyFont="1" applyFill="1" applyBorder="1" applyAlignment="1">
      <alignment horizontal="center" vertical="top" wrapText="1"/>
    </xf>
    <xf numFmtId="164" fontId="8" fillId="0" borderId="4" xfId="2" applyNumberFormat="1" applyFont="1" applyFill="1" applyBorder="1" applyAlignment="1">
      <alignment horizontal="left" vertical="top" wrapText="1"/>
    </xf>
    <xf numFmtId="0" fontId="20" fillId="0" borderId="4" xfId="0" applyFont="1" applyFill="1" applyBorder="1" applyAlignment="1">
      <alignment horizontal="left" vertical="top" wrapText="1"/>
    </xf>
    <xf numFmtId="166" fontId="8" fillId="0" borderId="13" xfId="0" applyNumberFormat="1" applyFont="1" applyFill="1" applyBorder="1" applyAlignment="1">
      <alignment horizontal="left" vertical="top" wrapText="1" indent="1"/>
    </xf>
    <xf numFmtId="0" fontId="8" fillId="0" borderId="13" xfId="0" applyFont="1" applyFill="1" applyBorder="1" applyAlignment="1">
      <alignment horizontal="center" vertical="top"/>
    </xf>
    <xf numFmtId="164" fontId="8" fillId="0" borderId="13" xfId="0" applyNumberFormat="1" applyFont="1" applyFill="1" applyBorder="1" applyAlignment="1">
      <alignment horizontal="left" vertical="top" wrapText="1"/>
    </xf>
    <xf numFmtId="0" fontId="15" fillId="0" borderId="4" xfId="0" applyFont="1" applyFill="1" applyBorder="1" applyAlignment="1">
      <alignment vertical="top" wrapText="1"/>
    </xf>
    <xf numFmtId="0" fontId="8" fillId="0" borderId="14" xfId="0" applyFont="1" applyFill="1" applyBorder="1" applyAlignment="1">
      <alignment horizontal="center" vertical="center" wrapText="1"/>
    </xf>
    <xf numFmtId="165" fontId="9" fillId="0" borderId="14" xfId="0" applyNumberFormat="1" applyFont="1" applyFill="1" applyBorder="1" applyAlignment="1">
      <alignment horizontal="center" vertical="top" wrapText="1"/>
    </xf>
    <xf numFmtId="0" fontId="8" fillId="0" borderId="8" xfId="0" applyFont="1" applyFill="1" applyBorder="1" applyAlignment="1">
      <alignment horizontal="center" vertical="center" wrapText="1"/>
    </xf>
    <xf numFmtId="0" fontId="12" fillId="0" borderId="4" xfId="0" applyFont="1" applyFill="1" applyBorder="1" applyAlignment="1">
      <alignment horizontal="left" vertical="top" wrapText="1"/>
    </xf>
    <xf numFmtId="0" fontId="8" fillId="0" borderId="13" xfId="0" applyFont="1" applyFill="1" applyBorder="1" applyAlignment="1">
      <alignment vertical="top" wrapText="1"/>
    </xf>
    <xf numFmtId="164" fontId="12" fillId="0" borderId="4" xfId="0" applyNumberFormat="1" applyFont="1" applyFill="1" applyBorder="1" applyAlignment="1">
      <alignment horizontal="left" vertical="top" wrapText="1"/>
    </xf>
    <xf numFmtId="0" fontId="8" fillId="0" borderId="0" xfId="0" applyFont="1" applyFill="1" applyAlignment="1">
      <alignment vertical="top" wrapText="1"/>
    </xf>
    <xf numFmtId="0" fontId="8" fillId="0" borderId="4" xfId="2" applyFont="1" applyFill="1" applyBorder="1" applyAlignment="1">
      <alignment horizontal="left" vertical="top" wrapText="1"/>
    </xf>
    <xf numFmtId="0" fontId="21" fillId="0" borderId="3" xfId="0" applyFont="1" applyFill="1" applyBorder="1" applyAlignment="1">
      <alignment horizontal="center" vertical="top" wrapText="1"/>
    </xf>
    <xf numFmtId="0" fontId="8" fillId="3" borderId="4" xfId="0" applyFont="1" applyFill="1" applyBorder="1" applyAlignment="1">
      <alignment horizontal="left" vertical="center" wrapText="1"/>
    </xf>
    <xf numFmtId="0" fontId="9" fillId="0" borderId="12" xfId="0" applyFont="1" applyFill="1" applyBorder="1" applyAlignment="1">
      <alignment horizontal="center" vertical="top" wrapText="1"/>
    </xf>
    <xf numFmtId="164" fontId="5" fillId="0" borderId="1" xfId="0" applyNumberFormat="1" applyFont="1" applyFill="1" applyBorder="1" applyAlignment="1">
      <alignment horizontal="center" vertical="top" wrapText="1"/>
    </xf>
    <xf numFmtId="164" fontId="5" fillId="0" borderId="2" xfId="0" applyNumberFormat="1" applyFont="1" applyFill="1" applyBorder="1" applyAlignment="1">
      <alignment horizontal="center" vertical="top" wrapText="1"/>
    </xf>
    <xf numFmtId="164" fontId="5" fillId="0" borderId="3" xfId="0" applyNumberFormat="1" applyFont="1" applyFill="1" applyBorder="1" applyAlignment="1">
      <alignment horizontal="center" vertical="top" wrapText="1"/>
    </xf>
    <xf numFmtId="164" fontId="8" fillId="3" borderId="4" xfId="0" applyNumberFormat="1" applyFont="1" applyFill="1" applyBorder="1" applyAlignment="1">
      <alignment horizontal="left" vertical="top" wrapText="1"/>
    </xf>
    <xf numFmtId="0" fontId="14" fillId="0" borderId="4" xfId="0" applyFont="1" applyFill="1" applyBorder="1" applyAlignment="1">
      <alignment horizontal="left" vertical="top" wrapText="1"/>
    </xf>
    <xf numFmtId="0" fontId="8" fillId="0" borderId="0" xfId="0" applyFont="1" applyFill="1" applyAlignment="1">
      <alignment horizontal="left" vertical="top" wrapText="1"/>
    </xf>
    <xf numFmtId="0" fontId="17" fillId="0" borderId="0" xfId="0" applyFont="1" applyFill="1"/>
    <xf numFmtId="0" fontId="15" fillId="4" borderId="13" xfId="0" applyFont="1" applyFill="1" applyBorder="1" applyAlignment="1">
      <alignment vertical="top" wrapText="1"/>
    </xf>
    <xf numFmtId="0" fontId="5" fillId="0" borderId="1" xfId="0" applyFont="1" applyFill="1" applyBorder="1" applyAlignment="1">
      <alignment horizontal="center" vertical="top" wrapText="1"/>
    </xf>
    <xf numFmtId="0" fontId="8" fillId="0" borderId="4" xfId="2" applyNumberFormat="1" applyFont="1" applyFill="1" applyBorder="1" applyAlignment="1">
      <alignment horizontal="left" vertical="top" wrapText="1"/>
    </xf>
    <xf numFmtId="0" fontId="6" fillId="0" borderId="4" xfId="0" applyFont="1" applyFill="1" applyBorder="1" applyAlignment="1">
      <alignment horizontal="left" wrapText="1"/>
    </xf>
    <xf numFmtId="0" fontId="20" fillId="0" borderId="3" xfId="0" applyFont="1" applyFill="1" applyBorder="1" applyAlignment="1">
      <alignment horizontal="center" vertical="top" wrapText="1"/>
    </xf>
    <xf numFmtId="0" fontId="8" fillId="0" borderId="12" xfId="0" applyFont="1" applyFill="1" applyBorder="1" applyAlignment="1">
      <alignment horizontal="center" vertical="top" wrapText="1"/>
    </xf>
    <xf numFmtId="0" fontId="6" fillId="0" borderId="4" xfId="0" applyFont="1" applyFill="1" applyBorder="1" applyAlignment="1">
      <alignment wrapText="1"/>
    </xf>
    <xf numFmtId="0" fontId="5" fillId="0" borderId="4" xfId="0" applyFont="1" applyFill="1" applyBorder="1" applyAlignment="1">
      <alignment wrapText="1"/>
    </xf>
    <xf numFmtId="0" fontId="22" fillId="0" borderId="14" xfId="0" applyFont="1" applyFill="1" applyBorder="1" applyAlignment="1">
      <alignment horizontal="center" vertical="top"/>
    </xf>
    <xf numFmtId="0" fontId="22" fillId="0" borderId="0" xfId="0" applyFont="1" applyFill="1" applyAlignment="1">
      <alignment wrapText="1"/>
    </xf>
    <xf numFmtId="0" fontId="22" fillId="0" borderId="0" xfId="0" applyFont="1" applyFill="1"/>
    <xf numFmtId="49" fontId="8" fillId="3" borderId="4" xfId="0" applyNumberFormat="1" applyFont="1" applyFill="1" applyBorder="1" applyAlignment="1">
      <alignment horizontal="left" vertical="top" wrapText="1"/>
    </xf>
    <xf numFmtId="0" fontId="22" fillId="0" borderId="14" xfId="0" applyFont="1" applyFill="1" applyBorder="1" applyAlignment="1">
      <alignment horizontal="center" vertical="top"/>
    </xf>
    <xf numFmtId="164" fontId="17" fillId="0" borderId="4" xfId="0" applyNumberFormat="1" applyFont="1" applyFill="1" applyBorder="1" applyAlignment="1">
      <alignment horizontal="center" vertical="top" wrapText="1"/>
    </xf>
    <xf numFmtId="164" fontId="17" fillId="0" borderId="4" xfId="0" applyNumberFormat="1" applyFont="1" applyFill="1" applyBorder="1" applyAlignment="1">
      <alignment horizontal="left" vertical="top" wrapText="1"/>
    </xf>
    <xf numFmtId="0" fontId="22" fillId="0" borderId="13" xfId="0" applyFont="1" applyFill="1" applyBorder="1" applyAlignment="1">
      <alignment horizontal="center" vertical="top"/>
    </xf>
    <xf numFmtId="0" fontId="22" fillId="0" borderId="4" xfId="0" applyFont="1" applyFill="1" applyBorder="1" applyAlignment="1">
      <alignment horizontal="center" vertical="top"/>
    </xf>
    <xf numFmtId="0" fontId="15" fillId="0" borderId="4" xfId="0" applyFont="1" applyFill="1" applyBorder="1" applyAlignment="1">
      <alignment horizontal="left"/>
    </xf>
    <xf numFmtId="0" fontId="8" fillId="0" borderId="4" xfId="0" applyFont="1" applyFill="1" applyBorder="1" applyAlignment="1">
      <alignment horizontal="left"/>
    </xf>
    <xf numFmtId="164" fontId="8" fillId="0" borderId="4" xfId="0" applyNumberFormat="1" applyFont="1" applyFill="1" applyBorder="1" applyAlignment="1">
      <alignment horizontal="right" vertical="top"/>
    </xf>
    <xf numFmtId="164" fontId="8" fillId="0" borderId="4" xfId="0" applyNumberFormat="1" applyFont="1" applyFill="1" applyBorder="1" applyAlignment="1">
      <alignment horizontal="center" vertical="top"/>
    </xf>
    <xf numFmtId="0" fontId="23" fillId="0" borderId="0" xfId="0" applyFont="1" applyFill="1" applyAlignment="1">
      <alignment wrapText="1"/>
    </xf>
    <xf numFmtId="0" fontId="23" fillId="0" borderId="0" xfId="0" applyFont="1" applyFill="1"/>
    <xf numFmtId="164" fontId="8" fillId="3" borderId="4" xfId="0" applyNumberFormat="1" applyFont="1" applyFill="1" applyBorder="1" applyAlignment="1">
      <alignment horizontal="right" vertical="top" wrapText="1"/>
    </xf>
    <xf numFmtId="0" fontId="8" fillId="3" borderId="4" xfId="0" applyFont="1" applyFill="1" applyBorder="1" applyAlignment="1">
      <alignment horizontal="right" vertical="top" wrapText="1"/>
    </xf>
    <xf numFmtId="164" fontId="8" fillId="3" borderId="4" xfId="0" applyNumberFormat="1" applyFont="1" applyFill="1" applyBorder="1" applyAlignment="1">
      <alignment horizontal="right" vertical="top"/>
    </xf>
    <xf numFmtId="0" fontId="9" fillId="0" borderId="7" xfId="0" applyFont="1" applyFill="1" applyBorder="1" applyAlignment="1">
      <alignment horizontal="center" vertical="top" wrapText="1"/>
    </xf>
    <xf numFmtId="0" fontId="8" fillId="0" borderId="5" xfId="0" applyFont="1" applyFill="1" applyBorder="1" applyAlignment="1">
      <alignment horizontal="center" vertical="top" wrapText="1"/>
    </xf>
    <xf numFmtId="0" fontId="17" fillId="0" borderId="14" xfId="0" applyFont="1" applyFill="1" applyBorder="1" applyAlignment="1">
      <alignment horizontal="center" vertical="top" wrapText="1"/>
    </xf>
    <xf numFmtId="0" fontId="8" fillId="0" borderId="7" xfId="0" applyFont="1" applyFill="1" applyBorder="1" applyAlignment="1">
      <alignment horizontal="center" vertical="top" wrapText="1"/>
    </xf>
    <xf numFmtId="164" fontId="24" fillId="0" borderId="4" xfId="0" applyNumberFormat="1" applyFont="1" applyFill="1" applyBorder="1" applyAlignment="1">
      <alignment horizontal="right" vertical="top" wrapText="1"/>
    </xf>
    <xf numFmtId="0" fontId="8" fillId="0" borderId="4" xfId="0" applyFont="1" applyFill="1" applyBorder="1" applyAlignment="1">
      <alignment horizontal="center" vertical="center" wrapText="1"/>
    </xf>
    <xf numFmtId="0" fontId="5" fillId="0" borderId="5" xfId="0" applyFont="1" applyFill="1" applyBorder="1" applyAlignment="1">
      <alignment horizontal="center" vertical="top" wrapText="1"/>
    </xf>
    <xf numFmtId="164" fontId="8" fillId="0" borderId="4" xfId="0" applyNumberFormat="1" applyFont="1" applyFill="1" applyBorder="1" applyAlignment="1">
      <alignment vertical="top" wrapText="1"/>
    </xf>
    <xf numFmtId="0" fontId="5" fillId="0" borderId="10" xfId="0" applyFont="1" applyFill="1" applyBorder="1" applyAlignment="1">
      <alignment horizontal="center" vertical="top" wrapText="1"/>
    </xf>
    <xf numFmtId="164" fontId="8" fillId="0" borderId="4" xfId="0" applyNumberFormat="1" applyFont="1" applyFill="1" applyBorder="1" applyAlignment="1">
      <alignment horizontal="left" vertical="top" wrapText="1"/>
    </xf>
    <xf numFmtId="0" fontId="8" fillId="0" borderId="4" xfId="0" applyFont="1" applyFill="1" applyBorder="1" applyAlignment="1">
      <alignment horizontal="right" vertical="top" wrapText="1"/>
    </xf>
    <xf numFmtId="0" fontId="8" fillId="0" borderId="10" xfId="0" applyFont="1" applyFill="1" applyBorder="1" applyAlignment="1">
      <alignment horizontal="center" vertical="center" wrapText="1"/>
    </xf>
    <xf numFmtId="0" fontId="5" fillId="0" borderId="4" xfId="0" applyFont="1" applyFill="1" applyBorder="1" applyAlignment="1">
      <alignment horizontal="left" vertical="top" wrapText="1"/>
    </xf>
    <xf numFmtId="0" fontId="5" fillId="0" borderId="4" xfId="0" applyFont="1" applyFill="1" applyBorder="1" applyAlignment="1">
      <alignment horizontal="center" vertical="top" wrapText="1"/>
    </xf>
    <xf numFmtId="0" fontId="5" fillId="0" borderId="1" xfId="0" applyFont="1" applyFill="1" applyBorder="1" applyAlignment="1">
      <alignment horizontal="center" vertical="top" wrapText="1"/>
    </xf>
    <xf numFmtId="0" fontId="8" fillId="0" borderId="0" xfId="0" applyNumberFormat="1" applyFont="1" applyFill="1" applyAlignment="1">
      <alignment horizontal="center" wrapText="1"/>
    </xf>
    <xf numFmtId="0" fontId="8" fillId="0" borderId="14" xfId="0" applyFont="1" applyBorder="1" applyAlignment="1">
      <alignment vertical="top" wrapText="1"/>
    </xf>
    <xf numFmtId="0" fontId="8" fillId="0" borderId="0" xfId="0" applyFont="1" applyFill="1" applyAlignment="1">
      <alignment horizontal="center" vertical="top" wrapText="1"/>
    </xf>
    <xf numFmtId="165" fontId="8" fillId="3" borderId="13" xfId="0" applyNumberFormat="1" applyFont="1" applyFill="1" applyBorder="1" applyAlignment="1">
      <alignment horizontal="center" vertical="top" wrapText="1"/>
    </xf>
    <xf numFmtId="0" fontId="15" fillId="0" borderId="1" xfId="0" applyFont="1" applyFill="1" applyBorder="1" applyAlignment="1">
      <alignment horizontal="left"/>
    </xf>
    <xf numFmtId="0" fontId="15" fillId="0" borderId="2" xfId="0" applyFont="1" applyFill="1" applyBorder="1" applyAlignment="1">
      <alignment horizontal="left"/>
    </xf>
    <xf numFmtId="0" fontId="15" fillId="0" borderId="14" xfId="0" applyFont="1" applyFill="1" applyBorder="1" applyAlignment="1">
      <alignment horizontal="left"/>
    </xf>
    <xf numFmtId="164" fontId="5" fillId="0" borderId="14" xfId="0" applyNumberFormat="1" applyFont="1" applyFill="1" applyBorder="1" applyAlignment="1">
      <alignment horizontal="center" vertical="top" wrapText="1"/>
    </xf>
    <xf numFmtId="164" fontId="8" fillId="0" borderId="14" xfId="0" applyNumberFormat="1" applyFont="1" applyFill="1" applyBorder="1" applyAlignment="1">
      <alignment horizontal="left" vertical="top" wrapText="1"/>
    </xf>
    <xf numFmtId="164" fontId="25" fillId="8" borderId="4" xfId="0" applyNumberFormat="1" applyFont="1" applyFill="1" applyBorder="1" applyAlignment="1">
      <alignment horizontal="right" vertical="top" wrapText="1"/>
    </xf>
    <xf numFmtId="0" fontId="6" fillId="5" borderId="4" xfId="0" applyFont="1" applyFill="1" applyBorder="1" applyAlignment="1">
      <alignment horizontal="right" vertical="top" wrapText="1"/>
    </xf>
    <xf numFmtId="0" fontId="6" fillId="6" borderId="4" xfId="0" applyFont="1" applyFill="1" applyBorder="1" applyAlignment="1">
      <alignment horizontal="right" vertical="top" wrapText="1"/>
    </xf>
    <xf numFmtId="164" fontId="6" fillId="7" borderId="4" xfId="0" applyNumberFormat="1" applyFont="1" applyFill="1" applyBorder="1" applyAlignment="1">
      <alignment horizontal="right" vertical="top" wrapText="1"/>
    </xf>
    <xf numFmtId="164" fontId="6" fillId="8" borderId="4" xfId="0" applyNumberFormat="1" applyFont="1" applyFill="1" applyBorder="1" applyAlignment="1">
      <alignment horizontal="right" vertical="top" wrapText="1"/>
    </xf>
    <xf numFmtId="0" fontId="8" fillId="0" borderId="0" xfId="0" applyFont="1"/>
    <xf numFmtId="0" fontId="0" fillId="0" borderId="0" xfId="0" applyAlignment="1">
      <alignment wrapText="1"/>
    </xf>
    <xf numFmtId="0" fontId="0" fillId="0" borderId="0" xfId="0" applyFill="1" applyAlignment="1">
      <alignment wrapText="1"/>
    </xf>
    <xf numFmtId="0" fontId="0" fillId="0" borderId="0" xfId="0" applyFill="1"/>
    <xf numFmtId="0" fontId="8" fillId="0" borderId="0" xfId="0" applyFont="1" applyAlignment="1">
      <alignment horizontal="left" wrapText="1"/>
    </xf>
    <xf numFmtId="0" fontId="15" fillId="0" borderId="0" xfId="0" applyFont="1"/>
  </cellXfs>
  <cellStyles count="3">
    <cellStyle name="Обычный" xfId="0" builtinId="0"/>
    <cellStyle name="Обычный 2" xfId="2"/>
    <cellStyle name="Обычный 3"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L457"/>
  <sheetViews>
    <sheetView tabSelected="1" zoomScaleSheetLayoutView="75" workbookViewId="0">
      <selection activeCell="K7" sqref="K7"/>
    </sheetView>
  </sheetViews>
  <sheetFormatPr defaultRowHeight="15.75"/>
  <cols>
    <col min="1" max="1" width="4.42578125" style="98" customWidth="1"/>
    <col min="2" max="2" width="34.140625" style="323" customWidth="1"/>
    <col min="3" max="3" width="9.7109375" style="323" customWidth="1"/>
    <col min="4" max="4" width="13.140625" style="323" customWidth="1"/>
    <col min="5" max="5" width="19.28515625" style="323" customWidth="1"/>
    <col min="6" max="6" width="11.5703125" style="323" customWidth="1"/>
    <col min="7" max="7" width="12.140625" style="323" customWidth="1"/>
    <col min="8" max="8" width="12.85546875" style="328" customWidth="1"/>
    <col min="9" max="9" width="60" style="323" customWidth="1"/>
    <col min="10" max="10" width="26.5703125" style="90" hidden="1" customWidth="1"/>
    <col min="11" max="11" width="58.85546875" style="91" customWidth="1"/>
    <col min="12" max="16384" width="9.140625" style="91"/>
  </cols>
  <sheetData>
    <row r="1" spans="1:11" s="76" customFormat="1" ht="126" customHeight="1">
      <c r="A1" s="75"/>
      <c r="B1" s="75"/>
      <c r="C1" s="75"/>
      <c r="D1" s="75"/>
      <c r="E1" s="75"/>
      <c r="H1" s="77" t="s">
        <v>85</v>
      </c>
      <c r="I1" s="77"/>
      <c r="J1" s="78"/>
    </row>
    <row r="2" spans="1:11" s="76" customFormat="1" ht="39.75" customHeight="1">
      <c r="A2" s="79" t="s">
        <v>86</v>
      </c>
      <c r="B2" s="79"/>
      <c r="C2" s="79"/>
      <c r="D2" s="79"/>
      <c r="E2" s="79"/>
      <c r="F2" s="79"/>
      <c r="G2" s="79"/>
      <c r="H2" s="79"/>
      <c r="I2" s="79"/>
      <c r="J2" s="80"/>
      <c r="K2" s="80"/>
    </row>
    <row r="3" spans="1:11" s="76" customFormat="1" ht="18.75" customHeight="1">
      <c r="A3" s="81" t="s">
        <v>87</v>
      </c>
      <c r="B3" s="81"/>
      <c r="C3" s="81"/>
      <c r="D3" s="82" t="s">
        <v>88</v>
      </c>
      <c r="E3" s="82"/>
      <c r="F3" s="82"/>
      <c r="G3" s="82"/>
      <c r="H3" s="82"/>
      <c r="J3" s="78"/>
    </row>
    <row r="4" spans="1:11" s="76" customFormat="1" ht="18.75" customHeight="1">
      <c r="A4" s="81" t="s">
        <v>89</v>
      </c>
      <c r="B4" s="81"/>
      <c r="C4" s="81"/>
      <c r="D4" s="83" t="s">
        <v>88</v>
      </c>
      <c r="E4" s="83"/>
      <c r="F4" s="83"/>
      <c r="G4" s="83"/>
      <c r="H4" s="83"/>
      <c r="J4" s="78"/>
    </row>
    <row r="5" spans="1:11" s="76" customFormat="1" ht="18.75" customHeight="1">
      <c r="A5" s="81" t="s">
        <v>90</v>
      </c>
      <c r="B5" s="81"/>
      <c r="C5" s="81"/>
      <c r="D5" s="84" t="s">
        <v>91</v>
      </c>
      <c r="E5" s="84"/>
      <c r="F5" s="84"/>
      <c r="G5" s="84"/>
      <c r="H5" s="84"/>
      <c r="I5" s="84"/>
      <c r="J5" s="78"/>
    </row>
    <row r="6" spans="1:11" s="76" customFormat="1" ht="27" customHeight="1">
      <c r="A6" s="75"/>
      <c r="B6" s="85"/>
      <c r="D6" s="86" t="s">
        <v>92</v>
      </c>
      <c r="E6" s="86"/>
      <c r="F6" s="86"/>
      <c r="G6" s="86"/>
      <c r="H6" s="86"/>
      <c r="I6" s="86"/>
      <c r="J6" s="78"/>
    </row>
    <row r="7" spans="1:11" s="76" customFormat="1" ht="26.25" customHeight="1">
      <c r="A7" s="87" t="s">
        <v>93</v>
      </c>
      <c r="B7" s="87"/>
      <c r="C7" s="87"/>
      <c r="D7" s="87"/>
      <c r="E7" s="87"/>
      <c r="F7" s="87"/>
      <c r="G7" s="87"/>
      <c r="H7" s="87"/>
      <c r="I7" s="87"/>
      <c r="J7" s="78"/>
    </row>
    <row r="8" spans="1:11" ht="43.5" customHeight="1">
      <c r="A8" s="88" t="s">
        <v>94</v>
      </c>
      <c r="B8" s="89" t="s">
        <v>95</v>
      </c>
      <c r="C8" s="89" t="s">
        <v>96</v>
      </c>
      <c r="D8" s="89" t="s">
        <v>97</v>
      </c>
      <c r="E8" s="89" t="s">
        <v>98</v>
      </c>
      <c r="F8" s="89" t="s">
        <v>99</v>
      </c>
      <c r="G8" s="89" t="s">
        <v>100</v>
      </c>
      <c r="H8" s="89" t="s">
        <v>101</v>
      </c>
      <c r="I8" s="89" t="s">
        <v>102</v>
      </c>
    </row>
    <row r="9" spans="1:11">
      <c r="A9" s="92">
        <v>1</v>
      </c>
      <c r="B9" s="93">
        <v>2</v>
      </c>
      <c r="C9" s="93">
        <v>3</v>
      </c>
      <c r="D9" s="93">
        <v>4</v>
      </c>
      <c r="E9" s="93">
        <v>5</v>
      </c>
      <c r="F9" s="93">
        <v>6</v>
      </c>
      <c r="G9" s="93">
        <v>7</v>
      </c>
      <c r="H9" s="93">
        <v>8</v>
      </c>
      <c r="I9" s="93">
        <v>9</v>
      </c>
    </row>
    <row r="10" spans="1:11">
      <c r="A10" s="94"/>
      <c r="B10" s="95" t="s">
        <v>4</v>
      </c>
      <c r="C10" s="95"/>
      <c r="D10" s="95"/>
      <c r="E10" s="95"/>
      <c r="F10" s="95"/>
      <c r="G10" s="95"/>
      <c r="H10" s="95"/>
      <c r="I10" s="95"/>
    </row>
    <row r="11" spans="1:11" s="98" customFormat="1">
      <c r="A11" s="94"/>
      <c r="B11" s="96" t="s">
        <v>5</v>
      </c>
      <c r="C11" s="96"/>
      <c r="D11" s="96"/>
      <c r="E11" s="96"/>
      <c r="F11" s="96"/>
      <c r="G11" s="96"/>
      <c r="H11" s="96"/>
      <c r="I11" s="96"/>
      <c r="J11" s="97"/>
    </row>
    <row r="12" spans="1:11" s="98" customFormat="1">
      <c r="A12" s="94"/>
      <c r="B12" s="96" t="s">
        <v>103</v>
      </c>
      <c r="C12" s="96"/>
      <c r="D12" s="96"/>
      <c r="E12" s="96"/>
      <c r="F12" s="96"/>
      <c r="G12" s="96"/>
      <c r="H12" s="96"/>
      <c r="I12" s="96"/>
      <c r="J12" s="97"/>
    </row>
    <row r="13" spans="1:11" s="98" customFormat="1" ht="63">
      <c r="A13" s="99">
        <v>1</v>
      </c>
      <c r="B13" s="100" t="s">
        <v>104</v>
      </c>
      <c r="C13" s="101" t="s">
        <v>105</v>
      </c>
      <c r="D13" s="102" t="s">
        <v>106</v>
      </c>
      <c r="E13" s="88" t="s">
        <v>107</v>
      </c>
      <c r="F13" s="103">
        <v>105</v>
      </c>
      <c r="G13" s="88">
        <v>220.9</v>
      </c>
      <c r="H13" s="88" t="s">
        <v>108</v>
      </c>
      <c r="I13" s="104" t="s">
        <v>109</v>
      </c>
      <c r="J13" s="97"/>
    </row>
    <row r="14" spans="1:11" s="98" customFormat="1" ht="31.5">
      <c r="A14" s="99">
        <v>2</v>
      </c>
      <c r="B14" s="105" t="s">
        <v>110</v>
      </c>
      <c r="C14" s="101" t="s">
        <v>105</v>
      </c>
      <c r="D14" s="102" t="s">
        <v>106</v>
      </c>
      <c r="E14" s="88" t="s">
        <v>107</v>
      </c>
      <c r="F14" s="103">
        <v>105</v>
      </c>
      <c r="G14" s="88">
        <v>249.4</v>
      </c>
      <c r="H14" s="88" t="s">
        <v>108</v>
      </c>
      <c r="I14" s="104" t="s">
        <v>109</v>
      </c>
      <c r="J14" s="97"/>
    </row>
    <row r="15" spans="1:11" s="98" customFormat="1" ht="47.25">
      <c r="A15" s="99">
        <v>3</v>
      </c>
      <c r="B15" s="100" t="s">
        <v>111</v>
      </c>
      <c r="C15" s="101" t="s">
        <v>105</v>
      </c>
      <c r="D15" s="102" t="s">
        <v>106</v>
      </c>
      <c r="E15" s="88" t="s">
        <v>107</v>
      </c>
      <c r="F15" s="103">
        <v>103.1</v>
      </c>
      <c r="G15" s="88">
        <v>103.1</v>
      </c>
      <c r="H15" s="88" t="s">
        <v>108</v>
      </c>
      <c r="I15" s="104" t="s">
        <v>109</v>
      </c>
      <c r="J15" s="97"/>
    </row>
    <row r="16" spans="1:11" s="98" customFormat="1" ht="147.75" customHeight="1">
      <c r="A16" s="99">
        <v>4</v>
      </c>
      <c r="B16" s="100" t="s">
        <v>9</v>
      </c>
      <c r="C16" s="101" t="s">
        <v>105</v>
      </c>
      <c r="D16" s="102" t="s">
        <v>106</v>
      </c>
      <c r="E16" s="88" t="s">
        <v>107</v>
      </c>
      <c r="F16" s="103">
        <v>102</v>
      </c>
      <c r="G16" s="88">
        <v>85.8</v>
      </c>
      <c r="H16" s="88" t="s">
        <v>108</v>
      </c>
      <c r="I16" s="104" t="s">
        <v>112</v>
      </c>
      <c r="J16" s="97"/>
      <c r="K16" s="97"/>
    </row>
    <row r="17" spans="1:11" s="98" customFormat="1" ht="110.25">
      <c r="A17" s="99">
        <v>5</v>
      </c>
      <c r="B17" s="105" t="s">
        <v>11</v>
      </c>
      <c r="C17" s="101" t="s">
        <v>105</v>
      </c>
      <c r="D17" s="102" t="s">
        <v>106</v>
      </c>
      <c r="E17" s="88" t="s">
        <v>107</v>
      </c>
      <c r="F17" s="103">
        <v>102.5</v>
      </c>
      <c r="G17" s="88">
        <v>86.7</v>
      </c>
      <c r="H17" s="88" t="s">
        <v>108</v>
      </c>
      <c r="I17" s="106" t="s">
        <v>113</v>
      </c>
      <c r="J17" s="97"/>
      <c r="K17" s="107"/>
    </row>
    <row r="18" spans="1:11" s="98" customFormat="1" ht="63">
      <c r="A18" s="99">
        <v>6</v>
      </c>
      <c r="B18" s="105" t="s">
        <v>114</v>
      </c>
      <c r="C18" s="101" t="s">
        <v>105</v>
      </c>
      <c r="D18" s="102" t="s">
        <v>106</v>
      </c>
      <c r="E18" s="88" t="s">
        <v>107</v>
      </c>
      <c r="F18" s="103">
        <v>102</v>
      </c>
      <c r="G18" s="88">
        <v>104.6</v>
      </c>
      <c r="H18" s="88" t="s">
        <v>108</v>
      </c>
      <c r="I18" s="104" t="s">
        <v>115</v>
      </c>
      <c r="J18" s="97"/>
    </row>
    <row r="19" spans="1:11" s="114" customFormat="1">
      <c r="A19" s="108"/>
      <c r="B19" s="109" t="s">
        <v>116</v>
      </c>
      <c r="C19" s="109"/>
      <c r="D19" s="109"/>
      <c r="E19" s="110"/>
      <c r="F19" s="111">
        <f t="shared" ref="F19:G19" si="0">SUM(F20:F23)</f>
        <v>0</v>
      </c>
      <c r="G19" s="111">
        <f t="shared" si="0"/>
        <v>0</v>
      </c>
      <c r="H19" s="111"/>
      <c r="I19" s="112"/>
      <c r="J19" s="113"/>
    </row>
    <row r="20" spans="1:11" s="114" customFormat="1">
      <c r="A20" s="115"/>
      <c r="B20" s="116"/>
      <c r="C20" s="116"/>
      <c r="D20" s="116"/>
      <c r="E20" s="117"/>
      <c r="F20" s="118"/>
      <c r="G20" s="118"/>
      <c r="H20" s="119" t="s">
        <v>117</v>
      </c>
      <c r="I20" s="119"/>
      <c r="J20" s="113"/>
    </row>
    <row r="21" spans="1:11" s="114" customFormat="1">
      <c r="A21" s="120"/>
      <c r="B21" s="121"/>
      <c r="C21" s="121"/>
      <c r="D21" s="121"/>
      <c r="E21" s="122"/>
      <c r="F21" s="123"/>
      <c r="G21" s="123"/>
      <c r="H21" s="124" t="s">
        <v>118</v>
      </c>
      <c r="I21" s="124"/>
      <c r="J21" s="113"/>
    </row>
    <row r="22" spans="1:11" s="114" customFormat="1">
      <c r="A22" s="125"/>
      <c r="B22" s="126"/>
      <c r="C22" s="126"/>
      <c r="D22" s="126"/>
      <c r="E22" s="127"/>
      <c r="F22" s="128"/>
      <c r="G22" s="128"/>
      <c r="H22" s="129" t="s">
        <v>119</v>
      </c>
      <c r="I22" s="129"/>
      <c r="J22" s="113"/>
    </row>
    <row r="23" spans="1:11" s="114" customFormat="1" ht="31.5">
      <c r="A23" s="130"/>
      <c r="B23" s="131"/>
      <c r="C23" s="131"/>
      <c r="D23" s="131"/>
      <c r="E23" s="132"/>
      <c r="F23" s="133">
        <v>0</v>
      </c>
      <c r="G23" s="133">
        <v>0</v>
      </c>
      <c r="H23" s="134" t="s">
        <v>37</v>
      </c>
      <c r="I23" s="134"/>
      <c r="J23" s="113"/>
    </row>
    <row r="24" spans="1:11" s="98" customFormat="1">
      <c r="A24" s="94"/>
      <c r="B24" s="96" t="s">
        <v>13</v>
      </c>
      <c r="C24" s="96"/>
      <c r="D24" s="96"/>
      <c r="E24" s="96"/>
      <c r="F24" s="96"/>
      <c r="G24" s="96"/>
      <c r="H24" s="96"/>
      <c r="I24" s="96"/>
      <c r="J24" s="97"/>
    </row>
    <row r="25" spans="1:11" s="98" customFormat="1">
      <c r="A25" s="94"/>
      <c r="B25" s="135" t="s">
        <v>103</v>
      </c>
      <c r="C25" s="96"/>
      <c r="D25" s="96"/>
      <c r="E25" s="96"/>
      <c r="F25" s="96"/>
      <c r="G25" s="96"/>
      <c r="H25" s="96"/>
      <c r="I25" s="96"/>
      <c r="J25" s="97"/>
    </row>
    <row r="26" spans="1:11" s="98" customFormat="1" ht="63">
      <c r="A26" s="99">
        <v>1</v>
      </c>
      <c r="B26" s="100" t="s">
        <v>14</v>
      </c>
      <c r="C26" s="136" t="s">
        <v>120</v>
      </c>
      <c r="D26" s="102" t="s">
        <v>106</v>
      </c>
      <c r="E26" s="88" t="s">
        <v>121</v>
      </c>
      <c r="F26" s="103">
        <v>103.7</v>
      </c>
      <c r="G26" s="103">
        <v>100.5</v>
      </c>
      <c r="H26" s="88" t="s">
        <v>108</v>
      </c>
      <c r="I26" s="104" t="s">
        <v>122</v>
      </c>
      <c r="J26" s="97"/>
      <c r="K26" s="97"/>
    </row>
    <row r="27" spans="1:11" s="98" customFormat="1" ht="114.75" customHeight="1">
      <c r="A27" s="99">
        <v>2</v>
      </c>
      <c r="B27" s="100" t="s">
        <v>17</v>
      </c>
      <c r="C27" s="136" t="s">
        <v>120</v>
      </c>
      <c r="D27" s="102" t="s">
        <v>106</v>
      </c>
      <c r="E27" s="88" t="s">
        <v>121</v>
      </c>
      <c r="F27" s="103">
        <v>102.3</v>
      </c>
      <c r="G27" s="103">
        <v>99.7</v>
      </c>
      <c r="H27" s="88" t="s">
        <v>108</v>
      </c>
      <c r="I27" s="104" t="s">
        <v>123</v>
      </c>
      <c r="J27" s="97"/>
      <c r="K27" s="107"/>
    </row>
    <row r="28" spans="1:11" s="98" customFormat="1" ht="47.25">
      <c r="A28" s="99">
        <v>3</v>
      </c>
      <c r="B28" s="100" t="s">
        <v>124</v>
      </c>
      <c r="C28" s="136"/>
      <c r="D28" s="88" t="s">
        <v>125</v>
      </c>
      <c r="E28" s="88" t="s">
        <v>121</v>
      </c>
      <c r="F28" s="103"/>
      <c r="G28" s="103"/>
      <c r="H28" s="88"/>
      <c r="I28" s="88"/>
      <c r="J28" s="97"/>
    </row>
    <row r="29" spans="1:11" s="98" customFormat="1">
      <c r="A29" s="99"/>
      <c r="B29" s="137" t="s">
        <v>126</v>
      </c>
      <c r="C29" s="136" t="s">
        <v>127</v>
      </c>
      <c r="D29" s="102"/>
      <c r="E29" s="88"/>
      <c r="F29" s="138">
        <v>1051</v>
      </c>
      <c r="G29" s="138">
        <v>1051</v>
      </c>
      <c r="H29" s="88" t="s">
        <v>108</v>
      </c>
      <c r="I29" s="104" t="s">
        <v>128</v>
      </c>
      <c r="J29" s="97"/>
    </row>
    <row r="30" spans="1:11" s="98" customFormat="1">
      <c r="A30" s="99"/>
      <c r="B30" s="137" t="s">
        <v>129</v>
      </c>
      <c r="C30" s="136" t="s">
        <v>127</v>
      </c>
      <c r="D30" s="102"/>
      <c r="E30" s="88"/>
      <c r="F30" s="138">
        <v>213</v>
      </c>
      <c r="G30" s="138">
        <v>213</v>
      </c>
      <c r="H30" s="88" t="s">
        <v>108</v>
      </c>
      <c r="I30" s="104" t="s">
        <v>128</v>
      </c>
      <c r="J30" s="97"/>
    </row>
    <row r="31" spans="1:11" s="98" customFormat="1">
      <c r="A31" s="99"/>
      <c r="B31" s="137" t="s">
        <v>130</v>
      </c>
      <c r="C31" s="136" t="s">
        <v>127</v>
      </c>
      <c r="D31" s="102"/>
      <c r="E31" s="88"/>
      <c r="F31" s="138">
        <v>316</v>
      </c>
      <c r="G31" s="138">
        <v>316</v>
      </c>
      <c r="H31" s="88" t="s">
        <v>108</v>
      </c>
      <c r="I31" s="104" t="s">
        <v>128</v>
      </c>
      <c r="J31" s="97"/>
    </row>
    <row r="32" spans="1:11" s="98" customFormat="1">
      <c r="A32" s="99"/>
      <c r="B32" s="100" t="s">
        <v>131</v>
      </c>
      <c r="C32" s="136" t="s">
        <v>127</v>
      </c>
      <c r="D32" s="102"/>
      <c r="E32" s="88"/>
      <c r="F32" s="138">
        <v>4862</v>
      </c>
      <c r="G32" s="138">
        <v>4862</v>
      </c>
      <c r="H32" s="88" t="s">
        <v>108</v>
      </c>
      <c r="I32" s="104" t="s">
        <v>128</v>
      </c>
      <c r="J32" s="97"/>
    </row>
    <row r="33" spans="1:11" s="98" customFormat="1">
      <c r="A33" s="94"/>
      <c r="B33" s="139" t="s">
        <v>132</v>
      </c>
      <c r="C33" s="96"/>
      <c r="D33" s="96"/>
      <c r="E33" s="96"/>
      <c r="F33" s="96"/>
      <c r="G33" s="96"/>
      <c r="H33" s="96"/>
      <c r="I33" s="96"/>
      <c r="J33" s="97"/>
    </row>
    <row r="34" spans="1:11" s="98" customFormat="1" ht="29.25" customHeight="1">
      <c r="A34" s="99">
        <v>1</v>
      </c>
      <c r="B34" s="104" t="s">
        <v>133</v>
      </c>
      <c r="C34" s="102" t="s">
        <v>134</v>
      </c>
      <c r="D34" s="88" t="s">
        <v>125</v>
      </c>
      <c r="E34" s="140" t="s">
        <v>135</v>
      </c>
      <c r="F34" s="141">
        <v>50.4</v>
      </c>
      <c r="G34" s="141">
        <v>50.4</v>
      </c>
      <c r="H34" s="142" t="s">
        <v>136</v>
      </c>
      <c r="I34" s="143" t="s">
        <v>137</v>
      </c>
      <c r="J34" s="97"/>
    </row>
    <row r="35" spans="1:11" s="98" customFormat="1" ht="112.5" customHeight="1">
      <c r="A35" s="99">
        <v>2</v>
      </c>
      <c r="B35" s="104" t="s">
        <v>138</v>
      </c>
      <c r="C35" s="102" t="s">
        <v>134</v>
      </c>
      <c r="D35" s="88" t="s">
        <v>125</v>
      </c>
      <c r="E35" s="144"/>
      <c r="F35" s="141">
        <v>2.6240000000000001</v>
      </c>
      <c r="G35" s="141">
        <v>2.6240000000000001</v>
      </c>
      <c r="H35" s="142" t="s">
        <v>136</v>
      </c>
      <c r="I35" s="104" t="s">
        <v>139</v>
      </c>
      <c r="J35" s="97"/>
    </row>
    <row r="36" spans="1:11" s="98" customFormat="1">
      <c r="A36" s="94"/>
      <c r="B36" s="96" t="s">
        <v>103</v>
      </c>
      <c r="C36" s="96"/>
      <c r="D36" s="96"/>
      <c r="E36" s="96"/>
      <c r="F36" s="96"/>
      <c r="G36" s="96"/>
      <c r="H36" s="96"/>
      <c r="I36" s="96"/>
      <c r="J36" s="97"/>
    </row>
    <row r="37" spans="1:11" s="98" customFormat="1" ht="117" customHeight="1">
      <c r="A37" s="99">
        <v>4</v>
      </c>
      <c r="B37" s="145" t="s">
        <v>19</v>
      </c>
      <c r="C37" s="146" t="s">
        <v>120</v>
      </c>
      <c r="D37" s="102" t="s">
        <v>106</v>
      </c>
      <c r="E37" s="88" t="s">
        <v>121</v>
      </c>
      <c r="F37" s="88">
        <v>102.1</v>
      </c>
      <c r="G37" s="88">
        <v>101.3</v>
      </c>
      <c r="H37" s="88" t="s">
        <v>108</v>
      </c>
      <c r="I37" s="104" t="s">
        <v>140</v>
      </c>
      <c r="J37" s="97"/>
      <c r="K37" s="97"/>
    </row>
    <row r="38" spans="1:11" s="98" customFormat="1" ht="31.5" customHeight="1">
      <c r="A38" s="147">
        <v>5</v>
      </c>
      <c r="B38" s="148" t="s">
        <v>141</v>
      </c>
      <c r="C38" s="149" t="s">
        <v>142</v>
      </c>
      <c r="D38" s="150" t="s">
        <v>125</v>
      </c>
      <c r="E38" s="151" t="s">
        <v>121</v>
      </c>
      <c r="F38" s="88">
        <v>34.799999999999997</v>
      </c>
      <c r="G38" s="88">
        <v>53.7</v>
      </c>
      <c r="H38" s="88" t="s">
        <v>108</v>
      </c>
      <c r="I38" s="143" t="s">
        <v>143</v>
      </c>
      <c r="J38" s="97"/>
    </row>
    <row r="39" spans="1:11" s="98" customFormat="1" ht="31.5">
      <c r="A39" s="147"/>
      <c r="B39" s="152"/>
      <c r="C39" s="149" t="s">
        <v>144</v>
      </c>
      <c r="D39" s="150" t="s">
        <v>125</v>
      </c>
      <c r="E39" s="151"/>
      <c r="F39" s="88">
        <v>48.1</v>
      </c>
      <c r="G39" s="88">
        <v>53.5</v>
      </c>
      <c r="H39" s="88" t="s">
        <v>108</v>
      </c>
      <c r="I39" s="143" t="s">
        <v>143</v>
      </c>
      <c r="J39" s="97"/>
    </row>
    <row r="40" spans="1:11" s="98" customFormat="1" ht="31.5" customHeight="1">
      <c r="A40" s="147">
        <v>6</v>
      </c>
      <c r="B40" s="148" t="s">
        <v>145</v>
      </c>
      <c r="C40" s="149" t="s">
        <v>142</v>
      </c>
      <c r="D40" s="150" t="s">
        <v>125</v>
      </c>
      <c r="E40" s="151" t="s">
        <v>121</v>
      </c>
      <c r="F40" s="88">
        <v>24.6</v>
      </c>
      <c r="G40" s="88">
        <v>24.6</v>
      </c>
      <c r="H40" s="88" t="s">
        <v>108</v>
      </c>
      <c r="I40" s="143" t="s">
        <v>143</v>
      </c>
      <c r="J40" s="97"/>
    </row>
    <row r="41" spans="1:11" s="98" customFormat="1" ht="31.5">
      <c r="A41" s="147"/>
      <c r="B41" s="152"/>
      <c r="C41" s="149" t="s">
        <v>146</v>
      </c>
      <c r="D41" s="150" t="s">
        <v>125</v>
      </c>
      <c r="E41" s="151"/>
      <c r="F41" s="88">
        <v>13.5</v>
      </c>
      <c r="G41" s="88">
        <v>13.5</v>
      </c>
      <c r="H41" s="88" t="s">
        <v>108</v>
      </c>
      <c r="I41" s="143" t="s">
        <v>143</v>
      </c>
      <c r="J41" s="97"/>
    </row>
    <row r="42" spans="1:11" s="98" customFormat="1">
      <c r="A42" s="94"/>
      <c r="B42" s="96" t="s">
        <v>132</v>
      </c>
      <c r="C42" s="139"/>
      <c r="D42" s="96"/>
      <c r="E42" s="96"/>
      <c r="F42" s="96"/>
      <c r="G42" s="96"/>
      <c r="H42" s="96"/>
      <c r="I42" s="96"/>
      <c r="J42" s="97"/>
    </row>
    <row r="43" spans="1:11" s="98" customFormat="1" ht="31.5">
      <c r="A43" s="99">
        <v>1</v>
      </c>
      <c r="B43" s="104" t="s">
        <v>147</v>
      </c>
      <c r="C43" s="88" t="s">
        <v>134</v>
      </c>
      <c r="D43" s="88" t="s">
        <v>125</v>
      </c>
      <c r="E43" s="88" t="s">
        <v>121</v>
      </c>
      <c r="F43" s="141">
        <v>262.5</v>
      </c>
      <c r="G43" s="141">
        <v>262.5</v>
      </c>
      <c r="H43" s="88" t="s">
        <v>118</v>
      </c>
      <c r="I43" s="143" t="s">
        <v>148</v>
      </c>
      <c r="J43" s="97"/>
    </row>
    <row r="44" spans="1:11" s="98" customFormat="1" ht="47.25">
      <c r="A44" s="99">
        <v>2</v>
      </c>
      <c r="B44" s="104" t="s">
        <v>149</v>
      </c>
      <c r="C44" s="88" t="s">
        <v>134</v>
      </c>
      <c r="D44" s="88" t="s">
        <v>125</v>
      </c>
      <c r="E44" s="88" t="s">
        <v>121</v>
      </c>
      <c r="F44" s="141">
        <v>3.9</v>
      </c>
      <c r="G44" s="141">
        <v>3.9</v>
      </c>
      <c r="H44" s="88" t="s">
        <v>118</v>
      </c>
      <c r="I44" s="143" t="s">
        <v>150</v>
      </c>
      <c r="J44" s="97"/>
    </row>
    <row r="45" spans="1:11" s="98" customFormat="1">
      <c r="A45" s="153">
        <v>3</v>
      </c>
      <c r="B45" s="154" t="s">
        <v>151</v>
      </c>
      <c r="C45" s="140" t="s">
        <v>134</v>
      </c>
      <c r="D45" s="155" t="s">
        <v>125</v>
      </c>
      <c r="E45" s="140" t="s">
        <v>152</v>
      </c>
      <c r="F45" s="141">
        <v>23.459</v>
      </c>
      <c r="G45" s="141">
        <v>23.459</v>
      </c>
      <c r="H45" s="88" t="s">
        <v>118</v>
      </c>
      <c r="I45" s="156" t="s">
        <v>153</v>
      </c>
      <c r="J45" s="97"/>
    </row>
    <row r="46" spans="1:11" s="98" customFormat="1" ht="65.25" customHeight="1">
      <c r="A46" s="157"/>
      <c r="B46" s="158"/>
      <c r="C46" s="144"/>
      <c r="D46" s="159"/>
      <c r="E46" s="144"/>
      <c r="F46" s="141">
        <v>107</v>
      </c>
      <c r="G46" s="141">
        <v>107</v>
      </c>
      <c r="H46" s="88" t="s">
        <v>119</v>
      </c>
      <c r="I46" s="160"/>
      <c r="J46" s="97"/>
    </row>
    <row r="47" spans="1:11" s="98" customFormat="1" ht="178.5" customHeight="1">
      <c r="A47" s="99">
        <v>4</v>
      </c>
      <c r="B47" s="104" t="s">
        <v>154</v>
      </c>
      <c r="C47" s="88" t="s">
        <v>134</v>
      </c>
      <c r="D47" s="88" t="s">
        <v>125</v>
      </c>
      <c r="E47" s="88" t="s">
        <v>155</v>
      </c>
      <c r="F47" s="141">
        <v>9.5020000000000007</v>
      </c>
      <c r="G47" s="141">
        <v>9.5020000000000007</v>
      </c>
      <c r="H47" s="88" t="s">
        <v>119</v>
      </c>
      <c r="I47" s="161" t="s">
        <v>156</v>
      </c>
      <c r="J47" s="97"/>
    </row>
    <row r="48" spans="1:11" s="114" customFormat="1">
      <c r="A48" s="108"/>
      <c r="B48" s="109" t="s">
        <v>116</v>
      </c>
      <c r="C48" s="109"/>
      <c r="D48" s="109"/>
      <c r="E48" s="110"/>
      <c r="F48" s="162">
        <f t="shared" ref="F48:G48" si="1">SUM(F49:F52)</f>
        <v>459.38499999999999</v>
      </c>
      <c r="G48" s="162">
        <f t="shared" si="1"/>
        <v>459.38499999999999</v>
      </c>
      <c r="H48" s="162"/>
      <c r="I48" s="112"/>
      <c r="J48" s="113"/>
    </row>
    <row r="49" spans="1:10" s="114" customFormat="1">
      <c r="A49" s="115"/>
      <c r="B49" s="116"/>
      <c r="C49" s="116"/>
      <c r="D49" s="116"/>
      <c r="E49" s="117"/>
      <c r="F49" s="163"/>
      <c r="G49" s="163"/>
      <c r="H49" s="119" t="s">
        <v>117</v>
      </c>
      <c r="I49" s="119"/>
      <c r="J49" s="113"/>
    </row>
    <row r="50" spans="1:10" s="114" customFormat="1">
      <c r="A50" s="120"/>
      <c r="B50" s="121"/>
      <c r="C50" s="121"/>
      <c r="D50" s="121"/>
      <c r="E50" s="122"/>
      <c r="F50" s="164">
        <f>SUM(F34:F35,F43:F45,)</f>
        <v>342.88299999999998</v>
      </c>
      <c r="G50" s="164">
        <f>SUM(G34:G35,G43:G45,)</f>
        <v>342.88299999999998</v>
      </c>
      <c r="H50" s="124" t="s">
        <v>118</v>
      </c>
      <c r="I50" s="124"/>
      <c r="J50" s="113"/>
    </row>
    <row r="51" spans="1:10" s="114" customFormat="1">
      <c r="A51" s="125"/>
      <c r="B51" s="126"/>
      <c r="C51" s="126"/>
      <c r="D51" s="126"/>
      <c r="E51" s="127"/>
      <c r="F51" s="165">
        <f>SUM(F46,F47)</f>
        <v>116.502</v>
      </c>
      <c r="G51" s="165">
        <f>SUM(G46,G47)</f>
        <v>116.502</v>
      </c>
      <c r="H51" s="129" t="s">
        <v>119</v>
      </c>
      <c r="I51" s="129"/>
      <c r="J51" s="113"/>
    </row>
    <row r="52" spans="1:10" s="114" customFormat="1" ht="31.5">
      <c r="A52" s="130"/>
      <c r="B52" s="131"/>
      <c r="C52" s="131"/>
      <c r="D52" s="131"/>
      <c r="E52" s="132"/>
      <c r="F52" s="166"/>
      <c r="G52" s="166"/>
      <c r="H52" s="134" t="s">
        <v>37</v>
      </c>
      <c r="I52" s="134"/>
      <c r="J52" s="113"/>
    </row>
    <row r="53" spans="1:10" s="98" customFormat="1">
      <c r="A53" s="94"/>
      <c r="B53" s="96" t="s">
        <v>157</v>
      </c>
      <c r="C53" s="96"/>
      <c r="D53" s="96"/>
      <c r="E53" s="96"/>
      <c r="F53" s="96"/>
      <c r="G53" s="96"/>
      <c r="H53" s="96"/>
      <c r="I53" s="96"/>
      <c r="J53" s="97"/>
    </row>
    <row r="54" spans="1:10" s="98" customFormat="1">
      <c r="A54" s="94"/>
      <c r="B54" s="96" t="s">
        <v>103</v>
      </c>
      <c r="C54" s="96"/>
      <c r="D54" s="96"/>
      <c r="E54" s="96"/>
      <c r="F54" s="96"/>
      <c r="G54" s="96"/>
      <c r="H54" s="96"/>
      <c r="I54" s="96"/>
      <c r="J54" s="97"/>
    </row>
    <row r="55" spans="1:10" s="98" customFormat="1" ht="31.5">
      <c r="A55" s="99">
        <v>1</v>
      </c>
      <c r="B55" s="104" t="s">
        <v>158</v>
      </c>
      <c r="C55" s="146" t="s">
        <v>120</v>
      </c>
      <c r="D55" s="102" t="s">
        <v>106</v>
      </c>
      <c r="E55" s="88" t="s">
        <v>107</v>
      </c>
      <c r="F55" s="146">
        <v>104.3</v>
      </c>
      <c r="G55" s="146">
        <v>105.7</v>
      </c>
      <c r="H55" s="88" t="s">
        <v>108</v>
      </c>
      <c r="I55" s="104" t="s">
        <v>159</v>
      </c>
      <c r="J55" s="97"/>
    </row>
    <row r="56" spans="1:10" s="98" customFormat="1" ht="31.5">
      <c r="A56" s="99">
        <v>2</v>
      </c>
      <c r="B56" s="104" t="s">
        <v>160</v>
      </c>
      <c r="C56" s="146" t="s">
        <v>120</v>
      </c>
      <c r="D56" s="102" t="s">
        <v>106</v>
      </c>
      <c r="E56" s="88" t="s">
        <v>107</v>
      </c>
      <c r="F56" s="146" t="s">
        <v>161</v>
      </c>
      <c r="G56" s="146" t="s">
        <v>161</v>
      </c>
      <c r="H56" s="88" t="s">
        <v>108</v>
      </c>
      <c r="I56" s="104" t="s">
        <v>162</v>
      </c>
      <c r="J56" s="97"/>
    </row>
    <row r="57" spans="1:10" s="98" customFormat="1">
      <c r="A57" s="94"/>
      <c r="B57" s="96" t="s">
        <v>132</v>
      </c>
      <c r="C57" s="96"/>
      <c r="D57" s="96"/>
      <c r="E57" s="96"/>
      <c r="F57" s="96"/>
      <c r="G57" s="96"/>
      <c r="H57" s="96"/>
      <c r="I57" s="96"/>
      <c r="J57" s="97"/>
    </row>
    <row r="58" spans="1:10" s="98" customFormat="1" ht="94.5">
      <c r="A58" s="94">
        <v>1</v>
      </c>
      <c r="B58" s="104" t="s">
        <v>163</v>
      </c>
      <c r="C58" s="102" t="s">
        <v>120</v>
      </c>
      <c r="D58" s="102" t="s">
        <v>106</v>
      </c>
      <c r="E58" s="88" t="s">
        <v>107</v>
      </c>
      <c r="F58" s="167" t="s">
        <v>164</v>
      </c>
      <c r="G58" s="168"/>
      <c r="H58" s="169"/>
      <c r="I58" s="104" t="s">
        <v>165</v>
      </c>
      <c r="J58" s="97"/>
    </row>
    <row r="59" spans="1:10" s="114" customFormat="1">
      <c r="A59" s="108"/>
      <c r="B59" s="109" t="s">
        <v>116</v>
      </c>
      <c r="C59" s="109"/>
      <c r="D59" s="109"/>
      <c r="E59" s="110"/>
      <c r="F59" s="111">
        <f t="shared" ref="F59:G59" si="2">SUM(F60:F63)</f>
        <v>0</v>
      </c>
      <c r="G59" s="111">
        <f t="shared" si="2"/>
        <v>0</v>
      </c>
      <c r="H59" s="111"/>
      <c r="I59" s="112"/>
      <c r="J59" s="113"/>
    </row>
    <row r="60" spans="1:10" s="114" customFormat="1">
      <c r="A60" s="115"/>
      <c r="B60" s="116"/>
      <c r="C60" s="116"/>
      <c r="D60" s="116"/>
      <c r="E60" s="117"/>
      <c r="F60" s="118"/>
      <c r="G60" s="118"/>
      <c r="H60" s="119" t="s">
        <v>117</v>
      </c>
      <c r="I60" s="119"/>
      <c r="J60" s="113"/>
    </row>
    <row r="61" spans="1:10" s="114" customFormat="1">
      <c r="A61" s="120"/>
      <c r="B61" s="121"/>
      <c r="C61" s="121"/>
      <c r="D61" s="121"/>
      <c r="E61" s="122"/>
      <c r="F61" s="170"/>
      <c r="G61" s="170"/>
      <c r="H61" s="124" t="s">
        <v>118</v>
      </c>
      <c r="I61" s="124"/>
      <c r="J61" s="113"/>
    </row>
    <row r="62" spans="1:10" s="114" customFormat="1">
      <c r="A62" s="125"/>
      <c r="B62" s="126"/>
      <c r="C62" s="126"/>
      <c r="D62" s="126"/>
      <c r="E62" s="127"/>
      <c r="F62" s="128"/>
      <c r="G62" s="128"/>
      <c r="H62" s="129" t="s">
        <v>119</v>
      </c>
      <c r="I62" s="129"/>
      <c r="J62" s="113"/>
    </row>
    <row r="63" spans="1:10" s="114" customFormat="1" ht="31.5">
      <c r="A63" s="130"/>
      <c r="B63" s="131"/>
      <c r="C63" s="131"/>
      <c r="D63" s="131"/>
      <c r="E63" s="132"/>
      <c r="F63" s="133"/>
      <c r="G63" s="133"/>
      <c r="H63" s="134" t="s">
        <v>37</v>
      </c>
      <c r="I63" s="134"/>
      <c r="J63" s="113"/>
    </row>
    <row r="64" spans="1:10" s="98" customFormat="1">
      <c r="A64" s="94"/>
      <c r="B64" s="96" t="s">
        <v>166</v>
      </c>
      <c r="C64" s="96"/>
      <c r="D64" s="96"/>
      <c r="E64" s="96"/>
      <c r="F64" s="96"/>
      <c r="G64" s="96"/>
      <c r="H64" s="96"/>
      <c r="I64" s="104"/>
      <c r="J64" s="97"/>
    </row>
    <row r="65" spans="1:10" s="98" customFormat="1">
      <c r="A65" s="94"/>
      <c r="B65" s="135" t="s">
        <v>103</v>
      </c>
      <c r="C65" s="96"/>
      <c r="D65" s="96"/>
      <c r="E65" s="96"/>
      <c r="F65" s="96"/>
      <c r="G65" s="96"/>
      <c r="H65" s="96"/>
      <c r="I65" s="96"/>
      <c r="J65" s="97"/>
    </row>
    <row r="66" spans="1:10" s="98" customFormat="1" ht="94.5">
      <c r="A66" s="99">
        <v>1</v>
      </c>
      <c r="B66" s="100" t="s">
        <v>167</v>
      </c>
      <c r="C66" s="136" t="s">
        <v>120</v>
      </c>
      <c r="D66" s="102" t="s">
        <v>125</v>
      </c>
      <c r="E66" s="88" t="s">
        <v>107</v>
      </c>
      <c r="F66" s="103">
        <v>102</v>
      </c>
      <c r="G66" s="103">
        <v>125.7</v>
      </c>
      <c r="H66" s="88" t="s">
        <v>108</v>
      </c>
      <c r="I66" s="104" t="s">
        <v>168</v>
      </c>
      <c r="J66" s="97"/>
    </row>
    <row r="67" spans="1:10" s="98" customFormat="1" ht="31.5">
      <c r="A67" s="99">
        <v>2</v>
      </c>
      <c r="B67" s="100" t="s">
        <v>169</v>
      </c>
      <c r="C67" s="136" t="s">
        <v>120</v>
      </c>
      <c r="D67" s="102" t="s">
        <v>106</v>
      </c>
      <c r="E67" s="88" t="s">
        <v>107</v>
      </c>
      <c r="F67" s="103">
        <v>9.6999999999999993</v>
      </c>
      <c r="G67" s="103">
        <v>12.5</v>
      </c>
      <c r="H67" s="88" t="s">
        <v>108</v>
      </c>
      <c r="I67" s="143" t="s">
        <v>109</v>
      </c>
      <c r="J67" s="97"/>
    </row>
    <row r="68" spans="1:10" s="98" customFormat="1">
      <c r="A68" s="94"/>
      <c r="B68" s="139" t="s">
        <v>132</v>
      </c>
      <c r="C68" s="96"/>
      <c r="D68" s="96"/>
      <c r="E68" s="96"/>
      <c r="F68" s="96"/>
      <c r="G68" s="96"/>
      <c r="H68" s="96"/>
      <c r="I68" s="96"/>
      <c r="J68" s="97"/>
    </row>
    <row r="69" spans="1:10" s="98" customFormat="1" ht="96.75" customHeight="1">
      <c r="A69" s="99">
        <v>1</v>
      </c>
      <c r="B69" s="104" t="s">
        <v>170</v>
      </c>
      <c r="C69" s="102" t="s">
        <v>120</v>
      </c>
      <c r="D69" s="102" t="s">
        <v>125</v>
      </c>
      <c r="E69" s="88" t="s">
        <v>107</v>
      </c>
      <c r="F69" s="167" t="s">
        <v>164</v>
      </c>
      <c r="G69" s="168"/>
      <c r="H69" s="169"/>
      <c r="I69" s="104" t="s">
        <v>171</v>
      </c>
    </row>
    <row r="70" spans="1:10" s="114" customFormat="1">
      <c r="A70" s="108"/>
      <c r="B70" s="109" t="s">
        <v>116</v>
      </c>
      <c r="C70" s="109"/>
      <c r="D70" s="109"/>
      <c r="E70" s="110"/>
      <c r="F70" s="111">
        <f t="shared" ref="F70:G70" si="3">SUM(F71:F74)</f>
        <v>0</v>
      </c>
      <c r="G70" s="111">
        <f t="shared" si="3"/>
        <v>0</v>
      </c>
      <c r="H70" s="111"/>
      <c r="I70" s="112"/>
      <c r="J70" s="113"/>
    </row>
    <row r="71" spans="1:10" s="114" customFormat="1">
      <c r="A71" s="115"/>
      <c r="B71" s="116"/>
      <c r="C71" s="116"/>
      <c r="D71" s="116"/>
      <c r="E71" s="117"/>
      <c r="F71" s="118"/>
      <c r="G71" s="118"/>
      <c r="H71" s="119" t="s">
        <v>117</v>
      </c>
      <c r="I71" s="119"/>
      <c r="J71" s="113"/>
    </row>
    <row r="72" spans="1:10" s="114" customFormat="1">
      <c r="A72" s="120"/>
      <c r="B72" s="121"/>
      <c r="C72" s="121"/>
      <c r="D72" s="121"/>
      <c r="E72" s="122"/>
      <c r="F72" s="170"/>
      <c r="G72" s="170"/>
      <c r="H72" s="124" t="s">
        <v>118</v>
      </c>
      <c r="I72" s="124"/>
      <c r="J72" s="113"/>
    </row>
    <row r="73" spans="1:10" s="114" customFormat="1">
      <c r="A73" s="125"/>
      <c r="B73" s="126"/>
      <c r="C73" s="126"/>
      <c r="D73" s="126"/>
      <c r="E73" s="127"/>
      <c r="F73" s="128"/>
      <c r="G73" s="128"/>
      <c r="H73" s="129" t="s">
        <v>119</v>
      </c>
      <c r="I73" s="129"/>
      <c r="J73" s="113"/>
    </row>
    <row r="74" spans="1:10" s="114" customFormat="1" ht="31.5">
      <c r="A74" s="130"/>
      <c r="B74" s="131"/>
      <c r="C74" s="131"/>
      <c r="D74" s="131"/>
      <c r="E74" s="132"/>
      <c r="F74" s="133"/>
      <c r="G74" s="133"/>
      <c r="H74" s="134" t="s">
        <v>37</v>
      </c>
      <c r="I74" s="134"/>
      <c r="J74" s="113"/>
    </row>
    <row r="75" spans="1:10" s="173" customFormat="1">
      <c r="A75" s="171"/>
      <c r="B75" s="96" t="s">
        <v>172</v>
      </c>
      <c r="C75" s="96"/>
      <c r="D75" s="96"/>
      <c r="E75" s="96"/>
      <c r="F75" s="96"/>
      <c r="G75" s="96"/>
      <c r="H75" s="96"/>
      <c r="I75" s="96"/>
      <c r="J75" s="172"/>
    </row>
    <row r="76" spans="1:10" s="98" customFormat="1">
      <c r="A76" s="94"/>
      <c r="B76" s="96" t="s">
        <v>173</v>
      </c>
      <c r="C76" s="96"/>
      <c r="D76" s="96"/>
      <c r="E76" s="96"/>
      <c r="F76" s="96"/>
      <c r="G76" s="96"/>
      <c r="H76" s="96"/>
      <c r="I76" s="96"/>
      <c r="J76" s="97"/>
    </row>
    <row r="77" spans="1:10" s="98" customFormat="1">
      <c r="A77" s="174"/>
      <c r="B77" s="135" t="s">
        <v>103</v>
      </c>
      <c r="C77" s="135"/>
      <c r="D77" s="96"/>
      <c r="E77" s="96"/>
      <c r="F77" s="135"/>
      <c r="G77" s="135"/>
      <c r="H77" s="96"/>
      <c r="I77" s="96"/>
      <c r="J77" s="97"/>
    </row>
    <row r="78" spans="1:10" s="98" customFormat="1" ht="78.75">
      <c r="A78" s="88">
        <v>1</v>
      </c>
      <c r="B78" s="175" t="s">
        <v>174</v>
      </c>
      <c r="C78" s="146" t="s">
        <v>175</v>
      </c>
      <c r="D78" s="102" t="s">
        <v>125</v>
      </c>
      <c r="E78" s="88" t="s">
        <v>107</v>
      </c>
      <c r="F78" s="103">
        <v>130</v>
      </c>
      <c r="G78" s="103">
        <v>156.69999999999999</v>
      </c>
      <c r="H78" s="150" t="s">
        <v>108</v>
      </c>
      <c r="I78" s="104" t="s">
        <v>176</v>
      </c>
      <c r="J78" s="97"/>
    </row>
    <row r="79" spans="1:10" s="98" customFormat="1" ht="31.5">
      <c r="A79" s="176">
        <v>2</v>
      </c>
      <c r="B79" s="100" t="s">
        <v>177</v>
      </c>
      <c r="C79" s="136"/>
      <c r="D79" s="102" t="s">
        <v>125</v>
      </c>
      <c r="E79" s="155" t="s">
        <v>178</v>
      </c>
      <c r="F79" s="177"/>
      <c r="G79" s="177"/>
      <c r="H79" s="88"/>
      <c r="I79" s="88"/>
      <c r="J79" s="97"/>
    </row>
    <row r="80" spans="1:10" s="98" customFormat="1">
      <c r="A80" s="178"/>
      <c r="B80" s="179" t="s">
        <v>179</v>
      </c>
      <c r="C80" s="136" t="s">
        <v>120</v>
      </c>
      <c r="D80" s="101"/>
      <c r="E80" s="180"/>
      <c r="F80" s="177" t="s">
        <v>161</v>
      </c>
      <c r="G80" s="181" t="s">
        <v>161</v>
      </c>
      <c r="H80" s="88" t="s">
        <v>108</v>
      </c>
      <c r="I80" s="182" t="s">
        <v>180</v>
      </c>
      <c r="J80" s="97"/>
    </row>
    <row r="81" spans="1:10" s="98" customFormat="1" ht="95.25" customHeight="1">
      <c r="A81" s="178"/>
      <c r="B81" s="179" t="s">
        <v>181</v>
      </c>
      <c r="C81" s="136" t="s">
        <v>120</v>
      </c>
      <c r="D81" s="101"/>
      <c r="E81" s="180"/>
      <c r="F81" s="103">
        <v>11.7</v>
      </c>
      <c r="G81" s="183">
        <v>11.8</v>
      </c>
      <c r="H81" s="88" t="s">
        <v>108</v>
      </c>
      <c r="I81" s="184" t="s">
        <v>182</v>
      </c>
      <c r="J81" s="97" t="s">
        <v>183</v>
      </c>
    </row>
    <row r="82" spans="1:10" s="98" customFormat="1" ht="22.5" customHeight="1">
      <c r="A82" s="178"/>
      <c r="B82" s="185" t="s">
        <v>184</v>
      </c>
      <c r="C82" s="136" t="s">
        <v>120</v>
      </c>
      <c r="D82" s="102"/>
      <c r="E82" s="159"/>
      <c r="F82" s="138" t="s">
        <v>161</v>
      </c>
      <c r="G82" s="183" t="s">
        <v>161</v>
      </c>
      <c r="H82" s="88" t="s">
        <v>108</v>
      </c>
      <c r="I82" s="182" t="s">
        <v>180</v>
      </c>
      <c r="J82" s="97"/>
    </row>
    <row r="83" spans="1:10" s="98" customFormat="1" ht="21" customHeight="1">
      <c r="A83" s="178">
        <v>3</v>
      </c>
      <c r="B83" s="186" t="s">
        <v>185</v>
      </c>
      <c r="C83" s="136"/>
      <c r="D83" s="102" t="s">
        <v>125</v>
      </c>
      <c r="E83" s="155" t="s">
        <v>178</v>
      </c>
      <c r="F83" s="103"/>
      <c r="G83" s="103"/>
      <c r="H83" s="88"/>
      <c r="I83" s="88"/>
      <c r="J83" s="97"/>
    </row>
    <row r="84" spans="1:10" s="98" customFormat="1" ht="34.5" customHeight="1">
      <c r="A84" s="178"/>
      <c r="B84" s="186" t="s">
        <v>186</v>
      </c>
      <c r="C84" s="136" t="s">
        <v>120</v>
      </c>
      <c r="D84" s="101"/>
      <c r="E84" s="180"/>
      <c r="F84" s="103">
        <v>72</v>
      </c>
      <c r="G84" s="103">
        <v>74.2</v>
      </c>
      <c r="H84" s="150" t="s">
        <v>108</v>
      </c>
      <c r="I84" s="182" t="s">
        <v>187</v>
      </c>
      <c r="J84" s="97" t="s">
        <v>183</v>
      </c>
    </row>
    <row r="85" spans="1:10" s="98" customFormat="1" ht="33.75" customHeight="1">
      <c r="A85" s="178"/>
      <c r="B85" s="186" t="s">
        <v>188</v>
      </c>
      <c r="C85" s="136" t="s">
        <v>120</v>
      </c>
      <c r="D85" s="101"/>
      <c r="E85" s="159"/>
      <c r="F85" s="103">
        <v>41</v>
      </c>
      <c r="G85" s="103">
        <v>64.8</v>
      </c>
      <c r="H85" s="150" t="s">
        <v>108</v>
      </c>
      <c r="I85" s="182" t="s">
        <v>189</v>
      </c>
      <c r="J85" s="97" t="s">
        <v>183</v>
      </c>
    </row>
    <row r="86" spans="1:10" s="98" customFormat="1">
      <c r="A86" s="94"/>
      <c r="B86" s="139" t="s">
        <v>132</v>
      </c>
      <c r="C86" s="96"/>
      <c r="D86" s="96"/>
      <c r="E86" s="96"/>
      <c r="F86" s="139"/>
      <c r="G86" s="139"/>
      <c r="H86" s="96"/>
      <c r="I86" s="96"/>
      <c r="J86" s="97"/>
    </row>
    <row r="87" spans="1:10" s="98" customFormat="1" ht="78.75">
      <c r="A87" s="99">
        <v>1</v>
      </c>
      <c r="B87" s="187" t="s">
        <v>190</v>
      </c>
      <c r="C87" s="102" t="s">
        <v>134</v>
      </c>
      <c r="D87" s="102" t="s">
        <v>125</v>
      </c>
      <c r="E87" s="102" t="s">
        <v>191</v>
      </c>
      <c r="F87" s="141">
        <v>287.33</v>
      </c>
      <c r="G87" s="188">
        <v>287.33</v>
      </c>
      <c r="H87" s="102" t="s">
        <v>118</v>
      </c>
      <c r="I87" s="182" t="s">
        <v>187</v>
      </c>
      <c r="J87" s="97"/>
    </row>
    <row r="88" spans="1:10" s="98" customFormat="1" ht="80.25" customHeight="1">
      <c r="A88" s="99">
        <v>2</v>
      </c>
      <c r="B88" s="187" t="s">
        <v>192</v>
      </c>
      <c r="C88" s="102" t="s">
        <v>134</v>
      </c>
      <c r="D88" s="102" t="s">
        <v>125</v>
      </c>
      <c r="E88" s="102" t="s">
        <v>191</v>
      </c>
      <c r="F88" s="141">
        <v>70.427999999999997</v>
      </c>
      <c r="G88" s="188">
        <v>70.427999999999997</v>
      </c>
      <c r="H88" s="102" t="s">
        <v>118</v>
      </c>
      <c r="I88" s="182" t="s">
        <v>193</v>
      </c>
      <c r="J88" s="97"/>
    </row>
    <row r="89" spans="1:10" s="98" customFormat="1" ht="15.75" customHeight="1">
      <c r="A89" s="155">
        <v>3</v>
      </c>
      <c r="B89" s="154" t="s">
        <v>194</v>
      </c>
      <c r="C89" s="140" t="s">
        <v>134</v>
      </c>
      <c r="D89" s="155" t="s">
        <v>125</v>
      </c>
      <c r="E89" s="140" t="s">
        <v>195</v>
      </c>
      <c r="F89" s="103"/>
      <c r="G89" s="189"/>
      <c r="H89" s="103" t="s">
        <v>117</v>
      </c>
      <c r="I89" s="190" t="s">
        <v>196</v>
      </c>
      <c r="J89" s="97"/>
    </row>
    <row r="90" spans="1:10" s="98" customFormat="1">
      <c r="A90" s="180"/>
      <c r="B90" s="191"/>
      <c r="C90" s="192"/>
      <c r="D90" s="180"/>
      <c r="E90" s="192"/>
      <c r="F90" s="103"/>
      <c r="G90" s="189"/>
      <c r="H90" s="103" t="s">
        <v>118</v>
      </c>
      <c r="I90" s="193"/>
    </row>
    <row r="91" spans="1:10" s="98" customFormat="1" ht="33.75" customHeight="1">
      <c r="A91" s="159"/>
      <c r="B91" s="158"/>
      <c r="C91" s="144"/>
      <c r="D91" s="159"/>
      <c r="E91" s="144"/>
      <c r="F91" s="194">
        <v>1.05</v>
      </c>
      <c r="G91" s="141">
        <v>1.05</v>
      </c>
      <c r="H91" s="103" t="s">
        <v>119</v>
      </c>
      <c r="I91" s="195"/>
      <c r="J91" s="97"/>
    </row>
    <row r="92" spans="1:10" s="98" customFormat="1" ht="48" customHeight="1">
      <c r="A92" s="196">
        <v>4</v>
      </c>
      <c r="B92" s="187" t="s">
        <v>197</v>
      </c>
      <c r="C92" s="102" t="s">
        <v>134</v>
      </c>
      <c r="D92" s="102" t="s">
        <v>125</v>
      </c>
      <c r="E92" s="197" t="s">
        <v>178</v>
      </c>
      <c r="F92" s="194">
        <v>100.2</v>
      </c>
      <c r="G92" s="198">
        <v>100.2</v>
      </c>
      <c r="H92" s="103" t="s">
        <v>119</v>
      </c>
      <c r="I92" s="199" t="s">
        <v>198</v>
      </c>
      <c r="J92" s="97"/>
    </row>
    <row r="93" spans="1:10" s="98" customFormat="1">
      <c r="A93" s="94"/>
      <c r="B93" s="135" t="s">
        <v>103</v>
      </c>
      <c r="C93" s="96"/>
      <c r="D93" s="96"/>
      <c r="E93" s="96"/>
      <c r="F93" s="135"/>
      <c r="G93" s="135"/>
      <c r="H93" s="96"/>
      <c r="I93" s="96"/>
      <c r="J93" s="97"/>
    </row>
    <row r="94" spans="1:10" s="98" customFormat="1" ht="48.75" customHeight="1">
      <c r="A94" s="178">
        <v>4</v>
      </c>
      <c r="B94" s="100" t="s">
        <v>199</v>
      </c>
      <c r="C94" s="136" t="s">
        <v>120</v>
      </c>
      <c r="D94" s="102" t="s">
        <v>125</v>
      </c>
      <c r="E94" s="197" t="s">
        <v>178</v>
      </c>
      <c r="F94" s="103">
        <v>30</v>
      </c>
      <c r="G94" s="183">
        <v>24.5</v>
      </c>
      <c r="H94" s="150" t="s">
        <v>108</v>
      </c>
      <c r="I94" s="182" t="s">
        <v>200</v>
      </c>
      <c r="J94" s="97" t="s">
        <v>183</v>
      </c>
    </row>
    <row r="95" spans="1:10" s="98" customFormat="1" ht="50.25" customHeight="1">
      <c r="A95" s="178">
        <v>5</v>
      </c>
      <c r="B95" s="100" t="s">
        <v>201</v>
      </c>
      <c r="C95" s="136" t="s">
        <v>120</v>
      </c>
      <c r="D95" s="102" t="s">
        <v>125</v>
      </c>
      <c r="E95" s="197" t="s">
        <v>178</v>
      </c>
      <c r="F95" s="103">
        <v>65</v>
      </c>
      <c r="G95" s="183">
        <v>65</v>
      </c>
      <c r="H95" s="150" t="s">
        <v>108</v>
      </c>
      <c r="I95" s="104" t="s">
        <v>143</v>
      </c>
      <c r="J95" s="97" t="s">
        <v>183</v>
      </c>
    </row>
    <row r="96" spans="1:10" s="98" customFormat="1" ht="31.5">
      <c r="A96" s="178">
        <v>6</v>
      </c>
      <c r="B96" s="100" t="s">
        <v>202</v>
      </c>
      <c r="C96" s="136" t="s">
        <v>120</v>
      </c>
      <c r="D96" s="102" t="s">
        <v>125</v>
      </c>
      <c r="E96" s="200" t="s">
        <v>203</v>
      </c>
      <c r="F96" s="103">
        <v>4.7</v>
      </c>
      <c r="G96" s="103">
        <v>4.7</v>
      </c>
      <c r="H96" s="150" t="s">
        <v>108</v>
      </c>
      <c r="I96" s="104" t="s">
        <v>143</v>
      </c>
      <c r="J96" s="97"/>
    </row>
    <row r="97" spans="1:11" s="98" customFormat="1" ht="65.25" customHeight="1">
      <c r="A97" s="178">
        <v>7</v>
      </c>
      <c r="B97" s="100" t="s">
        <v>204</v>
      </c>
      <c r="C97" s="136" t="s">
        <v>120</v>
      </c>
      <c r="D97" s="102" t="s">
        <v>125</v>
      </c>
      <c r="E97" s="200" t="s">
        <v>203</v>
      </c>
      <c r="F97" s="103">
        <v>27.3</v>
      </c>
      <c r="G97" s="103">
        <v>22.2</v>
      </c>
      <c r="H97" s="150" t="s">
        <v>108</v>
      </c>
      <c r="I97" s="104" t="s">
        <v>205</v>
      </c>
    </row>
    <row r="98" spans="1:11" s="98" customFormat="1" ht="31.5">
      <c r="A98" s="200">
        <v>8</v>
      </c>
      <c r="B98" s="100" t="s">
        <v>206</v>
      </c>
      <c r="C98" s="150" t="s">
        <v>207</v>
      </c>
      <c r="D98" s="101" t="s">
        <v>106</v>
      </c>
      <c r="E98" s="88" t="s">
        <v>208</v>
      </c>
      <c r="F98" s="141">
        <v>6.5</v>
      </c>
      <c r="G98" s="141">
        <v>6.5</v>
      </c>
      <c r="H98" s="88" t="s">
        <v>108</v>
      </c>
      <c r="I98" s="201" t="s">
        <v>209</v>
      </c>
      <c r="J98" s="97"/>
    </row>
    <row r="99" spans="1:11" s="98" customFormat="1">
      <c r="A99" s="202"/>
      <c r="B99" s="139" t="s">
        <v>132</v>
      </c>
      <c r="C99" s="139"/>
      <c r="D99" s="96"/>
      <c r="E99" s="96"/>
      <c r="F99" s="96"/>
      <c r="G99" s="96"/>
      <c r="H99" s="96"/>
      <c r="I99" s="96"/>
      <c r="J99" s="97"/>
    </row>
    <row r="100" spans="1:11" s="98" customFormat="1" ht="66.75" customHeight="1">
      <c r="A100" s="99">
        <v>1</v>
      </c>
      <c r="B100" s="104" t="s">
        <v>210</v>
      </c>
      <c r="C100" s="102" t="s">
        <v>134</v>
      </c>
      <c r="D100" s="102" t="s">
        <v>211</v>
      </c>
      <c r="E100" s="88" t="s">
        <v>121</v>
      </c>
      <c r="F100" s="141">
        <v>8.1890000000000001</v>
      </c>
      <c r="G100" s="141">
        <v>8.1890000000000001</v>
      </c>
      <c r="H100" s="203" t="s">
        <v>117</v>
      </c>
      <c r="I100" s="204" t="s">
        <v>212</v>
      </c>
    </row>
    <row r="101" spans="1:11" s="98" customFormat="1" ht="65.25" customHeight="1">
      <c r="A101" s="99">
        <v>2</v>
      </c>
      <c r="B101" s="104" t="s">
        <v>213</v>
      </c>
      <c r="C101" s="102" t="s">
        <v>134</v>
      </c>
      <c r="D101" s="102" t="s">
        <v>125</v>
      </c>
      <c r="E101" s="88" t="s">
        <v>121</v>
      </c>
      <c r="F101" s="141">
        <v>71.472999999999999</v>
      </c>
      <c r="G101" s="141">
        <v>71.472999999999999</v>
      </c>
      <c r="H101" s="203" t="s">
        <v>117</v>
      </c>
      <c r="I101" s="204" t="s">
        <v>214</v>
      </c>
    </row>
    <row r="102" spans="1:11" s="98" customFormat="1" ht="177" customHeight="1">
      <c r="A102" s="205">
        <v>3</v>
      </c>
      <c r="B102" s="206" t="s">
        <v>215</v>
      </c>
      <c r="C102" s="102" t="s">
        <v>134</v>
      </c>
      <c r="D102" s="102" t="s">
        <v>125</v>
      </c>
      <c r="E102" s="207" t="s">
        <v>208</v>
      </c>
      <c r="F102" s="141">
        <v>22.645</v>
      </c>
      <c r="G102" s="141">
        <v>22.641999999999999</v>
      </c>
      <c r="H102" s="103" t="s">
        <v>118</v>
      </c>
      <c r="I102" s="208" t="s">
        <v>216</v>
      </c>
      <c r="J102" s="97"/>
      <c r="K102" s="97"/>
    </row>
    <row r="103" spans="1:11" s="98" customFormat="1">
      <c r="A103" s="174"/>
      <c r="B103" s="135" t="s">
        <v>103</v>
      </c>
      <c r="C103" s="135"/>
      <c r="D103" s="96"/>
      <c r="E103" s="96"/>
      <c r="F103" s="135"/>
      <c r="G103" s="135"/>
      <c r="H103" s="96"/>
      <c r="I103" s="96"/>
      <c r="J103" s="97"/>
    </row>
    <row r="104" spans="1:11" s="98" customFormat="1" ht="63">
      <c r="A104" s="200">
        <v>9</v>
      </c>
      <c r="B104" s="100" t="s">
        <v>217</v>
      </c>
      <c r="C104" s="150" t="s">
        <v>218</v>
      </c>
      <c r="D104" s="102" t="s">
        <v>125</v>
      </c>
      <c r="E104" s="88" t="s">
        <v>219</v>
      </c>
      <c r="F104" s="138">
        <v>2</v>
      </c>
      <c r="G104" s="138">
        <v>2</v>
      </c>
      <c r="H104" s="88" t="s">
        <v>108</v>
      </c>
      <c r="I104" s="104" t="s">
        <v>220</v>
      </c>
      <c r="J104" s="97"/>
    </row>
    <row r="105" spans="1:11" s="98" customFormat="1" ht="31.5">
      <c r="A105" s="178">
        <v>10</v>
      </c>
      <c r="B105" s="100" t="s">
        <v>221</v>
      </c>
      <c r="C105" s="150" t="s">
        <v>218</v>
      </c>
      <c r="D105" s="102" t="s">
        <v>125</v>
      </c>
      <c r="E105" s="88" t="s">
        <v>121</v>
      </c>
      <c r="F105" s="88">
        <v>3</v>
      </c>
      <c r="G105" s="88">
        <v>3</v>
      </c>
      <c r="H105" s="88" t="s">
        <v>108</v>
      </c>
      <c r="I105" s="104" t="s">
        <v>222</v>
      </c>
      <c r="J105" s="97"/>
    </row>
    <row r="106" spans="1:11" s="98" customFormat="1">
      <c r="A106" s="94"/>
      <c r="B106" s="139" t="s">
        <v>132</v>
      </c>
      <c r="C106" s="139"/>
      <c r="D106" s="96"/>
      <c r="E106" s="96"/>
      <c r="F106" s="96"/>
      <c r="G106" s="96"/>
      <c r="H106" s="96"/>
      <c r="I106" s="96"/>
      <c r="J106" s="97"/>
    </row>
    <row r="107" spans="1:11" s="98" customFormat="1" ht="47.25">
      <c r="A107" s="99">
        <v>3</v>
      </c>
      <c r="B107" s="187" t="s">
        <v>223</v>
      </c>
      <c r="C107" s="102" t="s">
        <v>134</v>
      </c>
      <c r="D107" s="102" t="s">
        <v>125</v>
      </c>
      <c r="E107" s="88" t="s">
        <v>107</v>
      </c>
      <c r="F107" s="141">
        <v>1.5</v>
      </c>
      <c r="G107" s="141">
        <v>1.5</v>
      </c>
      <c r="H107" s="88" t="s">
        <v>224</v>
      </c>
      <c r="I107" s="143" t="s">
        <v>225</v>
      </c>
      <c r="J107" s="97"/>
    </row>
    <row r="108" spans="1:11" s="98" customFormat="1" ht="47.25">
      <c r="A108" s="99">
        <v>5</v>
      </c>
      <c r="B108" s="187" t="s">
        <v>226</v>
      </c>
      <c r="C108" s="102" t="s">
        <v>134</v>
      </c>
      <c r="D108" s="102" t="s">
        <v>125</v>
      </c>
      <c r="E108" s="88" t="s">
        <v>107</v>
      </c>
      <c r="F108" s="141">
        <v>3</v>
      </c>
      <c r="G108" s="141">
        <v>3</v>
      </c>
      <c r="H108" s="88" t="s">
        <v>227</v>
      </c>
      <c r="I108" s="143" t="s">
        <v>225</v>
      </c>
      <c r="J108" s="97"/>
    </row>
    <row r="109" spans="1:11" s="98" customFormat="1" ht="31.5">
      <c r="A109" s="99">
        <v>7</v>
      </c>
      <c r="B109" s="104" t="s">
        <v>228</v>
      </c>
      <c r="C109" s="102" t="s">
        <v>134</v>
      </c>
      <c r="D109" s="102" t="s">
        <v>125</v>
      </c>
      <c r="E109" s="88" t="s">
        <v>107</v>
      </c>
      <c r="F109" s="141">
        <v>1.2</v>
      </c>
      <c r="G109" s="141">
        <v>1.2</v>
      </c>
      <c r="H109" s="88" t="s">
        <v>224</v>
      </c>
      <c r="I109" s="143" t="s">
        <v>225</v>
      </c>
      <c r="J109" s="97"/>
    </row>
    <row r="110" spans="1:11" s="114" customFormat="1">
      <c r="A110" s="108"/>
      <c r="B110" s="109" t="s">
        <v>116</v>
      </c>
      <c r="C110" s="109"/>
      <c r="D110" s="109"/>
      <c r="E110" s="110"/>
      <c r="F110" s="162">
        <f t="shared" ref="F110:G110" si="4">SUM(F111:F114)</f>
        <v>567.01499999999999</v>
      </c>
      <c r="G110" s="162">
        <f t="shared" si="4"/>
        <v>567.01200000000006</v>
      </c>
      <c r="H110" s="162"/>
      <c r="I110" s="112"/>
      <c r="J110" s="113"/>
    </row>
    <row r="111" spans="1:11" s="114" customFormat="1">
      <c r="A111" s="115"/>
      <c r="B111" s="116"/>
      <c r="C111" s="116"/>
      <c r="D111" s="116"/>
      <c r="E111" s="117"/>
      <c r="F111" s="163">
        <f>SUM(F89+F100+F101)</f>
        <v>79.662000000000006</v>
      </c>
      <c r="G111" s="163">
        <f>SUM(G89+G100+G101)</f>
        <v>79.662000000000006</v>
      </c>
      <c r="H111" s="119" t="s">
        <v>117</v>
      </c>
      <c r="I111" s="119"/>
      <c r="J111" s="113"/>
    </row>
    <row r="112" spans="1:11" s="114" customFormat="1">
      <c r="A112" s="120"/>
      <c r="B112" s="121"/>
      <c r="C112" s="121"/>
      <c r="D112" s="121"/>
      <c r="E112" s="122"/>
      <c r="F112" s="164">
        <f>SUM(F87+F88+F90+F102)</f>
        <v>380.40299999999996</v>
      </c>
      <c r="G112" s="164">
        <f>SUM(G87+G88+G90+G102)</f>
        <v>380.4</v>
      </c>
      <c r="H112" s="124" t="s">
        <v>118</v>
      </c>
      <c r="I112" s="124"/>
      <c r="J112" s="113"/>
    </row>
    <row r="113" spans="1:10" s="114" customFormat="1">
      <c r="A113" s="125"/>
      <c r="B113" s="126"/>
      <c r="C113" s="126"/>
      <c r="D113" s="126"/>
      <c r="E113" s="127"/>
      <c r="F113" s="165">
        <f t="shared" ref="F113:G113" si="5">SUM(F91+F92)</f>
        <v>101.25</v>
      </c>
      <c r="G113" s="165">
        <f t="shared" si="5"/>
        <v>101.25</v>
      </c>
      <c r="H113" s="129" t="s">
        <v>119</v>
      </c>
      <c r="I113" s="129"/>
      <c r="J113" s="113"/>
    </row>
    <row r="114" spans="1:10" s="114" customFormat="1" ht="31.5">
      <c r="A114" s="130"/>
      <c r="B114" s="131"/>
      <c r="C114" s="131"/>
      <c r="D114" s="131"/>
      <c r="E114" s="132"/>
      <c r="F114" s="166">
        <f>SUM(F107:F109)</f>
        <v>5.7</v>
      </c>
      <c r="G114" s="166">
        <f>SUM(G107:G109)</f>
        <v>5.7</v>
      </c>
      <c r="H114" s="134" t="s">
        <v>37</v>
      </c>
      <c r="I114" s="134"/>
      <c r="J114" s="113"/>
    </row>
    <row r="115" spans="1:10" s="98" customFormat="1">
      <c r="A115" s="94"/>
      <c r="B115" s="209" t="s">
        <v>229</v>
      </c>
      <c r="C115" s="210"/>
      <c r="D115" s="210"/>
      <c r="E115" s="210"/>
      <c r="F115" s="210"/>
      <c r="G115" s="210"/>
      <c r="H115" s="210"/>
      <c r="I115" s="210"/>
      <c r="J115" s="97"/>
    </row>
    <row r="116" spans="1:10" s="98" customFormat="1">
      <c r="A116" s="94"/>
      <c r="B116" s="211" t="s">
        <v>230</v>
      </c>
      <c r="C116" s="212"/>
      <c r="D116" s="212"/>
      <c r="E116" s="212"/>
      <c r="F116" s="212"/>
      <c r="G116" s="212"/>
      <c r="H116" s="212"/>
      <c r="I116" s="212"/>
      <c r="J116" s="97"/>
    </row>
    <row r="117" spans="1:10" s="98" customFormat="1">
      <c r="A117" s="94"/>
      <c r="B117" s="135" t="s">
        <v>103</v>
      </c>
      <c r="C117" s="135"/>
      <c r="D117" s="96"/>
      <c r="E117" s="96"/>
      <c r="F117" s="135"/>
      <c r="G117" s="135"/>
      <c r="H117" s="96"/>
      <c r="I117" s="96"/>
      <c r="J117" s="97"/>
    </row>
    <row r="118" spans="1:10" s="98" customFormat="1" ht="31.5">
      <c r="A118" s="178">
        <v>1</v>
      </c>
      <c r="B118" s="100" t="s">
        <v>231</v>
      </c>
      <c r="C118" s="88" t="s">
        <v>218</v>
      </c>
      <c r="D118" s="101" t="s">
        <v>125</v>
      </c>
      <c r="E118" s="200" t="s">
        <v>232</v>
      </c>
      <c r="F118" s="146">
        <v>1</v>
      </c>
      <c r="G118" s="88">
        <v>1</v>
      </c>
      <c r="H118" s="150" t="s">
        <v>108</v>
      </c>
      <c r="I118" s="104" t="s">
        <v>233</v>
      </c>
      <c r="J118" s="97"/>
    </row>
    <row r="119" spans="1:10" s="98" customFormat="1">
      <c r="A119" s="94"/>
      <c r="B119" s="96" t="s">
        <v>132</v>
      </c>
      <c r="C119" s="96"/>
      <c r="D119" s="96"/>
      <c r="E119" s="96"/>
      <c r="F119" s="96"/>
      <c r="G119" s="96"/>
      <c r="H119" s="96"/>
      <c r="I119" s="96"/>
      <c r="J119" s="97"/>
    </row>
    <row r="120" spans="1:10" s="98" customFormat="1" ht="31.5">
      <c r="A120" s="99">
        <v>1</v>
      </c>
      <c r="B120" s="187" t="s">
        <v>234</v>
      </c>
      <c r="C120" s="102" t="s">
        <v>134</v>
      </c>
      <c r="D120" s="102" t="s">
        <v>235</v>
      </c>
      <c r="E120" s="102" t="s">
        <v>195</v>
      </c>
      <c r="F120" s="142">
        <v>213.44200000000001</v>
      </c>
      <c r="G120" s="88">
        <v>213.44200000000001</v>
      </c>
      <c r="H120" s="203" t="s">
        <v>118</v>
      </c>
      <c r="I120" s="143" t="s">
        <v>236</v>
      </c>
      <c r="J120" s="97"/>
    </row>
    <row r="121" spans="1:10" s="98" customFormat="1" ht="37.5" customHeight="1">
      <c r="A121" s="99">
        <v>2</v>
      </c>
      <c r="B121" s="187" t="s">
        <v>237</v>
      </c>
      <c r="C121" s="102" t="s">
        <v>134</v>
      </c>
      <c r="D121" s="102" t="s">
        <v>235</v>
      </c>
      <c r="E121" s="102" t="s">
        <v>195</v>
      </c>
      <c r="F121" s="213">
        <v>200</v>
      </c>
      <c r="G121" s="141">
        <v>200</v>
      </c>
      <c r="H121" s="203" t="s">
        <v>118</v>
      </c>
      <c r="I121" s="143" t="s">
        <v>238</v>
      </c>
      <c r="J121" s="97"/>
    </row>
    <row r="122" spans="1:10" s="98" customFormat="1">
      <c r="A122" s="94"/>
      <c r="B122" s="135" t="s">
        <v>103</v>
      </c>
      <c r="C122" s="135"/>
      <c r="D122" s="96"/>
      <c r="E122" s="96"/>
      <c r="F122" s="135"/>
      <c r="G122" s="135"/>
      <c r="H122" s="96"/>
      <c r="I122" s="96"/>
      <c r="J122" s="97"/>
    </row>
    <row r="123" spans="1:10" s="98" customFormat="1" ht="78.75">
      <c r="A123" s="178">
        <v>2</v>
      </c>
      <c r="B123" s="187" t="s">
        <v>239</v>
      </c>
      <c r="C123" s="88" t="s">
        <v>218</v>
      </c>
      <c r="D123" s="102" t="s">
        <v>125</v>
      </c>
      <c r="E123" s="200" t="s">
        <v>232</v>
      </c>
      <c r="F123" s="103">
        <v>53.6</v>
      </c>
      <c r="G123" s="103">
        <v>54.1</v>
      </c>
      <c r="H123" s="150" t="s">
        <v>108</v>
      </c>
      <c r="I123" s="104" t="s">
        <v>222</v>
      </c>
      <c r="J123" s="97"/>
    </row>
    <row r="124" spans="1:10" s="98" customFormat="1" ht="63">
      <c r="A124" s="178">
        <v>3</v>
      </c>
      <c r="B124" s="187" t="s">
        <v>240</v>
      </c>
      <c r="C124" s="88" t="s">
        <v>120</v>
      </c>
      <c r="D124" s="102" t="s">
        <v>125</v>
      </c>
      <c r="E124" s="200" t="s">
        <v>232</v>
      </c>
      <c r="F124" s="103">
        <v>45.3</v>
      </c>
      <c r="G124" s="103">
        <v>51</v>
      </c>
      <c r="H124" s="88" t="s">
        <v>108</v>
      </c>
      <c r="I124" s="104" t="s">
        <v>222</v>
      </c>
      <c r="J124" s="97"/>
    </row>
    <row r="125" spans="1:10" s="98" customFormat="1" ht="47.25">
      <c r="A125" s="178">
        <v>4</v>
      </c>
      <c r="B125" s="187" t="s">
        <v>241</v>
      </c>
      <c r="C125" s="88" t="s">
        <v>120</v>
      </c>
      <c r="D125" s="102" t="s">
        <v>125</v>
      </c>
      <c r="E125" s="200" t="s">
        <v>232</v>
      </c>
      <c r="F125" s="103">
        <v>92.6</v>
      </c>
      <c r="G125" s="103">
        <v>92.6</v>
      </c>
      <c r="H125" s="150" t="s">
        <v>108</v>
      </c>
      <c r="I125" s="104" t="s">
        <v>242</v>
      </c>
      <c r="J125" s="97"/>
    </row>
    <row r="126" spans="1:10" s="98" customFormat="1" ht="47.25">
      <c r="A126" s="178">
        <v>5</v>
      </c>
      <c r="B126" s="214" t="s">
        <v>243</v>
      </c>
      <c r="C126" s="88" t="s">
        <v>120</v>
      </c>
      <c r="D126" s="102" t="s">
        <v>125</v>
      </c>
      <c r="E126" s="200" t="s">
        <v>232</v>
      </c>
      <c r="F126" s="215">
        <v>0</v>
      </c>
      <c r="G126" s="103">
        <v>1.3</v>
      </c>
      <c r="H126" s="150" t="s">
        <v>108</v>
      </c>
      <c r="I126" s="104" t="s">
        <v>244</v>
      </c>
      <c r="J126" s="97"/>
    </row>
    <row r="127" spans="1:10" s="98" customFormat="1">
      <c r="A127" s="94"/>
      <c r="B127" s="96" t="s">
        <v>132</v>
      </c>
      <c r="C127" s="96"/>
      <c r="D127" s="96"/>
      <c r="E127" s="96"/>
      <c r="F127" s="139"/>
      <c r="G127" s="139"/>
      <c r="H127" s="96"/>
      <c r="I127" s="96"/>
      <c r="J127" s="97"/>
    </row>
    <row r="128" spans="1:10" s="98" customFormat="1" ht="66.75" customHeight="1">
      <c r="A128" s="99">
        <v>1</v>
      </c>
      <c r="B128" s="104" t="s">
        <v>245</v>
      </c>
      <c r="C128" s="102" t="s">
        <v>134</v>
      </c>
      <c r="D128" s="102" t="s">
        <v>125</v>
      </c>
      <c r="E128" s="200" t="s">
        <v>232</v>
      </c>
      <c r="F128" s="99">
        <v>89.6</v>
      </c>
      <c r="G128" s="99">
        <v>89.6</v>
      </c>
      <c r="H128" s="203" t="s">
        <v>117</v>
      </c>
      <c r="I128" s="143" t="s">
        <v>246</v>
      </c>
      <c r="J128" s="97"/>
    </row>
    <row r="129" spans="1:11" s="98" customFormat="1" ht="63">
      <c r="A129" s="216">
        <v>2</v>
      </c>
      <c r="B129" s="175" t="s">
        <v>247</v>
      </c>
      <c r="C129" s="102" t="s">
        <v>134</v>
      </c>
      <c r="D129" s="102" t="s">
        <v>125</v>
      </c>
      <c r="E129" s="200" t="s">
        <v>232</v>
      </c>
      <c r="F129" s="217">
        <v>13.932</v>
      </c>
      <c r="G129" s="218">
        <v>13.932</v>
      </c>
      <c r="H129" s="203" t="s">
        <v>119</v>
      </c>
      <c r="I129" s="143" t="s">
        <v>246</v>
      </c>
      <c r="J129" s="97"/>
    </row>
    <row r="130" spans="1:11" s="98" customFormat="1" ht="63">
      <c r="A130" s="99">
        <v>3</v>
      </c>
      <c r="B130" s="187" t="s">
        <v>248</v>
      </c>
      <c r="C130" s="102" t="s">
        <v>134</v>
      </c>
      <c r="D130" s="102" t="s">
        <v>125</v>
      </c>
      <c r="E130" s="200" t="s">
        <v>232</v>
      </c>
      <c r="F130" s="142">
        <v>99.944000000000003</v>
      </c>
      <c r="G130" s="141">
        <v>99.944000000000003</v>
      </c>
      <c r="H130" s="203" t="s">
        <v>119</v>
      </c>
      <c r="I130" s="143" t="s">
        <v>246</v>
      </c>
      <c r="J130" s="97"/>
    </row>
    <row r="131" spans="1:11" s="98" customFormat="1" ht="78.75">
      <c r="A131" s="99">
        <v>4</v>
      </c>
      <c r="B131" s="187" t="s">
        <v>249</v>
      </c>
      <c r="C131" s="102" t="s">
        <v>134</v>
      </c>
      <c r="D131" s="102" t="s">
        <v>235</v>
      </c>
      <c r="E131" s="200" t="s">
        <v>232</v>
      </c>
      <c r="F131" s="213">
        <v>6</v>
      </c>
      <c r="G131" s="88">
        <v>5.1440000000000001</v>
      </c>
      <c r="H131" s="203" t="s">
        <v>119</v>
      </c>
      <c r="I131" s="143" t="s">
        <v>250</v>
      </c>
      <c r="J131" s="97"/>
      <c r="K131" s="97"/>
    </row>
    <row r="132" spans="1:11" s="98" customFormat="1" ht="47.25">
      <c r="A132" s="99">
        <v>5</v>
      </c>
      <c r="B132" s="187" t="s">
        <v>251</v>
      </c>
      <c r="C132" s="102" t="s">
        <v>134</v>
      </c>
      <c r="D132" s="102" t="s">
        <v>235</v>
      </c>
      <c r="E132" s="200" t="s">
        <v>232</v>
      </c>
      <c r="F132" s="217">
        <v>44.8</v>
      </c>
      <c r="G132" s="141">
        <v>44.8</v>
      </c>
      <c r="H132" s="203" t="s">
        <v>118</v>
      </c>
      <c r="I132" s="143" t="s">
        <v>128</v>
      </c>
      <c r="J132" s="97"/>
    </row>
    <row r="133" spans="1:11" s="98" customFormat="1" ht="47.25">
      <c r="A133" s="99">
        <v>6</v>
      </c>
      <c r="B133" s="187" t="s">
        <v>252</v>
      </c>
      <c r="C133" s="102" t="s">
        <v>134</v>
      </c>
      <c r="D133" s="102" t="s">
        <v>235</v>
      </c>
      <c r="E133" s="200" t="s">
        <v>232</v>
      </c>
      <c r="F133" s="217">
        <v>18.361000000000001</v>
      </c>
      <c r="G133" s="141">
        <v>18.361000000000001</v>
      </c>
      <c r="H133" s="203" t="s">
        <v>118</v>
      </c>
      <c r="I133" s="143" t="s">
        <v>128</v>
      </c>
      <c r="J133" s="97"/>
    </row>
    <row r="134" spans="1:11" s="98" customFormat="1" ht="47.25">
      <c r="A134" s="99">
        <v>7</v>
      </c>
      <c r="B134" s="187" t="s">
        <v>253</v>
      </c>
      <c r="C134" s="102" t="s">
        <v>134</v>
      </c>
      <c r="D134" s="102" t="s">
        <v>235</v>
      </c>
      <c r="E134" s="200" t="s">
        <v>232</v>
      </c>
      <c r="F134" s="217">
        <v>16.271999999999998</v>
      </c>
      <c r="G134" s="141">
        <v>16.271999999999998</v>
      </c>
      <c r="H134" s="203" t="s">
        <v>118</v>
      </c>
      <c r="I134" s="143" t="s">
        <v>128</v>
      </c>
      <c r="J134" s="97"/>
    </row>
    <row r="135" spans="1:11" s="98" customFormat="1" ht="31.5">
      <c r="A135" s="99">
        <v>8</v>
      </c>
      <c r="B135" s="187" t="s">
        <v>254</v>
      </c>
      <c r="C135" s="102" t="s">
        <v>134</v>
      </c>
      <c r="D135" s="102" t="s">
        <v>235</v>
      </c>
      <c r="E135" s="200" t="s">
        <v>232</v>
      </c>
      <c r="F135" s="217">
        <v>20.651</v>
      </c>
      <c r="G135" s="141">
        <v>20.651</v>
      </c>
      <c r="H135" s="203" t="s">
        <v>118</v>
      </c>
      <c r="I135" s="143" t="s">
        <v>128</v>
      </c>
      <c r="J135" s="97"/>
    </row>
    <row r="136" spans="1:11" s="98" customFormat="1" ht="173.25">
      <c r="A136" s="99">
        <v>9</v>
      </c>
      <c r="B136" s="187" t="s">
        <v>255</v>
      </c>
      <c r="C136" s="102" t="s">
        <v>134</v>
      </c>
      <c r="D136" s="102" t="s">
        <v>125</v>
      </c>
      <c r="E136" s="200" t="s">
        <v>232</v>
      </c>
      <c r="F136" s="142">
        <v>14.083</v>
      </c>
      <c r="G136" s="141">
        <v>14.083</v>
      </c>
      <c r="H136" s="203" t="s">
        <v>117</v>
      </c>
      <c r="I136" s="143" t="s">
        <v>246</v>
      </c>
      <c r="J136" s="107"/>
    </row>
    <row r="137" spans="1:11" s="98" customFormat="1" ht="31.5">
      <c r="A137" s="99">
        <v>10</v>
      </c>
      <c r="B137" s="104" t="s">
        <v>256</v>
      </c>
      <c r="C137" s="102" t="s">
        <v>134</v>
      </c>
      <c r="D137" s="102" t="s">
        <v>211</v>
      </c>
      <c r="E137" s="200" t="s">
        <v>232</v>
      </c>
      <c r="F137" s="203">
        <v>114.03</v>
      </c>
      <c r="G137" s="219">
        <v>114.03</v>
      </c>
      <c r="H137" s="203" t="s">
        <v>117</v>
      </c>
      <c r="I137" s="143" t="s">
        <v>246</v>
      </c>
      <c r="J137" s="97"/>
    </row>
    <row r="138" spans="1:11" s="98" customFormat="1" ht="31.5">
      <c r="A138" s="220">
        <v>11</v>
      </c>
      <c r="B138" s="104" t="s">
        <v>257</v>
      </c>
      <c r="C138" s="102" t="s">
        <v>134</v>
      </c>
      <c r="D138" s="102" t="s">
        <v>211</v>
      </c>
      <c r="E138" s="200" t="s">
        <v>232</v>
      </c>
      <c r="F138" s="203">
        <v>228.887</v>
      </c>
      <c r="G138" s="219">
        <v>228.887</v>
      </c>
      <c r="H138" s="203" t="s">
        <v>117</v>
      </c>
      <c r="I138" s="143" t="s">
        <v>246</v>
      </c>
      <c r="J138" s="97"/>
    </row>
    <row r="139" spans="1:11" s="98" customFormat="1" ht="31.5">
      <c r="A139" s="220">
        <v>12</v>
      </c>
      <c r="B139" s="104" t="s">
        <v>257</v>
      </c>
      <c r="C139" s="102" t="s">
        <v>134</v>
      </c>
      <c r="D139" s="102" t="s">
        <v>211</v>
      </c>
      <c r="E139" s="200" t="s">
        <v>232</v>
      </c>
      <c r="F139" s="203">
        <v>397.78899999999999</v>
      </c>
      <c r="G139" s="219">
        <v>397.78899999999999</v>
      </c>
      <c r="H139" s="203" t="s">
        <v>119</v>
      </c>
      <c r="I139" s="143" t="s">
        <v>246</v>
      </c>
      <c r="J139" s="97"/>
    </row>
    <row r="140" spans="1:11" s="98" customFormat="1" ht="48.75" customHeight="1">
      <c r="A140" s="99">
        <v>13</v>
      </c>
      <c r="B140" s="104" t="s">
        <v>258</v>
      </c>
      <c r="C140" s="102" t="s">
        <v>134</v>
      </c>
      <c r="D140" s="102" t="s">
        <v>235</v>
      </c>
      <c r="E140" s="200" t="s">
        <v>232</v>
      </c>
      <c r="F140" s="102">
        <v>0.17499999999999999</v>
      </c>
      <c r="G140" s="88">
        <v>0.17499999999999999</v>
      </c>
      <c r="H140" s="203" t="s">
        <v>118</v>
      </c>
      <c r="I140" s="143" t="s">
        <v>259</v>
      </c>
      <c r="J140" s="97"/>
    </row>
    <row r="141" spans="1:11" s="98" customFormat="1" ht="31.5">
      <c r="A141" s="99">
        <v>14</v>
      </c>
      <c r="B141" s="104" t="s">
        <v>260</v>
      </c>
      <c r="C141" s="102" t="s">
        <v>134</v>
      </c>
      <c r="D141" s="102" t="s">
        <v>235</v>
      </c>
      <c r="E141" s="200" t="s">
        <v>232</v>
      </c>
      <c r="F141" s="102">
        <v>0.17499999999999999</v>
      </c>
      <c r="G141" s="88">
        <v>0.17499999999999999</v>
      </c>
      <c r="H141" s="203" t="s">
        <v>118</v>
      </c>
      <c r="I141" s="143" t="s">
        <v>259</v>
      </c>
      <c r="J141" s="97"/>
    </row>
    <row r="142" spans="1:11" s="98" customFormat="1" ht="48.75" customHeight="1">
      <c r="A142" s="99">
        <v>15</v>
      </c>
      <c r="B142" s="104" t="s">
        <v>261</v>
      </c>
      <c r="C142" s="102" t="s">
        <v>134</v>
      </c>
      <c r="D142" s="102" t="s">
        <v>262</v>
      </c>
      <c r="E142" s="200" t="s">
        <v>232</v>
      </c>
      <c r="F142" s="102">
        <v>0.17499999999999999</v>
      </c>
      <c r="G142" s="88">
        <v>0.17499999999999999</v>
      </c>
      <c r="H142" s="203" t="s">
        <v>118</v>
      </c>
      <c r="I142" s="143" t="s">
        <v>259</v>
      </c>
      <c r="J142" s="97"/>
    </row>
    <row r="143" spans="1:11" s="98" customFormat="1" ht="47.25">
      <c r="A143" s="99">
        <v>16</v>
      </c>
      <c r="B143" s="104" t="s">
        <v>263</v>
      </c>
      <c r="C143" s="102" t="s">
        <v>134</v>
      </c>
      <c r="D143" s="102" t="s">
        <v>262</v>
      </c>
      <c r="E143" s="200" t="s">
        <v>232</v>
      </c>
      <c r="F143" s="102">
        <v>0.17499999999999999</v>
      </c>
      <c r="G143" s="88">
        <v>0.17499999999999999</v>
      </c>
      <c r="H143" s="203" t="s">
        <v>118</v>
      </c>
      <c r="I143" s="143" t="s">
        <v>259</v>
      </c>
      <c r="J143" s="97"/>
    </row>
    <row r="144" spans="1:11" s="98" customFormat="1" ht="47.25">
      <c r="A144" s="99">
        <v>17</v>
      </c>
      <c r="B144" s="104" t="s">
        <v>264</v>
      </c>
      <c r="C144" s="102" t="s">
        <v>134</v>
      </c>
      <c r="D144" s="102" t="s">
        <v>262</v>
      </c>
      <c r="E144" s="200" t="s">
        <v>232</v>
      </c>
      <c r="F144" s="102">
        <v>0.17499999999999999</v>
      </c>
      <c r="G144" s="88">
        <v>0.17499999999999999</v>
      </c>
      <c r="H144" s="203" t="s">
        <v>118</v>
      </c>
      <c r="I144" s="143" t="s">
        <v>259</v>
      </c>
      <c r="J144" s="97"/>
    </row>
    <row r="145" spans="1:10" s="114" customFormat="1">
      <c r="A145" s="108"/>
      <c r="B145" s="109" t="s">
        <v>116</v>
      </c>
      <c r="C145" s="109"/>
      <c r="D145" s="109"/>
      <c r="E145" s="110"/>
      <c r="F145" s="162">
        <f t="shared" ref="F145:G145" si="6">SUM(F146:F149)</f>
        <v>1478.6659999999997</v>
      </c>
      <c r="G145" s="162">
        <f t="shared" si="6"/>
        <v>1477.8099999999997</v>
      </c>
      <c r="H145" s="162"/>
      <c r="I145" s="112"/>
      <c r="J145" s="113"/>
    </row>
    <row r="146" spans="1:10" s="114" customFormat="1">
      <c r="A146" s="115"/>
      <c r="B146" s="116"/>
      <c r="C146" s="116"/>
      <c r="D146" s="116"/>
      <c r="E146" s="117"/>
      <c r="F146" s="163">
        <f>SUM(F128+F136+F137+F138)</f>
        <v>446.6</v>
      </c>
      <c r="G146" s="163">
        <f>SUM(G128+G136+G137+G138)</f>
        <v>446.6</v>
      </c>
      <c r="H146" s="119" t="s">
        <v>117</v>
      </c>
      <c r="I146" s="119"/>
      <c r="J146" s="113"/>
    </row>
    <row r="147" spans="1:10" s="114" customFormat="1">
      <c r="A147" s="120"/>
      <c r="B147" s="121"/>
      <c r="C147" s="121"/>
      <c r="D147" s="121"/>
      <c r="E147" s="122"/>
      <c r="F147" s="164">
        <f>SUM(F120+F121+F132+F133+F134+F135+F140+F141+F142+F143+F144)</f>
        <v>514.40099999999973</v>
      </c>
      <c r="G147" s="164">
        <f>SUM(G120+G121+G132+G133+G134+G135+G140+G141+G142+G143+G144)</f>
        <v>514.40099999999973</v>
      </c>
      <c r="H147" s="124" t="s">
        <v>118</v>
      </c>
      <c r="I147" s="124"/>
      <c r="J147" s="113"/>
    </row>
    <row r="148" spans="1:10" s="114" customFormat="1">
      <c r="A148" s="125"/>
      <c r="B148" s="126"/>
      <c r="C148" s="126"/>
      <c r="D148" s="126"/>
      <c r="E148" s="127"/>
      <c r="F148" s="165">
        <f>SUM(F129+F130+F131+F139)</f>
        <v>517.66499999999996</v>
      </c>
      <c r="G148" s="165">
        <f>SUM(G129+G130+G131+G139)</f>
        <v>516.80899999999997</v>
      </c>
      <c r="H148" s="129" t="s">
        <v>119</v>
      </c>
      <c r="I148" s="129"/>
      <c r="J148" s="113"/>
    </row>
    <row r="149" spans="1:10" s="114" customFormat="1" ht="17.25" customHeight="1">
      <c r="A149" s="130"/>
      <c r="B149" s="131"/>
      <c r="C149" s="131"/>
      <c r="D149" s="131"/>
      <c r="E149" s="132"/>
      <c r="F149" s="133"/>
      <c r="G149" s="133"/>
      <c r="H149" s="134" t="s">
        <v>37</v>
      </c>
      <c r="I149" s="134"/>
      <c r="J149" s="113"/>
    </row>
    <row r="150" spans="1:10" s="98" customFormat="1">
      <c r="A150" s="94"/>
      <c r="B150" s="221" t="s">
        <v>265</v>
      </c>
      <c r="C150" s="221"/>
      <c r="D150" s="221"/>
      <c r="E150" s="221"/>
      <c r="F150" s="221"/>
      <c r="G150" s="221"/>
      <c r="H150" s="221"/>
      <c r="I150" s="222"/>
      <c r="J150" s="97"/>
    </row>
    <row r="151" spans="1:10" s="98" customFormat="1">
      <c r="A151" s="94"/>
      <c r="B151" s="135" t="s">
        <v>103</v>
      </c>
      <c r="C151" s="135"/>
      <c r="D151" s="96"/>
      <c r="E151" s="96"/>
      <c r="F151" s="135"/>
      <c r="G151" s="135"/>
      <c r="H151" s="96"/>
      <c r="I151" s="96"/>
      <c r="J151" s="97"/>
    </row>
    <row r="152" spans="1:10" s="98" customFormat="1" ht="112.5" customHeight="1">
      <c r="A152" s="178">
        <v>1</v>
      </c>
      <c r="B152" s="100" t="s">
        <v>266</v>
      </c>
      <c r="C152" s="150" t="s">
        <v>120</v>
      </c>
      <c r="D152" s="102" t="s">
        <v>125</v>
      </c>
      <c r="E152" s="200" t="s">
        <v>267</v>
      </c>
      <c r="F152" s="103">
        <v>47.8</v>
      </c>
      <c r="G152" s="183">
        <v>47.9</v>
      </c>
      <c r="H152" s="150" t="s">
        <v>108</v>
      </c>
      <c r="I152" s="223" t="s">
        <v>268</v>
      </c>
      <c r="J152" s="97"/>
    </row>
    <row r="153" spans="1:10" s="98" customFormat="1" ht="63.75" customHeight="1">
      <c r="A153" s="178">
        <v>2</v>
      </c>
      <c r="B153" s="100" t="s">
        <v>269</v>
      </c>
      <c r="C153" s="136" t="s">
        <v>120</v>
      </c>
      <c r="D153" s="102" t="s">
        <v>125</v>
      </c>
      <c r="E153" s="200" t="s">
        <v>270</v>
      </c>
      <c r="F153" s="103">
        <v>13.8</v>
      </c>
      <c r="G153" s="183">
        <v>14.1</v>
      </c>
      <c r="H153" s="150" t="s">
        <v>108</v>
      </c>
      <c r="I153" s="182" t="s">
        <v>271</v>
      </c>
      <c r="J153" s="97"/>
    </row>
    <row r="154" spans="1:10" s="98" customFormat="1" ht="63.75" customHeight="1">
      <c r="A154" s="178">
        <v>3</v>
      </c>
      <c r="B154" s="100" t="s">
        <v>272</v>
      </c>
      <c r="C154" s="136" t="s">
        <v>120</v>
      </c>
      <c r="D154" s="102" t="s">
        <v>125</v>
      </c>
      <c r="E154" s="200" t="s">
        <v>273</v>
      </c>
      <c r="F154" s="103">
        <v>72</v>
      </c>
      <c r="G154" s="183">
        <v>72.400000000000006</v>
      </c>
      <c r="H154" s="150" t="s">
        <v>108</v>
      </c>
      <c r="I154" s="223" t="s">
        <v>274</v>
      </c>
      <c r="J154" s="97"/>
    </row>
    <row r="155" spans="1:10" s="98" customFormat="1">
      <c r="A155" s="94"/>
      <c r="B155" s="139" t="s">
        <v>132</v>
      </c>
      <c r="C155" s="139"/>
      <c r="D155" s="96"/>
      <c r="E155" s="96"/>
      <c r="F155" s="139"/>
      <c r="G155" s="139"/>
      <c r="H155" s="96"/>
      <c r="I155" s="96"/>
      <c r="J155" s="97"/>
    </row>
    <row r="156" spans="1:10" s="98" customFormat="1" ht="47.25">
      <c r="A156" s="99">
        <v>1</v>
      </c>
      <c r="B156" s="104" t="s">
        <v>275</v>
      </c>
      <c r="C156" s="102" t="s">
        <v>134</v>
      </c>
      <c r="D156" s="102" t="s">
        <v>125</v>
      </c>
      <c r="E156" s="88" t="s">
        <v>276</v>
      </c>
      <c r="F156" s="141">
        <v>3.3</v>
      </c>
      <c r="G156" s="141">
        <v>3.3</v>
      </c>
      <c r="H156" s="203" t="s">
        <v>119</v>
      </c>
      <c r="I156" s="143" t="s">
        <v>246</v>
      </c>
      <c r="J156" s="97"/>
    </row>
    <row r="157" spans="1:10" s="114" customFormat="1">
      <c r="A157" s="108"/>
      <c r="B157" s="109" t="s">
        <v>116</v>
      </c>
      <c r="C157" s="109"/>
      <c r="D157" s="109"/>
      <c r="E157" s="110"/>
      <c r="F157" s="162">
        <f t="shared" ref="F157:G157" si="7">SUM(F158:F161)</f>
        <v>3.3</v>
      </c>
      <c r="G157" s="162">
        <f t="shared" si="7"/>
        <v>3.3</v>
      </c>
      <c r="H157" s="162"/>
      <c r="I157" s="112"/>
      <c r="J157" s="113"/>
    </row>
    <row r="158" spans="1:10" s="114" customFormat="1">
      <c r="A158" s="115"/>
      <c r="B158" s="116"/>
      <c r="C158" s="116"/>
      <c r="D158" s="116"/>
      <c r="E158" s="117"/>
      <c r="F158" s="163"/>
      <c r="G158" s="163"/>
      <c r="H158" s="119" t="s">
        <v>117</v>
      </c>
      <c r="I158" s="119"/>
      <c r="J158" s="113"/>
    </row>
    <row r="159" spans="1:10" s="114" customFormat="1">
      <c r="A159" s="120"/>
      <c r="B159" s="121"/>
      <c r="C159" s="121"/>
      <c r="D159" s="121"/>
      <c r="E159" s="122"/>
      <c r="F159" s="164"/>
      <c r="G159" s="164"/>
      <c r="H159" s="124" t="s">
        <v>118</v>
      </c>
      <c r="I159" s="124"/>
      <c r="J159" s="113"/>
    </row>
    <row r="160" spans="1:10" s="114" customFormat="1">
      <c r="A160" s="125"/>
      <c r="B160" s="126"/>
      <c r="C160" s="126"/>
      <c r="D160" s="126"/>
      <c r="E160" s="127"/>
      <c r="F160" s="165">
        <f t="shared" ref="F160:G160" si="8">SUM(F156)</f>
        <v>3.3</v>
      </c>
      <c r="G160" s="165">
        <f t="shared" si="8"/>
        <v>3.3</v>
      </c>
      <c r="H160" s="129" t="s">
        <v>119</v>
      </c>
      <c r="I160" s="129"/>
      <c r="J160" s="113"/>
    </row>
    <row r="161" spans="1:10" s="114" customFormat="1" ht="31.5">
      <c r="A161" s="130"/>
      <c r="B161" s="224"/>
      <c r="C161" s="225"/>
      <c r="D161" s="226"/>
      <c r="E161" s="132"/>
      <c r="F161" s="133"/>
      <c r="G161" s="133"/>
      <c r="H161" s="134" t="s">
        <v>37</v>
      </c>
      <c r="I161" s="134"/>
      <c r="J161" s="113"/>
    </row>
    <row r="162" spans="1:10" s="98" customFormat="1">
      <c r="A162" s="94"/>
      <c r="B162" s="211" t="s">
        <v>277</v>
      </c>
      <c r="C162" s="212"/>
      <c r="D162" s="212"/>
      <c r="E162" s="212"/>
      <c r="F162" s="212"/>
      <c r="G162" s="212"/>
      <c r="H162" s="212"/>
      <c r="I162" s="212"/>
      <c r="J162" s="97"/>
    </row>
    <row r="163" spans="1:10" s="98" customFormat="1">
      <c r="A163" s="94"/>
      <c r="B163" s="135" t="s">
        <v>103</v>
      </c>
      <c r="C163" s="135"/>
      <c r="D163" s="96"/>
      <c r="E163" s="96"/>
      <c r="F163" s="135"/>
      <c r="G163" s="135"/>
      <c r="H163" s="96"/>
      <c r="I163" s="96"/>
      <c r="J163" s="97"/>
    </row>
    <row r="164" spans="1:10" s="98" customFormat="1" ht="47.25">
      <c r="A164" s="178">
        <v>1</v>
      </c>
      <c r="B164" s="100" t="s">
        <v>278</v>
      </c>
      <c r="C164" s="136" t="s">
        <v>120</v>
      </c>
      <c r="D164" s="102" t="s">
        <v>125</v>
      </c>
      <c r="E164" s="200" t="s">
        <v>203</v>
      </c>
      <c r="F164" s="146">
        <v>79.099999999999994</v>
      </c>
      <c r="G164" s="88">
        <v>81.2</v>
      </c>
      <c r="H164" s="150" t="s">
        <v>108</v>
      </c>
      <c r="I164" s="104" t="s">
        <v>279</v>
      </c>
    </row>
    <row r="165" spans="1:10" s="98" customFormat="1" ht="48.75" customHeight="1">
      <c r="A165" s="178">
        <v>2</v>
      </c>
      <c r="B165" s="100" t="s">
        <v>280</v>
      </c>
      <c r="C165" s="136" t="s">
        <v>120</v>
      </c>
      <c r="D165" s="102" t="s">
        <v>125</v>
      </c>
      <c r="E165" s="200" t="s">
        <v>203</v>
      </c>
      <c r="F165" s="146">
        <v>65.900000000000006</v>
      </c>
      <c r="G165" s="88">
        <v>66.599999999999994</v>
      </c>
      <c r="H165" s="150" t="s">
        <v>108</v>
      </c>
      <c r="I165" s="104" t="s">
        <v>281</v>
      </c>
    </row>
    <row r="166" spans="1:10" s="98" customFormat="1" ht="96.75" customHeight="1">
      <c r="A166" s="178">
        <v>3</v>
      </c>
      <c r="B166" s="100" t="s">
        <v>282</v>
      </c>
      <c r="C166" s="136" t="s">
        <v>283</v>
      </c>
      <c r="D166" s="102" t="s">
        <v>125</v>
      </c>
      <c r="E166" s="200" t="s">
        <v>203</v>
      </c>
      <c r="F166" s="146">
        <v>55</v>
      </c>
      <c r="G166" s="88">
        <v>66</v>
      </c>
      <c r="H166" s="150" t="s">
        <v>108</v>
      </c>
      <c r="I166" s="104" t="s">
        <v>284</v>
      </c>
    </row>
    <row r="167" spans="1:10" s="98" customFormat="1">
      <c r="A167" s="94"/>
      <c r="B167" s="139" t="s">
        <v>132</v>
      </c>
      <c r="C167" s="139"/>
      <c r="D167" s="96"/>
      <c r="E167" s="96"/>
      <c r="F167" s="139"/>
      <c r="G167" s="139"/>
      <c r="H167" s="96"/>
      <c r="I167" s="96"/>
      <c r="J167" s="97"/>
    </row>
    <row r="168" spans="1:10" s="98" customFormat="1" ht="15.75" customHeight="1">
      <c r="A168" s="153">
        <v>1</v>
      </c>
      <c r="B168" s="154" t="s">
        <v>285</v>
      </c>
      <c r="C168" s="159" t="s">
        <v>134</v>
      </c>
      <c r="D168" s="151" t="s">
        <v>125</v>
      </c>
      <c r="E168" s="151" t="s">
        <v>286</v>
      </c>
      <c r="F168" s="227">
        <v>63.209000000000003</v>
      </c>
      <c r="G168" s="141">
        <v>63.209000000000003</v>
      </c>
      <c r="H168" s="203" t="s">
        <v>117</v>
      </c>
      <c r="I168" s="228" t="s">
        <v>287</v>
      </c>
    </row>
    <row r="169" spans="1:10" s="98" customFormat="1" ht="34.5" customHeight="1">
      <c r="A169" s="157"/>
      <c r="B169" s="158"/>
      <c r="C169" s="151"/>
      <c r="D169" s="151"/>
      <c r="E169" s="151"/>
      <c r="F169" s="141"/>
      <c r="G169" s="141"/>
      <c r="H169" s="203" t="s">
        <v>119</v>
      </c>
      <c r="I169" s="229"/>
    </row>
    <row r="170" spans="1:10" s="98" customFormat="1" ht="15.75" customHeight="1">
      <c r="A170" s="153">
        <v>2</v>
      </c>
      <c r="B170" s="154" t="s">
        <v>288</v>
      </c>
      <c r="C170" s="140" t="s">
        <v>134</v>
      </c>
      <c r="D170" s="155" t="s">
        <v>125</v>
      </c>
      <c r="E170" s="155" t="s">
        <v>203</v>
      </c>
      <c r="F170" s="141"/>
      <c r="G170" s="141"/>
      <c r="H170" s="203" t="s">
        <v>118</v>
      </c>
      <c r="I170" s="230" t="s">
        <v>289</v>
      </c>
    </row>
    <row r="171" spans="1:10" s="98" customFormat="1" ht="37.5" customHeight="1">
      <c r="A171" s="157"/>
      <c r="B171" s="158"/>
      <c r="C171" s="144"/>
      <c r="D171" s="159"/>
      <c r="E171" s="159"/>
      <c r="F171" s="141">
        <v>112.096</v>
      </c>
      <c r="G171" s="141">
        <v>112.096</v>
      </c>
      <c r="H171" s="203" t="s">
        <v>119</v>
      </c>
      <c r="I171" s="231"/>
    </row>
    <row r="172" spans="1:10" s="98" customFormat="1" ht="15.75" customHeight="1">
      <c r="A172" s="153">
        <v>3</v>
      </c>
      <c r="B172" s="232" t="s">
        <v>290</v>
      </c>
      <c r="C172" s="151" t="s">
        <v>134</v>
      </c>
      <c r="D172" s="151" t="s">
        <v>125</v>
      </c>
      <c r="E172" s="151" t="s">
        <v>286</v>
      </c>
      <c r="F172" s="141">
        <v>14.02</v>
      </c>
      <c r="G172" s="141">
        <v>14.02</v>
      </c>
      <c r="H172" s="203" t="s">
        <v>117</v>
      </c>
      <c r="I172" s="233" t="s">
        <v>291</v>
      </c>
    </row>
    <row r="173" spans="1:10" s="98" customFormat="1" ht="49.5" customHeight="1">
      <c r="A173" s="157"/>
      <c r="B173" s="232"/>
      <c r="C173" s="151"/>
      <c r="D173" s="151"/>
      <c r="E173" s="151"/>
      <c r="F173" s="141">
        <v>26.288</v>
      </c>
      <c r="G173" s="141">
        <v>26.288</v>
      </c>
      <c r="H173" s="203" t="s">
        <v>119</v>
      </c>
      <c r="I173" s="234"/>
    </row>
    <row r="174" spans="1:10" s="98" customFormat="1" ht="15.75" customHeight="1">
      <c r="A174" s="153">
        <v>4</v>
      </c>
      <c r="B174" s="154" t="s">
        <v>292</v>
      </c>
      <c r="C174" s="140" t="s">
        <v>134</v>
      </c>
      <c r="D174" s="155" t="s">
        <v>125</v>
      </c>
      <c r="E174" s="155" t="s">
        <v>286</v>
      </c>
      <c r="F174" s="141">
        <v>3.028</v>
      </c>
      <c r="G174" s="141">
        <v>2.633</v>
      </c>
      <c r="H174" s="203" t="s">
        <v>117</v>
      </c>
      <c r="I174" s="233" t="s">
        <v>293</v>
      </c>
    </row>
    <row r="175" spans="1:10" s="98" customFormat="1" ht="15.75" customHeight="1">
      <c r="A175" s="235"/>
      <c r="B175" s="191"/>
      <c r="C175" s="192"/>
      <c r="D175" s="180"/>
      <c r="E175" s="180"/>
      <c r="F175" s="141"/>
      <c r="G175" s="141"/>
      <c r="H175" s="203" t="s">
        <v>118</v>
      </c>
      <c r="I175" s="236"/>
    </row>
    <row r="176" spans="1:10" s="98" customFormat="1" ht="97.5" customHeight="1">
      <c r="A176" s="157"/>
      <c r="B176" s="158"/>
      <c r="C176" s="144"/>
      <c r="D176" s="159"/>
      <c r="E176" s="159"/>
      <c r="F176" s="141">
        <v>5.9349999999999996</v>
      </c>
      <c r="G176" s="141">
        <v>5.9349999999999996</v>
      </c>
      <c r="H176" s="203" t="s">
        <v>119</v>
      </c>
      <c r="I176" s="234"/>
    </row>
    <row r="177" spans="1:10" s="114" customFormat="1">
      <c r="A177" s="108"/>
      <c r="B177" s="109" t="s">
        <v>116</v>
      </c>
      <c r="C177" s="109"/>
      <c r="D177" s="109"/>
      <c r="E177" s="110"/>
      <c r="F177" s="162">
        <f t="shared" ref="F177:G177" si="9">SUM(F178:F181)</f>
        <v>224.57600000000002</v>
      </c>
      <c r="G177" s="162">
        <f t="shared" si="9"/>
        <v>224.18100000000001</v>
      </c>
      <c r="H177" s="112"/>
      <c r="I177" s="112"/>
      <c r="J177" s="113"/>
    </row>
    <row r="178" spans="1:10" s="114" customFormat="1">
      <c r="A178" s="115"/>
      <c r="B178" s="116"/>
      <c r="C178" s="116"/>
      <c r="D178" s="116"/>
      <c r="E178" s="117"/>
      <c r="F178" s="163">
        <f t="shared" ref="F178:G178" si="10">SUM(F168+F172+F174)</f>
        <v>80.257000000000005</v>
      </c>
      <c r="G178" s="163">
        <f t="shared" si="10"/>
        <v>79.861999999999995</v>
      </c>
      <c r="H178" s="119" t="s">
        <v>117</v>
      </c>
      <c r="I178" s="119"/>
      <c r="J178" s="113"/>
    </row>
    <row r="179" spans="1:10" s="114" customFormat="1">
      <c r="A179" s="120"/>
      <c r="B179" s="121"/>
      <c r="C179" s="121"/>
      <c r="D179" s="121"/>
      <c r="E179" s="122"/>
      <c r="F179" s="164"/>
      <c r="G179" s="164"/>
      <c r="H179" s="124" t="s">
        <v>118</v>
      </c>
      <c r="I179" s="124"/>
      <c r="J179" s="113"/>
    </row>
    <row r="180" spans="1:10" s="114" customFormat="1">
      <c r="A180" s="125"/>
      <c r="B180" s="126"/>
      <c r="C180" s="126"/>
      <c r="D180" s="126"/>
      <c r="E180" s="127"/>
      <c r="F180" s="165">
        <f t="shared" ref="F180:G180" si="11">SUM(F169+F171+F173+F176)</f>
        <v>144.31900000000002</v>
      </c>
      <c r="G180" s="165">
        <f t="shared" si="11"/>
        <v>144.31900000000002</v>
      </c>
      <c r="H180" s="129" t="s">
        <v>119</v>
      </c>
      <c r="I180" s="129"/>
      <c r="J180" s="113"/>
    </row>
    <row r="181" spans="1:10" s="114" customFormat="1" ht="16.5" customHeight="1">
      <c r="A181" s="130"/>
      <c r="B181" s="224"/>
      <c r="C181" s="225"/>
      <c r="D181" s="226"/>
      <c r="E181" s="132"/>
      <c r="F181" s="133"/>
      <c r="G181" s="133"/>
      <c r="H181" s="134" t="s">
        <v>37</v>
      </c>
      <c r="I181" s="134"/>
      <c r="J181" s="113"/>
    </row>
    <row r="182" spans="1:10" s="98" customFormat="1">
      <c r="A182" s="94"/>
      <c r="B182" s="211" t="s">
        <v>294</v>
      </c>
      <c r="C182" s="212"/>
      <c r="D182" s="212"/>
      <c r="E182" s="212"/>
      <c r="F182" s="212"/>
      <c r="G182" s="212"/>
      <c r="H182" s="212"/>
      <c r="I182" s="212"/>
      <c r="J182" s="97"/>
    </row>
    <row r="183" spans="1:10" s="98" customFormat="1">
      <c r="A183" s="94"/>
      <c r="B183" s="135" t="s">
        <v>103</v>
      </c>
      <c r="C183" s="135"/>
      <c r="D183" s="96"/>
      <c r="E183" s="96"/>
      <c r="F183" s="135"/>
      <c r="G183" s="135"/>
      <c r="H183" s="96"/>
      <c r="I183" s="96"/>
      <c r="J183" s="97"/>
    </row>
    <row r="184" spans="1:10" s="98" customFormat="1" ht="47.25">
      <c r="A184" s="178">
        <v>1</v>
      </c>
      <c r="B184" s="100" t="s">
        <v>295</v>
      </c>
      <c r="C184" s="136" t="s">
        <v>120</v>
      </c>
      <c r="D184" s="102" t="s">
        <v>125</v>
      </c>
      <c r="E184" s="200" t="s">
        <v>203</v>
      </c>
      <c r="F184" s="237">
        <v>26.47</v>
      </c>
      <c r="G184" s="238">
        <v>22.2</v>
      </c>
      <c r="H184" s="150" t="s">
        <v>108</v>
      </c>
      <c r="I184" s="187" t="s">
        <v>296</v>
      </c>
    </row>
    <row r="185" spans="1:10" s="98" customFormat="1" ht="78.75">
      <c r="A185" s="178">
        <v>2</v>
      </c>
      <c r="B185" s="100" t="s">
        <v>297</v>
      </c>
      <c r="C185" s="136" t="s">
        <v>120</v>
      </c>
      <c r="D185" s="102" t="s">
        <v>125</v>
      </c>
      <c r="E185" s="200" t="s">
        <v>203</v>
      </c>
      <c r="F185" s="215">
        <v>100</v>
      </c>
      <c r="G185" s="103">
        <v>100</v>
      </c>
      <c r="H185" s="150" t="s">
        <v>108</v>
      </c>
      <c r="I185" s="239" t="s">
        <v>298</v>
      </c>
    </row>
    <row r="186" spans="1:10" s="98" customFormat="1" ht="114.75" customHeight="1">
      <c r="A186" s="178">
        <v>3</v>
      </c>
      <c r="B186" s="100" t="s">
        <v>299</v>
      </c>
      <c r="C186" s="136" t="s">
        <v>120</v>
      </c>
      <c r="D186" s="102" t="s">
        <v>125</v>
      </c>
      <c r="E186" s="200" t="s">
        <v>203</v>
      </c>
      <c r="F186" s="215">
        <v>16.7</v>
      </c>
      <c r="G186" s="103">
        <v>16.7</v>
      </c>
      <c r="H186" s="150" t="s">
        <v>108</v>
      </c>
      <c r="I186" s="240" t="s">
        <v>300</v>
      </c>
    </row>
    <row r="187" spans="1:10" s="98" customFormat="1">
      <c r="A187" s="94"/>
      <c r="B187" s="139" t="s">
        <v>132</v>
      </c>
      <c r="C187" s="139"/>
      <c r="D187" s="96"/>
      <c r="E187" s="96"/>
      <c r="F187" s="139"/>
      <c r="G187" s="139"/>
      <c r="H187" s="96"/>
      <c r="I187" s="96"/>
      <c r="J187" s="97"/>
    </row>
    <row r="188" spans="1:10" s="98" customFormat="1">
      <c r="A188" s="153">
        <v>1</v>
      </c>
      <c r="B188" s="154" t="s">
        <v>301</v>
      </c>
      <c r="C188" s="155" t="s">
        <v>134</v>
      </c>
      <c r="D188" s="155" t="s">
        <v>302</v>
      </c>
      <c r="E188" s="241" t="s">
        <v>203</v>
      </c>
      <c r="F188" s="141"/>
      <c r="G188" s="141"/>
      <c r="H188" s="242" t="s">
        <v>117</v>
      </c>
      <c r="I188" s="242"/>
      <c r="J188" s="97"/>
    </row>
    <row r="189" spans="1:10" s="98" customFormat="1" ht="54" customHeight="1">
      <c r="A189" s="157"/>
      <c r="B189" s="158"/>
      <c r="C189" s="159"/>
      <c r="D189" s="159"/>
      <c r="E189" s="243"/>
      <c r="F189" s="141">
        <v>1.6719999999999999</v>
      </c>
      <c r="G189" s="141">
        <v>1.6719999999999999</v>
      </c>
      <c r="H189" s="242" t="s">
        <v>119</v>
      </c>
      <c r="I189" s="161" t="s">
        <v>303</v>
      </c>
    </row>
    <row r="190" spans="1:10" s="98" customFormat="1" ht="47.25">
      <c r="A190" s="99">
        <v>2</v>
      </c>
      <c r="B190" s="187" t="s">
        <v>304</v>
      </c>
      <c r="C190" s="102" t="s">
        <v>134</v>
      </c>
      <c r="D190" s="88" t="s">
        <v>302</v>
      </c>
      <c r="E190" s="200" t="s">
        <v>203</v>
      </c>
      <c r="F190" s="227">
        <v>41.103000000000002</v>
      </c>
      <c r="G190" s="227">
        <v>41.103000000000002</v>
      </c>
      <c r="H190" s="242" t="s">
        <v>119</v>
      </c>
      <c r="I190" s="143" t="s">
        <v>305</v>
      </c>
    </row>
    <row r="191" spans="1:10" s="98" customFormat="1" ht="48.75" customHeight="1">
      <c r="A191" s="99">
        <v>3</v>
      </c>
      <c r="B191" s="104" t="s">
        <v>306</v>
      </c>
      <c r="C191" s="102" t="s">
        <v>134</v>
      </c>
      <c r="D191" s="88" t="s">
        <v>302</v>
      </c>
      <c r="E191" s="200" t="s">
        <v>203</v>
      </c>
      <c r="F191" s="227">
        <v>80.406999999999996</v>
      </c>
      <c r="G191" s="227">
        <v>80.406999999999996</v>
      </c>
      <c r="H191" s="242" t="s">
        <v>119</v>
      </c>
      <c r="I191" s="143" t="s">
        <v>307</v>
      </c>
    </row>
    <row r="192" spans="1:10" s="98" customFormat="1" ht="19.5" customHeight="1">
      <c r="A192" s="155">
        <v>4</v>
      </c>
      <c r="B192" s="154" t="s">
        <v>308</v>
      </c>
      <c r="C192" s="140" t="s">
        <v>134</v>
      </c>
      <c r="D192" s="155" t="s">
        <v>125</v>
      </c>
      <c r="E192" s="241" t="s">
        <v>286</v>
      </c>
      <c r="F192" s="141">
        <v>22.55</v>
      </c>
      <c r="G192" s="141">
        <v>22.55</v>
      </c>
      <c r="H192" s="242" t="s">
        <v>117</v>
      </c>
      <c r="I192" s="156" t="s">
        <v>309</v>
      </c>
    </row>
    <row r="193" spans="1:10" s="98" customFormat="1" ht="29.25" customHeight="1">
      <c r="A193" s="159"/>
      <c r="B193" s="158"/>
      <c r="C193" s="144"/>
      <c r="D193" s="159"/>
      <c r="E193" s="243"/>
      <c r="F193" s="227">
        <v>9.34</v>
      </c>
      <c r="G193" s="227">
        <v>9.34</v>
      </c>
      <c r="H193" s="242" t="s">
        <v>119</v>
      </c>
      <c r="I193" s="160"/>
    </row>
    <row r="194" spans="1:10" s="98" customFormat="1" ht="160.5" customHeight="1">
      <c r="A194" s="153">
        <v>5</v>
      </c>
      <c r="B194" s="154" t="s">
        <v>310</v>
      </c>
      <c r="C194" s="155" t="s">
        <v>134</v>
      </c>
      <c r="D194" s="155" t="s">
        <v>302</v>
      </c>
      <c r="E194" s="241" t="s">
        <v>203</v>
      </c>
      <c r="F194" s="227">
        <v>2.3820000000000001</v>
      </c>
      <c r="G194" s="227">
        <v>2.3820000000000001</v>
      </c>
      <c r="H194" s="242" t="s">
        <v>118</v>
      </c>
      <c r="I194" s="161" t="s">
        <v>311</v>
      </c>
      <c r="J194" s="97"/>
    </row>
    <row r="195" spans="1:10" s="98" customFormat="1" ht="222.75" customHeight="1">
      <c r="A195" s="157"/>
      <c r="B195" s="158"/>
      <c r="C195" s="159"/>
      <c r="D195" s="159"/>
      <c r="E195" s="243"/>
      <c r="F195" s="227">
        <v>11.923</v>
      </c>
      <c r="G195" s="227">
        <v>11.923</v>
      </c>
      <c r="H195" s="242" t="s">
        <v>119</v>
      </c>
      <c r="I195" s="244" t="s">
        <v>312</v>
      </c>
    </row>
    <row r="196" spans="1:10" s="98" customFormat="1" ht="47.25">
      <c r="A196" s="99">
        <v>6</v>
      </c>
      <c r="B196" s="187" t="s">
        <v>313</v>
      </c>
      <c r="C196" s="102" t="s">
        <v>134</v>
      </c>
      <c r="D196" s="102" t="s">
        <v>125</v>
      </c>
      <c r="E196" s="200" t="s">
        <v>203</v>
      </c>
      <c r="F196" s="227">
        <v>2.15</v>
      </c>
      <c r="G196" s="227">
        <v>2.15</v>
      </c>
      <c r="H196" s="242" t="s">
        <v>119</v>
      </c>
      <c r="I196" s="245" t="s">
        <v>314</v>
      </c>
    </row>
    <row r="197" spans="1:10" s="98" customFormat="1" ht="15.75" customHeight="1">
      <c r="A197" s="153">
        <v>7</v>
      </c>
      <c r="B197" s="154" t="s">
        <v>315</v>
      </c>
      <c r="C197" s="155" t="s">
        <v>134</v>
      </c>
      <c r="D197" s="155" t="s">
        <v>125</v>
      </c>
      <c r="E197" s="241" t="s">
        <v>203</v>
      </c>
      <c r="F197" s="227"/>
      <c r="G197" s="227"/>
      <c r="H197" s="242" t="s">
        <v>117</v>
      </c>
      <c r="I197" s="156" t="s">
        <v>316</v>
      </c>
    </row>
    <row r="198" spans="1:10" s="98" customFormat="1" ht="38.25" customHeight="1">
      <c r="A198" s="157"/>
      <c r="B198" s="158"/>
      <c r="C198" s="159"/>
      <c r="D198" s="159"/>
      <c r="E198" s="243"/>
      <c r="F198" s="227">
        <v>16.809000000000001</v>
      </c>
      <c r="G198" s="246">
        <v>16.809000000000001</v>
      </c>
      <c r="H198" s="242" t="s">
        <v>119</v>
      </c>
      <c r="I198" s="160"/>
    </row>
    <row r="199" spans="1:10" s="98" customFormat="1" ht="15.75" customHeight="1">
      <c r="A199" s="153">
        <v>8</v>
      </c>
      <c r="B199" s="154" t="s">
        <v>317</v>
      </c>
      <c r="C199" s="155" t="s">
        <v>134</v>
      </c>
      <c r="D199" s="155" t="s">
        <v>125</v>
      </c>
      <c r="E199" s="241" t="s">
        <v>203</v>
      </c>
      <c r="F199" s="227"/>
      <c r="G199" s="227"/>
      <c r="H199" s="242" t="s">
        <v>117</v>
      </c>
      <c r="I199" s="233" t="s">
        <v>318</v>
      </c>
    </row>
    <row r="200" spans="1:10" s="98" customFormat="1" ht="67.5" customHeight="1">
      <c r="A200" s="157"/>
      <c r="B200" s="158"/>
      <c r="C200" s="159"/>
      <c r="D200" s="159"/>
      <c r="E200" s="243"/>
      <c r="F200" s="227">
        <v>32.161999999999999</v>
      </c>
      <c r="G200" s="227">
        <v>32.161999999999999</v>
      </c>
      <c r="H200" s="242" t="s">
        <v>119</v>
      </c>
      <c r="I200" s="234"/>
    </row>
    <row r="201" spans="1:10" s="98" customFormat="1" ht="78.75">
      <c r="A201" s="247">
        <v>9</v>
      </c>
      <c r="B201" s="187" t="s">
        <v>319</v>
      </c>
      <c r="C201" s="102" t="s">
        <v>134</v>
      </c>
      <c r="D201" s="102" t="s">
        <v>125</v>
      </c>
      <c r="E201" s="200" t="s">
        <v>203</v>
      </c>
      <c r="F201" s="227">
        <v>19.841999999999999</v>
      </c>
      <c r="G201" s="227">
        <v>19.841999999999999</v>
      </c>
      <c r="H201" s="242" t="s">
        <v>117</v>
      </c>
      <c r="I201" s="248" t="s">
        <v>320</v>
      </c>
    </row>
    <row r="202" spans="1:10" s="98" customFormat="1" ht="96" customHeight="1">
      <c r="A202" s="99">
        <v>10</v>
      </c>
      <c r="B202" s="187" t="s">
        <v>321</v>
      </c>
      <c r="C202" s="102" t="s">
        <v>134</v>
      </c>
      <c r="D202" s="102" t="s">
        <v>125</v>
      </c>
      <c r="E202" s="200" t="s">
        <v>203</v>
      </c>
      <c r="F202" s="227">
        <v>4.883</v>
      </c>
      <c r="G202" s="227">
        <v>4.883</v>
      </c>
      <c r="H202" s="242" t="s">
        <v>119</v>
      </c>
      <c r="I202" s="143" t="s">
        <v>322</v>
      </c>
      <c r="J202" s="97"/>
    </row>
    <row r="203" spans="1:10" s="114" customFormat="1">
      <c r="A203" s="108"/>
      <c r="B203" s="109" t="s">
        <v>116</v>
      </c>
      <c r="C203" s="109"/>
      <c r="D203" s="109"/>
      <c r="E203" s="110"/>
      <c r="F203" s="162">
        <f t="shared" ref="F203:G203" si="12">SUM(F204:F207)</f>
        <v>245.22300000000001</v>
      </c>
      <c r="G203" s="162">
        <f t="shared" si="12"/>
        <v>245.22300000000001</v>
      </c>
      <c r="H203" s="112"/>
      <c r="I203" s="112"/>
      <c r="J203" s="113"/>
    </row>
    <row r="204" spans="1:10" s="114" customFormat="1">
      <c r="A204" s="115"/>
      <c r="B204" s="116"/>
      <c r="C204" s="116"/>
      <c r="D204" s="116"/>
      <c r="E204" s="117"/>
      <c r="F204" s="163">
        <f>SUM(F192+F197+F199+F201)</f>
        <v>42.391999999999996</v>
      </c>
      <c r="G204" s="163">
        <f>SUM(G192+G197+G199+G201)</f>
        <v>42.391999999999996</v>
      </c>
      <c r="H204" s="119" t="s">
        <v>117</v>
      </c>
      <c r="I204" s="119"/>
      <c r="J204" s="113"/>
    </row>
    <row r="205" spans="1:10" s="114" customFormat="1">
      <c r="A205" s="120"/>
      <c r="B205" s="121"/>
      <c r="C205" s="121"/>
      <c r="D205" s="121"/>
      <c r="E205" s="122"/>
      <c r="F205" s="164">
        <f>SUM(F194)</f>
        <v>2.3820000000000001</v>
      </c>
      <c r="G205" s="164">
        <f>SUM(G194)</f>
        <v>2.3820000000000001</v>
      </c>
      <c r="H205" s="124" t="s">
        <v>118</v>
      </c>
      <c r="I205" s="124"/>
      <c r="J205" s="113"/>
    </row>
    <row r="206" spans="1:10" s="114" customFormat="1">
      <c r="A206" s="125"/>
      <c r="B206" s="126"/>
      <c r="C206" s="126"/>
      <c r="D206" s="126"/>
      <c r="E206" s="127"/>
      <c r="F206" s="165">
        <f>SUM(F189+F190+F191+F193+F195+F196+F198+F200+F202)</f>
        <v>200.44900000000001</v>
      </c>
      <c r="G206" s="165">
        <f>SUM(G189+G190+G191+G193+G195+G196+G198+G200+G202)</f>
        <v>200.44900000000001</v>
      </c>
      <c r="H206" s="129" t="s">
        <v>119</v>
      </c>
      <c r="I206" s="129"/>
      <c r="J206" s="113"/>
    </row>
    <row r="207" spans="1:10" s="114" customFormat="1" ht="31.5">
      <c r="A207" s="130"/>
      <c r="B207" s="224"/>
      <c r="C207" s="225"/>
      <c r="D207" s="226"/>
      <c r="E207" s="132"/>
      <c r="F207" s="133"/>
      <c r="G207" s="133"/>
      <c r="H207" s="134" t="s">
        <v>37</v>
      </c>
      <c r="I207" s="134"/>
      <c r="J207" s="113"/>
    </row>
    <row r="208" spans="1:10" s="98" customFormat="1">
      <c r="A208" s="94"/>
      <c r="B208" s="249" t="s">
        <v>323</v>
      </c>
      <c r="C208" s="249"/>
      <c r="D208" s="249"/>
      <c r="E208" s="249"/>
      <c r="F208" s="249"/>
      <c r="G208" s="249"/>
      <c r="H208" s="249"/>
      <c r="I208" s="187"/>
      <c r="J208" s="97"/>
    </row>
    <row r="209" spans="1:11" s="98" customFormat="1">
      <c r="A209" s="94"/>
      <c r="B209" s="135" t="s">
        <v>103</v>
      </c>
      <c r="C209" s="135"/>
      <c r="D209" s="96"/>
      <c r="E209" s="96"/>
      <c r="F209" s="135"/>
      <c r="G209" s="135"/>
      <c r="H209" s="96"/>
      <c r="I209" s="96"/>
      <c r="J209" s="97"/>
    </row>
    <row r="210" spans="1:11" s="98" customFormat="1" ht="47.25">
      <c r="A210" s="178">
        <v>1</v>
      </c>
      <c r="B210" s="100" t="s">
        <v>324</v>
      </c>
      <c r="C210" s="136"/>
      <c r="D210" s="102" t="s">
        <v>125</v>
      </c>
      <c r="E210" s="250" t="s">
        <v>325</v>
      </c>
      <c r="F210" s="251"/>
      <c r="G210" s="251"/>
      <c r="H210" s="150"/>
      <c r="I210" s="88"/>
      <c r="J210" s="97"/>
    </row>
    <row r="211" spans="1:11" s="98" customFormat="1" ht="63">
      <c r="A211" s="178"/>
      <c r="B211" s="100" t="s">
        <v>326</v>
      </c>
      <c r="C211" s="136" t="s">
        <v>283</v>
      </c>
      <c r="D211" s="101"/>
      <c r="E211" s="252"/>
      <c r="F211" s="215">
        <v>271.60000000000002</v>
      </c>
      <c r="G211" s="103">
        <v>271.60000000000002</v>
      </c>
      <c r="H211" s="150" t="s">
        <v>108</v>
      </c>
      <c r="I211" s="253" t="s">
        <v>327</v>
      </c>
      <c r="J211" s="97"/>
      <c r="K211" s="97"/>
    </row>
    <row r="212" spans="1:11" s="98" customFormat="1" ht="81" customHeight="1">
      <c r="A212" s="178"/>
      <c r="B212" s="137" t="s">
        <v>328</v>
      </c>
      <c r="C212" s="136" t="s">
        <v>283</v>
      </c>
      <c r="D212" s="101"/>
      <c r="E212" s="252"/>
      <c r="F212" s="215">
        <v>61.3</v>
      </c>
      <c r="G212" s="103">
        <v>61.3</v>
      </c>
      <c r="H212" s="150" t="s">
        <v>108</v>
      </c>
      <c r="I212" s="253" t="s">
        <v>329</v>
      </c>
      <c r="J212" s="97"/>
      <c r="K212" s="97"/>
    </row>
    <row r="213" spans="1:11" s="98" customFormat="1">
      <c r="A213" s="94"/>
      <c r="B213" s="139" t="s">
        <v>132</v>
      </c>
      <c r="C213" s="139"/>
      <c r="D213" s="96"/>
      <c r="E213" s="96"/>
      <c r="F213" s="139"/>
      <c r="G213" s="139"/>
      <c r="H213" s="96"/>
      <c r="I213" s="96"/>
      <c r="J213" s="97"/>
    </row>
    <row r="214" spans="1:11" s="98" customFormat="1" ht="63">
      <c r="A214" s="99">
        <v>1</v>
      </c>
      <c r="B214" s="254" t="s">
        <v>330</v>
      </c>
      <c r="C214" s="102" t="s">
        <v>134</v>
      </c>
      <c r="D214" s="102" t="s">
        <v>125</v>
      </c>
      <c r="E214" s="88" t="s">
        <v>331</v>
      </c>
      <c r="F214" s="203">
        <v>5.5</v>
      </c>
      <c r="G214" s="141">
        <v>5.5</v>
      </c>
      <c r="H214" s="242" t="s">
        <v>332</v>
      </c>
      <c r="I214" s="255" t="s">
        <v>333</v>
      </c>
      <c r="J214" s="97"/>
      <c r="K214" s="97"/>
    </row>
    <row r="215" spans="1:11" s="98" customFormat="1" ht="305.25" customHeight="1">
      <c r="A215" s="99">
        <v>2</v>
      </c>
      <c r="B215" s="254" t="s">
        <v>334</v>
      </c>
      <c r="C215" s="102" t="s">
        <v>134</v>
      </c>
      <c r="D215" s="102" t="s">
        <v>125</v>
      </c>
      <c r="E215" s="88" t="s">
        <v>335</v>
      </c>
      <c r="F215" s="203">
        <v>13.574</v>
      </c>
      <c r="G215" s="141">
        <v>13.574</v>
      </c>
      <c r="H215" s="242" t="s">
        <v>332</v>
      </c>
      <c r="I215" s="255" t="s">
        <v>336</v>
      </c>
      <c r="J215" s="97"/>
      <c r="K215" s="107"/>
    </row>
    <row r="216" spans="1:11" s="98" customFormat="1" ht="35.25" customHeight="1">
      <c r="A216" s="99">
        <v>3</v>
      </c>
      <c r="B216" s="104" t="s">
        <v>337</v>
      </c>
      <c r="C216" s="102" t="s">
        <v>134</v>
      </c>
      <c r="D216" s="102" t="s">
        <v>125</v>
      </c>
      <c r="E216" s="88" t="s">
        <v>338</v>
      </c>
      <c r="F216" s="203">
        <v>8.9369999999999994</v>
      </c>
      <c r="G216" s="141">
        <v>8.9369999999999994</v>
      </c>
      <c r="H216" s="242" t="s">
        <v>118</v>
      </c>
      <c r="I216" s="187" t="s">
        <v>339</v>
      </c>
      <c r="J216" s="256" t="s">
        <v>339</v>
      </c>
      <c r="K216" s="256"/>
    </row>
    <row r="217" spans="1:11" s="98" customFormat="1" ht="36" customHeight="1">
      <c r="A217" s="99">
        <v>4</v>
      </c>
      <c r="B217" s="104" t="s">
        <v>340</v>
      </c>
      <c r="C217" s="102" t="s">
        <v>134</v>
      </c>
      <c r="D217" s="102" t="s">
        <v>125</v>
      </c>
      <c r="E217" s="88" t="s">
        <v>338</v>
      </c>
      <c r="F217" s="102">
        <v>8.5419999999999998</v>
      </c>
      <c r="G217" s="88">
        <v>8.5419999999999998</v>
      </c>
      <c r="H217" s="242" t="s">
        <v>118</v>
      </c>
      <c r="I217" s="187" t="s">
        <v>339</v>
      </c>
      <c r="J217" s="256" t="s">
        <v>339</v>
      </c>
      <c r="K217" s="256"/>
    </row>
    <row r="218" spans="1:11" s="98" customFormat="1" ht="32.25" customHeight="1">
      <c r="A218" s="220">
        <v>5</v>
      </c>
      <c r="B218" s="104" t="s">
        <v>341</v>
      </c>
      <c r="C218" s="102" t="s">
        <v>134</v>
      </c>
      <c r="D218" s="102" t="s">
        <v>125</v>
      </c>
      <c r="E218" s="88" t="s">
        <v>338</v>
      </c>
      <c r="F218" s="203">
        <v>4.84</v>
      </c>
      <c r="G218" s="141">
        <v>4.84</v>
      </c>
      <c r="H218" s="242" t="s">
        <v>118</v>
      </c>
      <c r="I218" s="187" t="s">
        <v>342</v>
      </c>
      <c r="J218" s="256" t="s">
        <v>342</v>
      </c>
      <c r="K218" s="256"/>
    </row>
    <row r="219" spans="1:11" s="98" customFormat="1" ht="33.75" customHeight="1">
      <c r="A219" s="220">
        <v>6</v>
      </c>
      <c r="B219" s="104" t="s">
        <v>343</v>
      </c>
      <c r="C219" s="102" t="s">
        <v>134</v>
      </c>
      <c r="D219" s="102" t="s">
        <v>125</v>
      </c>
      <c r="E219" s="88" t="s">
        <v>338</v>
      </c>
      <c r="F219" s="203">
        <v>5.5410000000000004</v>
      </c>
      <c r="G219" s="141">
        <v>5.5410000000000004</v>
      </c>
      <c r="H219" s="242" t="s">
        <v>118</v>
      </c>
      <c r="I219" s="187" t="s">
        <v>339</v>
      </c>
      <c r="J219" s="256" t="s">
        <v>339</v>
      </c>
      <c r="K219" s="256"/>
    </row>
    <row r="220" spans="1:11" s="98" customFormat="1" ht="36" customHeight="1">
      <c r="A220" s="220">
        <v>7</v>
      </c>
      <c r="B220" s="104" t="s">
        <v>344</v>
      </c>
      <c r="C220" s="102" t="s">
        <v>134</v>
      </c>
      <c r="D220" s="102" t="s">
        <v>125</v>
      </c>
      <c r="E220" s="88" t="s">
        <v>338</v>
      </c>
      <c r="F220" s="203">
        <v>4.9589999999999996</v>
      </c>
      <c r="G220" s="141">
        <v>4.9589999999999996</v>
      </c>
      <c r="H220" s="242" t="s">
        <v>118</v>
      </c>
      <c r="I220" s="187" t="s">
        <v>339</v>
      </c>
      <c r="J220" s="256" t="s">
        <v>339</v>
      </c>
      <c r="K220" s="256"/>
    </row>
    <row r="221" spans="1:11" s="114" customFormat="1">
      <c r="A221" s="108"/>
      <c r="B221" s="109" t="s">
        <v>116</v>
      </c>
      <c r="C221" s="109"/>
      <c r="D221" s="109"/>
      <c r="E221" s="110"/>
      <c r="F221" s="162">
        <f t="shared" ref="F221:G221" si="13">SUM(F222:F225)</f>
        <v>51.893000000000001</v>
      </c>
      <c r="G221" s="162">
        <f t="shared" si="13"/>
        <v>51.893000000000001</v>
      </c>
      <c r="H221" s="112"/>
      <c r="I221" s="112"/>
      <c r="J221" s="113"/>
    </row>
    <row r="222" spans="1:11" s="114" customFormat="1">
      <c r="A222" s="115"/>
      <c r="B222" s="116"/>
      <c r="C222" s="116"/>
      <c r="D222" s="116"/>
      <c r="E222" s="117"/>
      <c r="F222" s="163"/>
      <c r="G222" s="163"/>
      <c r="H222" s="119" t="s">
        <v>117</v>
      </c>
      <c r="I222" s="119"/>
      <c r="J222" s="113"/>
    </row>
    <row r="223" spans="1:11" s="114" customFormat="1">
      <c r="A223" s="120"/>
      <c r="B223" s="121"/>
      <c r="C223" s="121"/>
      <c r="D223" s="121"/>
      <c r="E223" s="122"/>
      <c r="F223" s="164">
        <f t="shared" ref="F223:G223" si="14">SUM(F216+F217+F218+F219+F220)</f>
        <v>32.819000000000003</v>
      </c>
      <c r="G223" s="164">
        <f t="shared" si="14"/>
        <v>32.819000000000003</v>
      </c>
      <c r="H223" s="124" t="s">
        <v>118</v>
      </c>
      <c r="I223" s="124"/>
      <c r="J223" s="113"/>
    </row>
    <row r="224" spans="1:11" s="114" customFormat="1">
      <c r="A224" s="125"/>
      <c r="B224" s="126"/>
      <c r="C224" s="126"/>
      <c r="D224" s="126"/>
      <c r="E224" s="127"/>
      <c r="F224" s="165">
        <f>SUM(F214+F215)</f>
        <v>19.073999999999998</v>
      </c>
      <c r="G224" s="165">
        <f>SUM(G214+G215)</f>
        <v>19.073999999999998</v>
      </c>
      <c r="H224" s="129" t="s">
        <v>119</v>
      </c>
      <c r="I224" s="129"/>
      <c r="J224" s="113"/>
    </row>
    <row r="225" spans="1:11" s="114" customFormat="1" ht="31.5">
      <c r="A225" s="130"/>
      <c r="B225" s="224"/>
      <c r="C225" s="225"/>
      <c r="D225" s="226"/>
      <c r="E225" s="132"/>
      <c r="F225" s="133"/>
      <c r="G225" s="133"/>
      <c r="H225" s="134" t="s">
        <v>37</v>
      </c>
      <c r="I225" s="134"/>
      <c r="J225" s="113"/>
    </row>
    <row r="226" spans="1:11" s="98" customFormat="1">
      <c r="A226" s="94"/>
      <c r="B226" s="221" t="s">
        <v>345</v>
      </c>
      <c r="C226" s="221"/>
      <c r="D226" s="221"/>
      <c r="E226" s="221"/>
      <c r="F226" s="221"/>
      <c r="G226" s="221"/>
      <c r="H226" s="221"/>
      <c r="I226" s="222"/>
      <c r="J226" s="97"/>
    </row>
    <row r="227" spans="1:11" s="98" customFormat="1">
      <c r="A227" s="94"/>
      <c r="B227" s="135" t="s">
        <v>103</v>
      </c>
      <c r="C227" s="135"/>
      <c r="D227" s="96"/>
      <c r="E227" s="96"/>
      <c r="F227" s="135"/>
      <c r="G227" s="135"/>
      <c r="H227" s="96"/>
      <c r="I227" s="96"/>
      <c r="J227" s="97"/>
    </row>
    <row r="228" spans="1:11" s="98" customFormat="1" ht="204.75">
      <c r="A228" s="178">
        <v>1</v>
      </c>
      <c r="B228" s="100" t="s">
        <v>346</v>
      </c>
      <c r="C228" s="136" t="s">
        <v>120</v>
      </c>
      <c r="D228" s="102" t="s">
        <v>125</v>
      </c>
      <c r="E228" s="200" t="s">
        <v>347</v>
      </c>
      <c r="F228" s="103">
        <v>27</v>
      </c>
      <c r="G228" s="103">
        <v>28.6</v>
      </c>
      <c r="H228" s="150" t="s">
        <v>108</v>
      </c>
      <c r="I228" s="104" t="s">
        <v>348</v>
      </c>
      <c r="J228" s="97"/>
      <c r="K228" s="107"/>
    </row>
    <row r="229" spans="1:11" s="98" customFormat="1" ht="112.5" customHeight="1">
      <c r="A229" s="178">
        <v>2</v>
      </c>
      <c r="B229" s="100" t="s">
        <v>349</v>
      </c>
      <c r="C229" s="136" t="s">
        <v>120</v>
      </c>
      <c r="D229" s="102" t="s">
        <v>125</v>
      </c>
      <c r="E229" s="200" t="s">
        <v>347</v>
      </c>
      <c r="F229" s="103">
        <v>19</v>
      </c>
      <c r="G229" s="103">
        <v>21</v>
      </c>
      <c r="H229" s="150" t="s">
        <v>108</v>
      </c>
      <c r="I229" s="104" t="s">
        <v>350</v>
      </c>
      <c r="J229" s="97"/>
      <c r="K229" s="97"/>
    </row>
    <row r="230" spans="1:11" s="98" customFormat="1">
      <c r="A230" s="94"/>
      <c r="B230" s="139" t="s">
        <v>132</v>
      </c>
      <c r="C230" s="139"/>
      <c r="D230" s="96"/>
      <c r="E230" s="96"/>
      <c r="F230" s="139"/>
      <c r="G230" s="139"/>
      <c r="H230" s="96"/>
      <c r="I230" s="96"/>
      <c r="J230" s="97"/>
    </row>
    <row r="231" spans="1:11" s="98" customFormat="1" ht="63">
      <c r="A231" s="99">
        <v>1</v>
      </c>
      <c r="B231" s="104" t="s">
        <v>351</v>
      </c>
      <c r="C231" s="102" t="s">
        <v>134</v>
      </c>
      <c r="D231" s="102" t="s">
        <v>125</v>
      </c>
      <c r="E231" s="200" t="s">
        <v>347</v>
      </c>
      <c r="F231" s="88">
        <v>3.5169999999999999</v>
      </c>
      <c r="G231" s="88">
        <v>3.5169999999999999</v>
      </c>
      <c r="H231" s="242" t="s">
        <v>119</v>
      </c>
      <c r="I231" s="143" t="s">
        <v>246</v>
      </c>
      <c r="J231" s="97"/>
    </row>
    <row r="232" spans="1:11" s="98" customFormat="1" ht="47.25">
      <c r="A232" s="99">
        <v>2</v>
      </c>
      <c r="B232" s="104" t="s">
        <v>352</v>
      </c>
      <c r="C232" s="102" t="s">
        <v>134</v>
      </c>
      <c r="D232" s="102" t="s">
        <v>125</v>
      </c>
      <c r="E232" s="200" t="s">
        <v>347</v>
      </c>
      <c r="F232" s="88">
        <v>26.923999999999999</v>
      </c>
      <c r="G232" s="88">
        <v>26.923999999999999</v>
      </c>
      <c r="H232" s="242" t="s">
        <v>119</v>
      </c>
      <c r="I232" s="143" t="s">
        <v>246</v>
      </c>
      <c r="J232" s="97"/>
    </row>
    <row r="233" spans="1:11" s="98" customFormat="1">
      <c r="A233" s="153">
        <v>3</v>
      </c>
      <c r="B233" s="154" t="s">
        <v>353</v>
      </c>
      <c r="C233" s="155" t="s">
        <v>134</v>
      </c>
      <c r="D233" s="140" t="s">
        <v>125</v>
      </c>
      <c r="E233" s="241" t="s">
        <v>347</v>
      </c>
      <c r="F233" s="88">
        <v>13.474</v>
      </c>
      <c r="G233" s="141">
        <v>13.474</v>
      </c>
      <c r="H233" s="242" t="s">
        <v>118</v>
      </c>
      <c r="I233" s="143" t="s">
        <v>246</v>
      </c>
      <c r="J233" s="97"/>
    </row>
    <row r="234" spans="1:11" s="98" customFormat="1" ht="51" customHeight="1">
      <c r="A234" s="157"/>
      <c r="B234" s="158"/>
      <c r="C234" s="159"/>
      <c r="D234" s="144"/>
      <c r="E234" s="243"/>
      <c r="F234" s="88">
        <v>0.373</v>
      </c>
      <c r="G234" s="141">
        <v>0.373</v>
      </c>
      <c r="H234" s="242" t="s">
        <v>119</v>
      </c>
      <c r="I234" s="143" t="s">
        <v>246</v>
      </c>
      <c r="J234" s="97"/>
    </row>
    <row r="235" spans="1:11" s="114" customFormat="1">
      <c r="A235" s="108"/>
      <c r="B235" s="109" t="s">
        <v>116</v>
      </c>
      <c r="C235" s="109"/>
      <c r="D235" s="109"/>
      <c r="E235" s="110"/>
      <c r="F235" s="162">
        <f t="shared" ref="F235:G235" si="15">SUM(F236:F239)</f>
        <v>44.287999999999997</v>
      </c>
      <c r="G235" s="162">
        <f t="shared" si="15"/>
        <v>44.287999999999997</v>
      </c>
      <c r="H235" s="112"/>
      <c r="I235" s="112"/>
      <c r="J235" s="113"/>
    </row>
    <row r="236" spans="1:11" s="114" customFormat="1">
      <c r="A236" s="115"/>
      <c r="B236" s="116"/>
      <c r="C236" s="116"/>
      <c r="D236" s="116"/>
      <c r="E236" s="117"/>
      <c r="F236" s="163"/>
      <c r="G236" s="163"/>
      <c r="H236" s="119" t="s">
        <v>117</v>
      </c>
      <c r="I236" s="119"/>
      <c r="J236" s="113"/>
    </row>
    <row r="237" spans="1:11" s="114" customFormat="1">
      <c r="A237" s="120"/>
      <c r="B237" s="121"/>
      <c r="C237" s="121"/>
      <c r="D237" s="121"/>
      <c r="E237" s="122"/>
      <c r="F237" s="164">
        <f>SUM(F233)</f>
        <v>13.474</v>
      </c>
      <c r="G237" s="164">
        <f>SUM(G233)</f>
        <v>13.474</v>
      </c>
      <c r="H237" s="124" t="s">
        <v>118</v>
      </c>
      <c r="I237" s="124"/>
      <c r="J237" s="113"/>
    </row>
    <row r="238" spans="1:11" s="114" customFormat="1">
      <c r="A238" s="125"/>
      <c r="B238" s="126"/>
      <c r="C238" s="126"/>
      <c r="D238" s="126"/>
      <c r="E238" s="127"/>
      <c r="F238" s="165">
        <f>SUM(F231+F232+F234)</f>
        <v>30.814</v>
      </c>
      <c r="G238" s="165">
        <f>SUM(G231+G232+G234)</f>
        <v>30.814</v>
      </c>
      <c r="H238" s="129" t="s">
        <v>119</v>
      </c>
      <c r="I238" s="129"/>
      <c r="J238" s="113"/>
    </row>
    <row r="239" spans="1:11" s="114" customFormat="1" ht="31.5">
      <c r="A239" s="130"/>
      <c r="B239" s="224"/>
      <c r="C239" s="225"/>
      <c r="D239" s="226"/>
      <c r="E239" s="132"/>
      <c r="F239" s="133"/>
      <c r="G239" s="133"/>
      <c r="H239" s="134" t="s">
        <v>37</v>
      </c>
      <c r="I239" s="134"/>
      <c r="J239" s="113"/>
    </row>
    <row r="240" spans="1:11" s="98" customFormat="1">
      <c r="A240" s="94"/>
      <c r="B240" s="221" t="s">
        <v>354</v>
      </c>
      <c r="C240" s="221"/>
      <c r="D240" s="221"/>
      <c r="E240" s="221"/>
      <c r="F240" s="221"/>
      <c r="G240" s="221"/>
      <c r="H240" s="221"/>
      <c r="I240" s="222"/>
      <c r="J240" s="97"/>
    </row>
    <row r="241" spans="1:11" s="98" customFormat="1">
      <c r="A241" s="94"/>
      <c r="B241" s="135" t="s">
        <v>103</v>
      </c>
      <c r="C241" s="135"/>
      <c r="D241" s="96"/>
      <c r="E241" s="96"/>
      <c r="F241" s="135"/>
      <c r="G241" s="135"/>
      <c r="H241" s="96"/>
      <c r="I241" s="96"/>
      <c r="J241" s="97"/>
    </row>
    <row r="242" spans="1:11" s="98" customFormat="1" ht="127.5" customHeight="1">
      <c r="A242" s="178">
        <v>1</v>
      </c>
      <c r="B242" s="100" t="s">
        <v>355</v>
      </c>
      <c r="C242" s="136" t="s">
        <v>120</v>
      </c>
      <c r="D242" s="102" t="s">
        <v>125</v>
      </c>
      <c r="E242" s="88" t="s">
        <v>107</v>
      </c>
      <c r="F242" s="141">
        <v>100.02200000000001</v>
      </c>
      <c r="G242" s="141">
        <v>100.05200000000001</v>
      </c>
      <c r="H242" s="150" t="s">
        <v>108</v>
      </c>
      <c r="I242" s="257" t="s">
        <v>356</v>
      </c>
      <c r="J242" s="97"/>
      <c r="K242" s="107"/>
    </row>
    <row r="243" spans="1:11" s="98" customFormat="1" ht="96" customHeight="1">
      <c r="A243" s="178">
        <v>2</v>
      </c>
      <c r="B243" s="100" t="s">
        <v>357</v>
      </c>
      <c r="C243" s="136" t="s">
        <v>120</v>
      </c>
      <c r="D243" s="102" t="s">
        <v>125</v>
      </c>
      <c r="E243" s="88" t="s">
        <v>107</v>
      </c>
      <c r="F243" s="141">
        <v>100.005</v>
      </c>
      <c r="G243" s="141">
        <v>100.005</v>
      </c>
      <c r="H243" s="150" t="s">
        <v>108</v>
      </c>
      <c r="I243" s="257" t="s">
        <v>358</v>
      </c>
      <c r="J243" s="97"/>
    </row>
    <row r="244" spans="1:11" s="98" customFormat="1" ht="47.25">
      <c r="A244" s="178">
        <v>3</v>
      </c>
      <c r="B244" s="100" t="s">
        <v>359</v>
      </c>
      <c r="C244" s="136" t="s">
        <v>120</v>
      </c>
      <c r="D244" s="102" t="s">
        <v>125</v>
      </c>
      <c r="E244" s="88" t="s">
        <v>107</v>
      </c>
      <c r="F244" s="141">
        <v>100.004</v>
      </c>
      <c r="G244" s="141">
        <v>101.2</v>
      </c>
      <c r="H244" s="150" t="s">
        <v>108</v>
      </c>
      <c r="I244" s="257" t="s">
        <v>360</v>
      </c>
      <c r="J244" s="97"/>
      <c r="K244" s="97"/>
    </row>
    <row r="245" spans="1:11" s="98" customFormat="1">
      <c r="A245" s="94"/>
      <c r="B245" s="139" t="s">
        <v>132</v>
      </c>
      <c r="C245" s="139"/>
      <c r="D245" s="96"/>
      <c r="E245" s="96"/>
      <c r="F245" s="139"/>
      <c r="G245" s="139"/>
      <c r="H245" s="96"/>
      <c r="I245" s="96"/>
      <c r="J245" s="97"/>
    </row>
    <row r="246" spans="1:11" s="98" customFormat="1" ht="191.25" customHeight="1">
      <c r="A246" s="99">
        <v>1</v>
      </c>
      <c r="B246" s="256" t="s">
        <v>361</v>
      </c>
      <c r="C246" s="102"/>
      <c r="D246" s="102" t="s">
        <v>125</v>
      </c>
      <c r="E246" s="88" t="s">
        <v>107</v>
      </c>
      <c r="F246" s="167" t="s">
        <v>164</v>
      </c>
      <c r="G246" s="168"/>
      <c r="H246" s="169"/>
      <c r="I246" s="104" t="s">
        <v>362</v>
      </c>
      <c r="J246" s="97"/>
      <c r="K246" s="97"/>
    </row>
    <row r="247" spans="1:11" s="114" customFormat="1">
      <c r="A247" s="108"/>
      <c r="B247" s="109" t="s">
        <v>116</v>
      </c>
      <c r="C247" s="109"/>
      <c r="D247" s="109"/>
      <c r="E247" s="110"/>
      <c r="F247" s="162">
        <f t="shared" ref="F247:G247" si="16">SUM(F248:F251)</f>
        <v>0</v>
      </c>
      <c r="G247" s="162">
        <f t="shared" si="16"/>
        <v>0</v>
      </c>
      <c r="H247" s="112"/>
      <c r="I247" s="112"/>
      <c r="J247" s="113"/>
    </row>
    <row r="248" spans="1:11" s="114" customFormat="1">
      <c r="A248" s="115"/>
      <c r="B248" s="116"/>
      <c r="C248" s="116"/>
      <c r="D248" s="116"/>
      <c r="E248" s="117"/>
      <c r="F248" s="163"/>
      <c r="G248" s="163"/>
      <c r="H248" s="119" t="s">
        <v>117</v>
      </c>
      <c r="I248" s="119"/>
      <c r="J248" s="113"/>
    </row>
    <row r="249" spans="1:11" s="114" customFormat="1">
      <c r="A249" s="120"/>
      <c r="B249" s="121"/>
      <c r="C249" s="121"/>
      <c r="D249" s="121"/>
      <c r="E249" s="122"/>
      <c r="F249" s="164"/>
      <c r="G249" s="164"/>
      <c r="H249" s="124" t="s">
        <v>118</v>
      </c>
      <c r="I249" s="124"/>
      <c r="J249" s="113"/>
    </row>
    <row r="250" spans="1:11" s="114" customFormat="1">
      <c r="A250" s="125"/>
      <c r="B250" s="126"/>
      <c r="C250" s="126"/>
      <c r="D250" s="126"/>
      <c r="E250" s="127"/>
      <c r="F250" s="165"/>
      <c r="G250" s="165"/>
      <c r="H250" s="129" t="s">
        <v>119</v>
      </c>
      <c r="I250" s="129"/>
      <c r="J250" s="113"/>
    </row>
    <row r="251" spans="1:11" s="114" customFormat="1" ht="31.5">
      <c r="A251" s="130"/>
      <c r="B251" s="224"/>
      <c r="C251" s="225"/>
      <c r="D251" s="226"/>
      <c r="E251" s="132"/>
      <c r="F251" s="133"/>
      <c r="G251" s="133"/>
      <c r="H251" s="134" t="s">
        <v>37</v>
      </c>
      <c r="I251" s="134"/>
      <c r="J251" s="113"/>
    </row>
    <row r="252" spans="1:11" s="98" customFormat="1">
      <c r="A252" s="94"/>
      <c r="B252" s="221" t="s">
        <v>363</v>
      </c>
      <c r="C252" s="221"/>
      <c r="D252" s="221"/>
      <c r="E252" s="221"/>
      <c r="F252" s="221"/>
      <c r="G252" s="221"/>
      <c r="H252" s="221"/>
      <c r="I252" s="222"/>
      <c r="J252" s="97"/>
    </row>
    <row r="253" spans="1:11" s="98" customFormat="1">
      <c r="A253" s="94"/>
      <c r="B253" s="135" t="s">
        <v>103</v>
      </c>
      <c r="C253" s="135"/>
      <c r="D253" s="96"/>
      <c r="E253" s="96"/>
      <c r="F253" s="135"/>
      <c r="G253" s="135"/>
      <c r="H253" s="96"/>
      <c r="I253" s="96"/>
      <c r="J253" s="97"/>
    </row>
    <row r="254" spans="1:11" s="98" customFormat="1" ht="138" customHeight="1">
      <c r="A254" s="178">
        <v>1</v>
      </c>
      <c r="B254" s="100" t="s">
        <v>364</v>
      </c>
      <c r="C254" s="258" t="s">
        <v>120</v>
      </c>
      <c r="D254" s="102" t="s">
        <v>125</v>
      </c>
      <c r="E254" s="200" t="s">
        <v>338</v>
      </c>
      <c r="F254" s="103">
        <v>99.6</v>
      </c>
      <c r="G254" s="103">
        <v>99.6</v>
      </c>
      <c r="H254" s="150" t="s">
        <v>108</v>
      </c>
      <c r="I254" s="259" t="s">
        <v>365</v>
      </c>
      <c r="J254" s="97"/>
      <c r="K254" s="107"/>
    </row>
    <row r="255" spans="1:11" s="98" customFormat="1" ht="36" customHeight="1">
      <c r="A255" s="178">
        <v>2</v>
      </c>
      <c r="B255" s="100" t="s">
        <v>366</v>
      </c>
      <c r="C255" s="260" t="s">
        <v>120</v>
      </c>
      <c r="D255" s="102" t="s">
        <v>125</v>
      </c>
      <c r="E255" s="200" t="s">
        <v>338</v>
      </c>
      <c r="F255" s="103">
        <v>14</v>
      </c>
      <c r="G255" s="103">
        <v>14</v>
      </c>
      <c r="H255" s="150" t="s">
        <v>108</v>
      </c>
      <c r="I255" s="182" t="s">
        <v>367</v>
      </c>
      <c r="J255" s="97"/>
      <c r="K255" s="97"/>
    </row>
    <row r="256" spans="1:11" s="98" customFormat="1" ht="63">
      <c r="A256" s="178">
        <v>3</v>
      </c>
      <c r="B256" s="100" t="s">
        <v>368</v>
      </c>
      <c r="C256" s="136" t="s">
        <v>120</v>
      </c>
      <c r="D256" s="102" t="s">
        <v>125</v>
      </c>
      <c r="E256" s="200" t="s">
        <v>338</v>
      </c>
      <c r="F256" s="103">
        <v>11.1</v>
      </c>
      <c r="G256" s="103">
        <v>11.1</v>
      </c>
      <c r="H256" s="150" t="s">
        <v>108</v>
      </c>
      <c r="I256" s="182" t="s">
        <v>369</v>
      </c>
      <c r="J256" s="97"/>
      <c r="K256" s="97"/>
    </row>
    <row r="257" spans="1:11" s="98" customFormat="1">
      <c r="A257" s="94"/>
      <c r="B257" s="139" t="s">
        <v>132</v>
      </c>
      <c r="C257" s="139"/>
      <c r="D257" s="96"/>
      <c r="E257" s="96"/>
      <c r="F257" s="139"/>
      <c r="G257" s="139"/>
      <c r="H257" s="96"/>
      <c r="I257" s="96"/>
      <c r="J257" s="97"/>
    </row>
    <row r="258" spans="1:11" s="98" customFormat="1" ht="63">
      <c r="A258" s="99">
        <v>1</v>
      </c>
      <c r="B258" s="187" t="s">
        <v>370</v>
      </c>
      <c r="C258" s="88"/>
      <c r="D258" s="88" t="s">
        <v>371</v>
      </c>
      <c r="E258" s="200" t="s">
        <v>338</v>
      </c>
      <c r="F258" s="261" t="s">
        <v>164</v>
      </c>
      <c r="G258" s="262"/>
      <c r="H258" s="263"/>
      <c r="I258" s="182" t="s">
        <v>369</v>
      </c>
      <c r="J258" s="97"/>
      <c r="K258" s="97"/>
    </row>
    <row r="259" spans="1:11" s="98" customFormat="1" ht="69.75" customHeight="1">
      <c r="A259" s="99">
        <v>2</v>
      </c>
      <c r="B259" s="187" t="s">
        <v>372</v>
      </c>
      <c r="C259" s="102" t="s">
        <v>134</v>
      </c>
      <c r="D259" s="102" t="s">
        <v>125</v>
      </c>
      <c r="E259" s="200" t="s">
        <v>338</v>
      </c>
      <c r="F259" s="240">
        <v>0.95</v>
      </c>
      <c r="G259" s="240">
        <v>0.95</v>
      </c>
      <c r="H259" s="242" t="s">
        <v>119</v>
      </c>
      <c r="I259" s="264" t="s">
        <v>373</v>
      </c>
      <c r="J259" s="97"/>
      <c r="K259" s="97"/>
    </row>
    <row r="260" spans="1:11" s="114" customFormat="1">
      <c r="A260" s="108"/>
      <c r="B260" s="109" t="s">
        <v>116</v>
      </c>
      <c r="C260" s="109"/>
      <c r="D260" s="109"/>
      <c r="E260" s="110"/>
      <c r="F260" s="162">
        <f t="shared" ref="F260:G260" si="17">SUM(F261:F264)</f>
        <v>0.95</v>
      </c>
      <c r="G260" s="162">
        <f t="shared" si="17"/>
        <v>0.95</v>
      </c>
      <c r="H260" s="112"/>
      <c r="I260" s="112"/>
      <c r="J260" s="113"/>
    </row>
    <row r="261" spans="1:11" s="114" customFormat="1">
      <c r="A261" s="115"/>
      <c r="B261" s="116"/>
      <c r="C261" s="116"/>
      <c r="D261" s="116"/>
      <c r="E261" s="117"/>
      <c r="F261" s="163"/>
      <c r="G261" s="163"/>
      <c r="H261" s="119" t="s">
        <v>117</v>
      </c>
      <c r="I261" s="119"/>
      <c r="J261" s="113"/>
    </row>
    <row r="262" spans="1:11" s="114" customFormat="1">
      <c r="A262" s="120"/>
      <c r="B262" s="121"/>
      <c r="C262" s="121"/>
      <c r="D262" s="121"/>
      <c r="E262" s="122"/>
      <c r="F262" s="164"/>
      <c r="G262" s="164"/>
      <c r="H262" s="124" t="s">
        <v>118</v>
      </c>
      <c r="I262" s="124"/>
      <c r="J262" s="113"/>
    </row>
    <row r="263" spans="1:11" s="114" customFormat="1">
      <c r="A263" s="125"/>
      <c r="B263" s="126"/>
      <c r="C263" s="126"/>
      <c r="D263" s="126"/>
      <c r="E263" s="127"/>
      <c r="F263" s="165">
        <f t="shared" ref="F263:G263" si="18">SUM(F259)</f>
        <v>0.95</v>
      </c>
      <c r="G263" s="165">
        <f t="shared" si="18"/>
        <v>0.95</v>
      </c>
      <c r="H263" s="129" t="s">
        <v>119</v>
      </c>
      <c r="I263" s="129"/>
      <c r="J263" s="113"/>
    </row>
    <row r="264" spans="1:11" s="114" customFormat="1" ht="31.5">
      <c r="A264" s="130"/>
      <c r="B264" s="224"/>
      <c r="C264" s="225"/>
      <c r="D264" s="226"/>
      <c r="E264" s="132"/>
      <c r="F264" s="133"/>
      <c r="G264" s="133"/>
      <c r="H264" s="134" t="s">
        <v>37</v>
      </c>
      <c r="I264" s="134"/>
      <c r="J264" s="113"/>
    </row>
    <row r="265" spans="1:11" s="98" customFormat="1" ht="15.75" customHeight="1">
      <c r="A265" s="94"/>
      <c r="B265" s="265" t="s">
        <v>374</v>
      </c>
      <c r="C265" s="265"/>
      <c r="D265" s="265"/>
      <c r="E265" s="265"/>
      <c r="F265" s="265"/>
      <c r="G265" s="265"/>
      <c r="H265" s="265"/>
      <c r="I265" s="265"/>
      <c r="J265" s="97"/>
    </row>
    <row r="266" spans="1:11" s="98" customFormat="1">
      <c r="A266" s="94"/>
      <c r="B266" s="221" t="s">
        <v>375</v>
      </c>
      <c r="C266" s="221"/>
      <c r="D266" s="221"/>
      <c r="E266" s="221"/>
      <c r="F266" s="221"/>
      <c r="G266" s="221"/>
      <c r="H266" s="221"/>
      <c r="I266" s="222"/>
      <c r="J266" s="97"/>
    </row>
    <row r="267" spans="1:11" s="98" customFormat="1">
      <c r="A267" s="94"/>
      <c r="B267" s="135" t="s">
        <v>103</v>
      </c>
      <c r="C267" s="135"/>
      <c r="D267" s="96"/>
      <c r="E267" s="96"/>
      <c r="F267" s="135"/>
      <c r="G267" s="135"/>
      <c r="H267" s="96"/>
      <c r="I267" s="96"/>
      <c r="J267" s="97"/>
    </row>
    <row r="268" spans="1:11" s="98" customFormat="1" ht="157.5">
      <c r="A268" s="178">
        <v>1</v>
      </c>
      <c r="B268" s="100" t="s">
        <v>376</v>
      </c>
      <c r="C268" s="258" t="s">
        <v>120</v>
      </c>
      <c r="D268" s="102" t="s">
        <v>125</v>
      </c>
      <c r="E268" s="200" t="s">
        <v>377</v>
      </c>
      <c r="F268" s="88">
        <v>9.6999999999999993</v>
      </c>
      <c r="G268" s="88">
        <v>6.5</v>
      </c>
      <c r="H268" s="150" t="s">
        <v>108</v>
      </c>
      <c r="I268" s="257" t="s">
        <v>378</v>
      </c>
      <c r="J268" s="97"/>
      <c r="K268" s="97"/>
    </row>
    <row r="269" spans="1:11" s="98" customFormat="1" ht="94.5">
      <c r="A269" s="178">
        <v>2</v>
      </c>
      <c r="B269" s="100" t="s">
        <v>379</v>
      </c>
      <c r="C269" s="260" t="s">
        <v>120</v>
      </c>
      <c r="D269" s="102" t="s">
        <v>125</v>
      </c>
      <c r="E269" s="200" t="s">
        <v>377</v>
      </c>
      <c r="F269" s="88">
        <v>10.1</v>
      </c>
      <c r="G269" s="88">
        <v>8.9</v>
      </c>
      <c r="H269" s="150" t="s">
        <v>108</v>
      </c>
      <c r="I269" s="257" t="s">
        <v>380</v>
      </c>
      <c r="J269" s="97"/>
      <c r="K269" s="97"/>
    </row>
    <row r="270" spans="1:11" s="98" customFormat="1" ht="94.5">
      <c r="A270" s="178">
        <v>3</v>
      </c>
      <c r="B270" s="100" t="s">
        <v>381</v>
      </c>
      <c r="C270" s="136" t="s">
        <v>120</v>
      </c>
      <c r="D270" s="102" t="s">
        <v>125</v>
      </c>
      <c r="E270" s="200" t="s">
        <v>377</v>
      </c>
      <c r="F270" s="103">
        <v>3</v>
      </c>
      <c r="G270" s="103">
        <v>3</v>
      </c>
      <c r="H270" s="150" t="s">
        <v>108</v>
      </c>
      <c r="I270" s="257" t="s">
        <v>382</v>
      </c>
      <c r="J270" s="97"/>
      <c r="K270" s="107"/>
    </row>
    <row r="271" spans="1:11" s="98" customFormat="1" ht="63">
      <c r="A271" s="178">
        <v>4</v>
      </c>
      <c r="B271" s="100" t="s">
        <v>383</v>
      </c>
      <c r="C271" s="136" t="s">
        <v>120</v>
      </c>
      <c r="D271" s="102" t="s">
        <v>125</v>
      </c>
      <c r="E271" s="200" t="s">
        <v>377</v>
      </c>
      <c r="F271" s="88">
        <v>41.8</v>
      </c>
      <c r="G271" s="88">
        <v>39.6</v>
      </c>
      <c r="H271" s="150" t="s">
        <v>108</v>
      </c>
      <c r="I271" s="257" t="s">
        <v>384</v>
      </c>
      <c r="J271" s="97"/>
      <c r="K271" s="97"/>
    </row>
    <row r="272" spans="1:11" s="98" customFormat="1">
      <c r="A272" s="94"/>
      <c r="B272" s="139" t="s">
        <v>132</v>
      </c>
      <c r="C272" s="139"/>
      <c r="D272" s="96"/>
      <c r="E272" s="96"/>
      <c r="F272" s="139"/>
      <c r="G272" s="139"/>
      <c r="H272" s="96"/>
      <c r="I272" s="96"/>
      <c r="J272" s="97"/>
    </row>
    <row r="273" spans="1:12" s="98" customFormat="1" ht="101.25" customHeight="1">
      <c r="A273" s="99">
        <v>1</v>
      </c>
      <c r="B273" s="104" t="s">
        <v>385</v>
      </c>
      <c r="C273" s="102"/>
      <c r="D273" s="102" t="s">
        <v>386</v>
      </c>
      <c r="E273" s="200" t="s">
        <v>377</v>
      </c>
      <c r="F273" s="167" t="s">
        <v>164</v>
      </c>
      <c r="G273" s="168"/>
      <c r="H273" s="169"/>
      <c r="I273" s="104" t="s">
        <v>387</v>
      </c>
      <c r="J273" s="97"/>
      <c r="K273" s="97"/>
    </row>
    <row r="274" spans="1:12" s="98" customFormat="1" ht="94.5">
      <c r="A274" s="99">
        <v>2</v>
      </c>
      <c r="B274" s="266" t="s">
        <v>388</v>
      </c>
      <c r="C274" s="102" t="s">
        <v>134</v>
      </c>
      <c r="D274" s="102" t="s">
        <v>386</v>
      </c>
      <c r="E274" s="197" t="s">
        <v>178</v>
      </c>
      <c r="F274" s="88">
        <v>16.443000000000001</v>
      </c>
      <c r="G274" s="88">
        <v>16.443000000000001</v>
      </c>
      <c r="H274" s="88" t="s">
        <v>332</v>
      </c>
      <c r="I274" s="104" t="s">
        <v>389</v>
      </c>
      <c r="J274" s="97"/>
      <c r="K274" s="97"/>
      <c r="L274" s="267"/>
    </row>
    <row r="275" spans="1:12" s="98" customFormat="1" ht="173.25">
      <c r="A275" s="99">
        <v>3</v>
      </c>
      <c r="B275" s="104" t="s">
        <v>390</v>
      </c>
      <c r="C275" s="102"/>
      <c r="D275" s="102" t="s">
        <v>386</v>
      </c>
      <c r="E275" s="200" t="s">
        <v>377</v>
      </c>
      <c r="F275" s="167" t="s">
        <v>164</v>
      </c>
      <c r="G275" s="168"/>
      <c r="H275" s="169"/>
      <c r="I275" s="104" t="s">
        <v>391</v>
      </c>
      <c r="J275" s="97"/>
      <c r="K275" s="97"/>
    </row>
    <row r="276" spans="1:12" s="98" customFormat="1">
      <c r="A276" s="94"/>
      <c r="B276" s="135" t="s">
        <v>103</v>
      </c>
      <c r="C276" s="135"/>
      <c r="D276" s="96"/>
      <c r="E276" s="96"/>
      <c r="F276" s="135"/>
      <c r="G276" s="135"/>
      <c r="H276" s="96"/>
      <c r="I276" s="96"/>
      <c r="J276" s="97"/>
    </row>
    <row r="277" spans="1:12" s="98" customFormat="1" ht="97.5" customHeight="1">
      <c r="A277" s="178">
        <v>5</v>
      </c>
      <c r="B277" s="100" t="s">
        <v>392</v>
      </c>
      <c r="C277" s="150" t="s">
        <v>120</v>
      </c>
      <c r="D277" s="102" t="s">
        <v>125</v>
      </c>
      <c r="E277" s="200" t="s">
        <v>377</v>
      </c>
      <c r="F277" s="88">
        <v>26.3</v>
      </c>
      <c r="G277" s="88">
        <v>27.3</v>
      </c>
      <c r="H277" s="150" t="s">
        <v>108</v>
      </c>
      <c r="I277" s="104" t="s">
        <v>393</v>
      </c>
      <c r="J277" s="97"/>
      <c r="K277" s="97"/>
    </row>
    <row r="278" spans="1:12" s="98" customFormat="1" ht="68.25" customHeight="1">
      <c r="A278" s="178">
        <v>6</v>
      </c>
      <c r="B278" s="100" t="s">
        <v>394</v>
      </c>
      <c r="C278" s="150" t="s">
        <v>395</v>
      </c>
      <c r="D278" s="102" t="s">
        <v>125</v>
      </c>
      <c r="E278" s="200" t="s">
        <v>377</v>
      </c>
      <c r="F278" s="88">
        <v>2898.37</v>
      </c>
      <c r="G278" s="238">
        <v>2998.8</v>
      </c>
      <c r="H278" s="150" t="s">
        <v>108</v>
      </c>
      <c r="I278" s="257" t="s">
        <v>396</v>
      </c>
      <c r="J278" s="97"/>
      <c r="K278" s="97"/>
    </row>
    <row r="279" spans="1:12" s="98" customFormat="1" ht="47.25">
      <c r="A279" s="178">
        <v>7</v>
      </c>
      <c r="B279" s="100" t="s">
        <v>397</v>
      </c>
      <c r="C279" s="150" t="s">
        <v>398</v>
      </c>
      <c r="D279" s="102" t="s">
        <v>125</v>
      </c>
      <c r="E279" s="200" t="s">
        <v>377</v>
      </c>
      <c r="F279" s="88">
        <v>0</v>
      </c>
      <c r="G279" s="88">
        <v>0</v>
      </c>
      <c r="H279" s="150" t="s">
        <v>108</v>
      </c>
      <c r="I279" s="257" t="s">
        <v>399</v>
      </c>
      <c r="J279" s="97"/>
      <c r="K279" s="97"/>
    </row>
    <row r="280" spans="1:12" s="98" customFormat="1" ht="78.75">
      <c r="A280" s="178">
        <v>8</v>
      </c>
      <c r="B280" s="100" t="s">
        <v>400</v>
      </c>
      <c r="C280" s="150" t="s">
        <v>283</v>
      </c>
      <c r="D280" s="102" t="s">
        <v>125</v>
      </c>
      <c r="E280" s="200" t="s">
        <v>377</v>
      </c>
      <c r="F280" s="88">
        <v>5</v>
      </c>
      <c r="G280" s="88">
        <v>7</v>
      </c>
      <c r="H280" s="150" t="s">
        <v>108</v>
      </c>
      <c r="I280" s="257" t="s">
        <v>401</v>
      </c>
      <c r="J280" s="97"/>
      <c r="K280" s="97"/>
    </row>
    <row r="281" spans="1:12" s="98" customFormat="1" ht="78.75">
      <c r="A281" s="178">
        <v>9</v>
      </c>
      <c r="B281" s="100" t="s">
        <v>402</v>
      </c>
      <c r="C281" s="150" t="s">
        <v>283</v>
      </c>
      <c r="D281" s="102" t="s">
        <v>125</v>
      </c>
      <c r="E281" s="200" t="s">
        <v>377</v>
      </c>
      <c r="F281" s="88">
        <v>11</v>
      </c>
      <c r="G281" s="88">
        <v>14</v>
      </c>
      <c r="H281" s="150" t="s">
        <v>108</v>
      </c>
      <c r="I281" s="257" t="s">
        <v>403</v>
      </c>
      <c r="J281" s="97"/>
      <c r="K281" s="97"/>
    </row>
    <row r="282" spans="1:12" s="114" customFormat="1">
      <c r="A282" s="108"/>
      <c r="B282" s="268" t="s">
        <v>116</v>
      </c>
      <c r="C282" s="109"/>
      <c r="D282" s="109"/>
      <c r="E282" s="110"/>
      <c r="F282" s="162">
        <f t="shared" ref="F282:G282" si="19">SUM(F283:F286)</f>
        <v>16.443000000000001</v>
      </c>
      <c r="G282" s="162">
        <f t="shared" si="19"/>
        <v>16.443000000000001</v>
      </c>
      <c r="H282" s="112"/>
      <c r="I282" s="112"/>
      <c r="J282" s="113"/>
    </row>
    <row r="283" spans="1:12" s="114" customFormat="1">
      <c r="A283" s="115"/>
      <c r="B283" s="116"/>
      <c r="C283" s="116"/>
      <c r="D283" s="116"/>
      <c r="E283" s="117"/>
      <c r="F283" s="163"/>
      <c r="G283" s="163"/>
      <c r="H283" s="119" t="s">
        <v>117</v>
      </c>
      <c r="I283" s="119"/>
      <c r="J283" s="113"/>
    </row>
    <row r="284" spans="1:12" s="114" customFormat="1">
      <c r="A284" s="120"/>
      <c r="B284" s="121"/>
      <c r="C284" s="121"/>
      <c r="D284" s="121"/>
      <c r="E284" s="122"/>
      <c r="F284" s="164"/>
      <c r="G284" s="164"/>
      <c r="H284" s="124" t="s">
        <v>118</v>
      </c>
      <c r="I284" s="124"/>
      <c r="J284" s="113"/>
    </row>
    <row r="285" spans="1:12" s="114" customFormat="1">
      <c r="A285" s="125"/>
      <c r="B285" s="126"/>
      <c r="C285" s="126"/>
      <c r="D285" s="126"/>
      <c r="E285" s="127"/>
      <c r="F285" s="165">
        <f t="shared" ref="F285:G285" si="20">SUM(F274)</f>
        <v>16.443000000000001</v>
      </c>
      <c r="G285" s="165">
        <f t="shared" si="20"/>
        <v>16.443000000000001</v>
      </c>
      <c r="H285" s="129" t="s">
        <v>119</v>
      </c>
      <c r="I285" s="129"/>
      <c r="J285" s="113"/>
    </row>
    <row r="286" spans="1:12" s="114" customFormat="1" ht="31.5">
      <c r="A286" s="130"/>
      <c r="B286" s="224"/>
      <c r="C286" s="225"/>
      <c r="D286" s="226"/>
      <c r="E286" s="132"/>
      <c r="F286" s="133"/>
      <c r="G286" s="133"/>
      <c r="H286" s="134" t="s">
        <v>37</v>
      </c>
      <c r="I286" s="134"/>
      <c r="J286" s="113"/>
    </row>
    <row r="287" spans="1:12" s="98" customFormat="1">
      <c r="A287" s="94"/>
      <c r="B287" s="221" t="s">
        <v>404</v>
      </c>
      <c r="C287" s="221"/>
      <c r="D287" s="221"/>
      <c r="E287" s="221"/>
      <c r="F287" s="221"/>
      <c r="G287" s="221"/>
      <c r="H287" s="221"/>
      <c r="I287" s="222"/>
      <c r="J287" s="97"/>
    </row>
    <row r="288" spans="1:12" s="98" customFormat="1">
      <c r="A288" s="94"/>
      <c r="B288" s="135" t="s">
        <v>103</v>
      </c>
      <c r="C288" s="135"/>
      <c r="D288" s="96"/>
      <c r="E288" s="96"/>
      <c r="F288" s="135"/>
      <c r="G288" s="135"/>
      <c r="H288" s="96"/>
      <c r="I288" s="96"/>
      <c r="J288" s="97"/>
    </row>
    <row r="289" spans="1:11" s="98" customFormat="1" ht="48.75" customHeight="1">
      <c r="A289" s="178">
        <v>1</v>
      </c>
      <c r="B289" s="100" t="s">
        <v>405</v>
      </c>
      <c r="C289" s="258" t="s">
        <v>120</v>
      </c>
      <c r="D289" s="102" t="s">
        <v>125</v>
      </c>
      <c r="E289" s="269" t="s">
        <v>406</v>
      </c>
      <c r="F289" s="88">
        <v>22.3</v>
      </c>
      <c r="G289" s="88">
        <v>24.9</v>
      </c>
      <c r="H289" s="150" t="s">
        <v>108</v>
      </c>
      <c r="I289" s="104" t="s">
        <v>407</v>
      </c>
      <c r="J289" s="97"/>
    </row>
    <row r="290" spans="1:11" s="98" customFormat="1">
      <c r="A290" s="94"/>
      <c r="B290" s="139" t="s">
        <v>132</v>
      </c>
      <c r="C290" s="139"/>
      <c r="D290" s="96"/>
      <c r="E290" s="96"/>
      <c r="F290" s="139"/>
      <c r="G290" s="139"/>
      <c r="H290" s="96"/>
      <c r="I290" s="96"/>
      <c r="J290" s="97"/>
    </row>
    <row r="291" spans="1:11" s="98" customFormat="1" ht="94.5">
      <c r="A291" s="178">
        <v>1</v>
      </c>
      <c r="B291" s="104" t="s">
        <v>408</v>
      </c>
      <c r="C291" s="102"/>
      <c r="D291" s="102" t="s">
        <v>386</v>
      </c>
      <c r="E291" s="102" t="s">
        <v>406</v>
      </c>
      <c r="F291" s="167" t="s">
        <v>164</v>
      </c>
      <c r="G291" s="168"/>
      <c r="H291" s="169"/>
      <c r="I291" s="270" t="s">
        <v>409</v>
      </c>
      <c r="J291" s="97"/>
      <c r="K291" s="107"/>
    </row>
    <row r="292" spans="1:11" s="114" customFormat="1">
      <c r="A292" s="108"/>
      <c r="B292" s="109" t="s">
        <v>116</v>
      </c>
      <c r="C292" s="109"/>
      <c r="D292" s="109"/>
      <c r="E292" s="110"/>
      <c r="F292" s="162">
        <f t="shared" ref="F292:G292" si="21">SUM(F293:F296)</f>
        <v>0</v>
      </c>
      <c r="G292" s="162">
        <f t="shared" si="21"/>
        <v>0</v>
      </c>
      <c r="H292" s="112"/>
      <c r="I292" s="112"/>
      <c r="J292" s="113"/>
    </row>
    <row r="293" spans="1:11" s="114" customFormat="1">
      <c r="A293" s="115"/>
      <c r="B293" s="116"/>
      <c r="C293" s="116"/>
      <c r="D293" s="116"/>
      <c r="E293" s="117"/>
      <c r="F293" s="163"/>
      <c r="G293" s="163"/>
      <c r="H293" s="119" t="s">
        <v>117</v>
      </c>
      <c r="I293" s="119"/>
      <c r="J293" s="113"/>
    </row>
    <row r="294" spans="1:11" s="114" customFormat="1">
      <c r="A294" s="120"/>
      <c r="B294" s="121"/>
      <c r="C294" s="121"/>
      <c r="D294" s="121"/>
      <c r="E294" s="122"/>
      <c r="F294" s="164"/>
      <c r="G294" s="164"/>
      <c r="H294" s="124" t="s">
        <v>118</v>
      </c>
      <c r="I294" s="124"/>
      <c r="J294" s="113"/>
    </row>
    <row r="295" spans="1:11" s="114" customFormat="1">
      <c r="A295" s="125"/>
      <c r="B295" s="126"/>
      <c r="C295" s="126"/>
      <c r="D295" s="126"/>
      <c r="E295" s="127"/>
      <c r="F295" s="165"/>
      <c r="G295" s="165"/>
      <c r="H295" s="129" t="s">
        <v>119</v>
      </c>
      <c r="I295" s="129"/>
      <c r="J295" s="113"/>
    </row>
    <row r="296" spans="1:11" s="114" customFormat="1" ht="31.5">
      <c r="A296" s="130"/>
      <c r="B296" s="224"/>
      <c r="C296" s="225"/>
      <c r="D296" s="226"/>
      <c r="E296" s="132"/>
      <c r="F296" s="133"/>
      <c r="G296" s="133"/>
      <c r="H296" s="134" t="s">
        <v>37</v>
      </c>
      <c r="I296" s="134"/>
      <c r="J296" s="113"/>
    </row>
    <row r="297" spans="1:11" s="98" customFormat="1">
      <c r="A297" s="94"/>
      <c r="B297" s="265" t="s">
        <v>410</v>
      </c>
      <c r="C297" s="265"/>
      <c r="D297" s="265"/>
      <c r="E297" s="265"/>
      <c r="F297" s="265"/>
      <c r="G297" s="265"/>
      <c r="H297" s="265"/>
      <c r="I297" s="265"/>
      <c r="J297" s="97"/>
    </row>
    <row r="298" spans="1:11" s="98" customFormat="1">
      <c r="A298" s="94"/>
      <c r="B298" s="271" t="s">
        <v>411</v>
      </c>
      <c r="C298" s="271"/>
      <c r="D298" s="271"/>
      <c r="E298" s="271"/>
      <c r="F298" s="271"/>
      <c r="G298" s="271"/>
      <c r="H298" s="271"/>
      <c r="I298" s="271"/>
      <c r="J298" s="97"/>
    </row>
    <row r="299" spans="1:11" s="98" customFormat="1">
      <c r="A299" s="94"/>
      <c r="B299" s="135" t="s">
        <v>103</v>
      </c>
      <c r="C299" s="96"/>
      <c r="D299" s="96"/>
      <c r="E299" s="96"/>
      <c r="F299" s="96"/>
      <c r="G299" s="96"/>
      <c r="H299" s="96"/>
      <c r="I299" s="96"/>
      <c r="J299" s="97"/>
    </row>
    <row r="300" spans="1:11" s="98" customFormat="1" ht="36.75" customHeight="1">
      <c r="A300" s="178">
        <v>1</v>
      </c>
      <c r="B300" s="137" t="s">
        <v>412</v>
      </c>
      <c r="C300" s="272" t="s">
        <v>218</v>
      </c>
      <c r="D300" s="102" t="s">
        <v>125</v>
      </c>
      <c r="E300" s="200" t="s">
        <v>413</v>
      </c>
      <c r="F300" s="103">
        <v>5.6</v>
      </c>
      <c r="G300" s="103">
        <v>5.6</v>
      </c>
      <c r="H300" s="150" t="s">
        <v>108</v>
      </c>
      <c r="I300" s="257" t="s">
        <v>109</v>
      </c>
      <c r="J300" s="97"/>
    </row>
    <row r="301" spans="1:11" s="98" customFormat="1" ht="34.5" customHeight="1">
      <c r="A301" s="178">
        <v>2</v>
      </c>
      <c r="B301" s="137" t="s">
        <v>414</v>
      </c>
      <c r="C301" s="273" t="s">
        <v>120</v>
      </c>
      <c r="D301" s="102" t="s">
        <v>125</v>
      </c>
      <c r="E301" s="200" t="s">
        <v>413</v>
      </c>
      <c r="F301" s="103">
        <v>3.1</v>
      </c>
      <c r="G301" s="103">
        <v>3.1</v>
      </c>
      <c r="H301" s="150" t="s">
        <v>108</v>
      </c>
      <c r="I301" s="257" t="s">
        <v>109</v>
      </c>
      <c r="J301" s="97"/>
    </row>
    <row r="302" spans="1:11" s="98" customFormat="1" ht="35.25" customHeight="1">
      <c r="A302" s="178">
        <v>3</v>
      </c>
      <c r="B302" s="137" t="s">
        <v>415</v>
      </c>
      <c r="C302" s="150" t="s">
        <v>120</v>
      </c>
      <c r="D302" s="102" t="s">
        <v>125</v>
      </c>
      <c r="E302" s="200" t="s">
        <v>413</v>
      </c>
      <c r="F302" s="103">
        <v>72</v>
      </c>
      <c r="G302" s="103">
        <v>72</v>
      </c>
      <c r="H302" s="150" t="s">
        <v>108</v>
      </c>
      <c r="I302" s="257" t="s">
        <v>109</v>
      </c>
      <c r="J302" s="97"/>
    </row>
    <row r="303" spans="1:11" s="98" customFormat="1" ht="63">
      <c r="A303" s="178">
        <v>4</v>
      </c>
      <c r="B303" s="100" t="s">
        <v>416</v>
      </c>
      <c r="C303" s="150" t="s">
        <v>120</v>
      </c>
      <c r="D303" s="102" t="s">
        <v>125</v>
      </c>
      <c r="E303" s="200" t="s">
        <v>413</v>
      </c>
      <c r="F303" s="103">
        <v>100</v>
      </c>
      <c r="G303" s="103">
        <v>100</v>
      </c>
      <c r="H303" s="150" t="s">
        <v>108</v>
      </c>
      <c r="I303" s="257" t="s">
        <v>417</v>
      </c>
      <c r="J303" s="97"/>
    </row>
    <row r="304" spans="1:11" s="98" customFormat="1">
      <c r="A304" s="94"/>
      <c r="B304" s="139" t="s">
        <v>132</v>
      </c>
      <c r="C304" s="139"/>
      <c r="D304" s="96"/>
      <c r="E304" s="96"/>
      <c r="F304" s="139"/>
      <c r="G304" s="139"/>
      <c r="H304" s="96"/>
      <c r="I304" s="96"/>
      <c r="J304" s="97"/>
    </row>
    <row r="305" spans="1:10" s="98" customFormat="1" ht="47.25" customHeight="1">
      <c r="A305" s="99">
        <v>1</v>
      </c>
      <c r="B305" s="266" t="s">
        <v>418</v>
      </c>
      <c r="C305" s="88"/>
      <c r="D305" s="102" t="s">
        <v>125</v>
      </c>
      <c r="E305" s="200" t="s">
        <v>413</v>
      </c>
      <c r="F305" s="167" t="s">
        <v>164</v>
      </c>
      <c r="G305" s="168"/>
      <c r="H305" s="169"/>
      <c r="I305" s="257" t="s">
        <v>419</v>
      </c>
      <c r="J305" s="97"/>
    </row>
    <row r="306" spans="1:10" s="114" customFormat="1">
      <c r="A306" s="108"/>
      <c r="B306" s="109" t="s">
        <v>116</v>
      </c>
      <c r="C306" s="109"/>
      <c r="D306" s="109"/>
      <c r="E306" s="110"/>
      <c r="F306" s="162">
        <f t="shared" ref="F306:G306" si="22">SUM(F307:F310)</f>
        <v>0</v>
      </c>
      <c r="G306" s="162">
        <f t="shared" si="22"/>
        <v>0</v>
      </c>
      <c r="H306" s="112"/>
      <c r="I306" s="112"/>
      <c r="J306" s="113"/>
    </row>
    <row r="307" spans="1:10" s="114" customFormat="1">
      <c r="A307" s="115"/>
      <c r="B307" s="116"/>
      <c r="C307" s="116"/>
      <c r="D307" s="116"/>
      <c r="E307" s="117"/>
      <c r="F307" s="163"/>
      <c r="G307" s="163"/>
      <c r="H307" s="119" t="s">
        <v>117</v>
      </c>
      <c r="I307" s="119"/>
      <c r="J307" s="113"/>
    </row>
    <row r="308" spans="1:10" s="114" customFormat="1">
      <c r="A308" s="120"/>
      <c r="B308" s="121"/>
      <c r="C308" s="121"/>
      <c r="D308" s="121"/>
      <c r="E308" s="122"/>
      <c r="F308" s="164"/>
      <c r="G308" s="164"/>
      <c r="H308" s="124" t="s">
        <v>118</v>
      </c>
      <c r="I308" s="124"/>
      <c r="J308" s="113"/>
    </row>
    <row r="309" spans="1:10" s="114" customFormat="1">
      <c r="A309" s="125"/>
      <c r="B309" s="126"/>
      <c r="C309" s="126"/>
      <c r="D309" s="126"/>
      <c r="E309" s="127"/>
      <c r="F309" s="165"/>
      <c r="G309" s="165"/>
      <c r="H309" s="129" t="s">
        <v>119</v>
      </c>
      <c r="I309" s="129"/>
      <c r="J309" s="113"/>
    </row>
    <row r="310" spans="1:10" s="114" customFormat="1" ht="31.5">
      <c r="A310" s="130"/>
      <c r="B310" s="224"/>
      <c r="C310" s="225"/>
      <c r="D310" s="226"/>
      <c r="E310" s="132"/>
      <c r="F310" s="133"/>
      <c r="G310" s="133"/>
      <c r="H310" s="134" t="s">
        <v>37</v>
      </c>
      <c r="I310" s="134"/>
      <c r="J310" s="113"/>
    </row>
    <row r="311" spans="1:10" s="98" customFormat="1">
      <c r="A311" s="94"/>
      <c r="B311" s="274" t="s">
        <v>420</v>
      </c>
      <c r="C311" s="274"/>
      <c r="D311" s="274"/>
      <c r="E311" s="274"/>
      <c r="F311" s="274"/>
      <c r="G311" s="274"/>
      <c r="H311" s="274"/>
      <c r="I311" s="275"/>
      <c r="J311" s="97"/>
    </row>
    <row r="312" spans="1:10" s="98" customFormat="1">
      <c r="A312" s="94"/>
      <c r="B312" s="135" t="s">
        <v>103</v>
      </c>
      <c r="C312" s="135"/>
      <c r="D312" s="96"/>
      <c r="E312" s="96"/>
      <c r="F312" s="135"/>
      <c r="G312" s="135"/>
      <c r="H312" s="96"/>
      <c r="I312" s="96"/>
      <c r="J312" s="97"/>
    </row>
    <row r="313" spans="1:10" s="98" customFormat="1" ht="31.5">
      <c r="A313" s="178">
        <v>1</v>
      </c>
      <c r="B313" s="100" t="s">
        <v>421</v>
      </c>
      <c r="C313" s="136" t="s">
        <v>120</v>
      </c>
      <c r="D313" s="101" t="s">
        <v>106</v>
      </c>
      <c r="E313" s="269" t="s">
        <v>195</v>
      </c>
      <c r="F313" s="103">
        <v>100</v>
      </c>
      <c r="G313" s="103">
        <v>116.3</v>
      </c>
      <c r="H313" s="150" t="s">
        <v>108</v>
      </c>
      <c r="I313" s="104" t="s">
        <v>109</v>
      </c>
      <c r="J313" s="97"/>
    </row>
    <row r="314" spans="1:10" s="98" customFormat="1" ht="31.5">
      <c r="A314" s="178">
        <v>2</v>
      </c>
      <c r="B314" s="100" t="s">
        <v>422</v>
      </c>
      <c r="C314" s="136" t="s">
        <v>423</v>
      </c>
      <c r="D314" s="101" t="s">
        <v>106</v>
      </c>
      <c r="E314" s="269" t="s">
        <v>195</v>
      </c>
      <c r="F314" s="141">
        <v>6</v>
      </c>
      <c r="G314" s="141">
        <v>6.931</v>
      </c>
      <c r="H314" s="150" t="s">
        <v>108</v>
      </c>
      <c r="I314" s="104" t="s">
        <v>109</v>
      </c>
      <c r="J314" s="97"/>
    </row>
    <row r="315" spans="1:10" s="98" customFormat="1" ht="113.25" customHeight="1">
      <c r="A315" s="178">
        <v>3</v>
      </c>
      <c r="B315" s="100" t="s">
        <v>424</v>
      </c>
      <c r="C315" s="136" t="s">
        <v>120</v>
      </c>
      <c r="D315" s="102" t="s">
        <v>125</v>
      </c>
      <c r="E315" s="200" t="s">
        <v>203</v>
      </c>
      <c r="F315" s="177">
        <v>70</v>
      </c>
      <c r="G315" s="177">
        <v>81.900000000000006</v>
      </c>
      <c r="H315" s="150" t="s">
        <v>108</v>
      </c>
      <c r="I315" s="104" t="s">
        <v>425</v>
      </c>
      <c r="J315" s="97"/>
    </row>
    <row r="316" spans="1:10" s="98" customFormat="1">
      <c r="A316" s="94"/>
      <c r="B316" s="139" t="s">
        <v>132</v>
      </c>
      <c r="C316" s="139"/>
      <c r="D316" s="96"/>
      <c r="E316" s="96"/>
      <c r="F316" s="139"/>
      <c r="G316" s="139"/>
      <c r="H316" s="96"/>
      <c r="I316" s="96"/>
      <c r="J316" s="97"/>
    </row>
    <row r="317" spans="1:10" s="278" customFormat="1" ht="47.25">
      <c r="A317" s="276">
        <v>1</v>
      </c>
      <c r="B317" s="206" t="s">
        <v>426</v>
      </c>
      <c r="C317" s="102" t="s">
        <v>134</v>
      </c>
      <c r="D317" s="205" t="s">
        <v>235</v>
      </c>
      <c r="E317" s="207" t="s">
        <v>195</v>
      </c>
      <c r="F317" s="141">
        <v>46.787999999999997</v>
      </c>
      <c r="G317" s="141">
        <v>46.183</v>
      </c>
      <c r="H317" s="219" t="s">
        <v>118</v>
      </c>
      <c r="I317" s="143" t="s">
        <v>427</v>
      </c>
      <c r="J317" s="277"/>
    </row>
    <row r="318" spans="1:10" s="278" customFormat="1" ht="47.25">
      <c r="A318" s="276">
        <v>2</v>
      </c>
      <c r="B318" s="206" t="s">
        <v>428</v>
      </c>
      <c r="C318" s="102" t="s">
        <v>134</v>
      </c>
      <c r="D318" s="205" t="s">
        <v>235</v>
      </c>
      <c r="E318" s="207" t="s">
        <v>195</v>
      </c>
      <c r="F318" s="141">
        <v>51.110999999999997</v>
      </c>
      <c r="G318" s="141">
        <v>51.110999999999997</v>
      </c>
      <c r="H318" s="219" t="s">
        <v>118</v>
      </c>
      <c r="I318" s="143" t="s">
        <v>429</v>
      </c>
      <c r="J318" s="277"/>
    </row>
    <row r="319" spans="1:10" s="278" customFormat="1" ht="47.25">
      <c r="A319" s="276">
        <v>3</v>
      </c>
      <c r="B319" s="206" t="s">
        <v>430</v>
      </c>
      <c r="C319" s="102" t="s">
        <v>134</v>
      </c>
      <c r="D319" s="205" t="s">
        <v>235</v>
      </c>
      <c r="E319" s="207" t="s">
        <v>195</v>
      </c>
      <c r="F319" s="141">
        <v>51.110999999999997</v>
      </c>
      <c r="G319" s="141">
        <v>51.110999999999997</v>
      </c>
      <c r="H319" s="219" t="s">
        <v>118</v>
      </c>
      <c r="I319" s="143" t="s">
        <v>429</v>
      </c>
      <c r="J319" s="277"/>
    </row>
    <row r="320" spans="1:10" s="278" customFormat="1" ht="47.25">
      <c r="A320" s="276">
        <v>4</v>
      </c>
      <c r="B320" s="206" t="s">
        <v>431</v>
      </c>
      <c r="C320" s="102" t="s">
        <v>134</v>
      </c>
      <c r="D320" s="205" t="s">
        <v>235</v>
      </c>
      <c r="E320" s="207" t="s">
        <v>195</v>
      </c>
      <c r="F320" s="141">
        <v>159.26</v>
      </c>
      <c r="G320" s="141">
        <v>159.26</v>
      </c>
      <c r="H320" s="219" t="s">
        <v>118</v>
      </c>
      <c r="I320" s="279" t="s">
        <v>432</v>
      </c>
      <c r="J320" s="277"/>
    </row>
    <row r="321" spans="1:10" s="278" customFormat="1" ht="47.25">
      <c r="A321" s="276">
        <v>5</v>
      </c>
      <c r="B321" s="206" t="s">
        <v>433</v>
      </c>
      <c r="C321" s="102" t="s">
        <v>134</v>
      </c>
      <c r="D321" s="205" t="s">
        <v>235</v>
      </c>
      <c r="E321" s="207" t="s">
        <v>195</v>
      </c>
      <c r="F321" s="141">
        <v>51.110999999999997</v>
      </c>
      <c r="G321" s="141">
        <v>51.110999999999997</v>
      </c>
      <c r="H321" s="219" t="s">
        <v>118</v>
      </c>
      <c r="I321" s="143" t="s">
        <v>429</v>
      </c>
      <c r="J321" s="277"/>
    </row>
    <row r="322" spans="1:10" s="278" customFormat="1" ht="47.25">
      <c r="A322" s="276">
        <v>6</v>
      </c>
      <c r="B322" s="206" t="s">
        <v>434</v>
      </c>
      <c r="C322" s="102" t="s">
        <v>134</v>
      </c>
      <c r="D322" s="205" t="s">
        <v>235</v>
      </c>
      <c r="E322" s="207" t="s">
        <v>195</v>
      </c>
      <c r="F322" s="141">
        <v>51.110999999999997</v>
      </c>
      <c r="G322" s="141">
        <v>51.110999999999997</v>
      </c>
      <c r="H322" s="219" t="s">
        <v>118</v>
      </c>
      <c r="I322" s="143" t="s">
        <v>429</v>
      </c>
      <c r="J322" s="277"/>
    </row>
    <row r="323" spans="1:10" s="278" customFormat="1" ht="66" customHeight="1">
      <c r="A323" s="276">
        <v>7</v>
      </c>
      <c r="B323" s="206" t="s">
        <v>435</v>
      </c>
      <c r="C323" s="102" t="s">
        <v>134</v>
      </c>
      <c r="D323" s="205" t="s">
        <v>235</v>
      </c>
      <c r="E323" s="207" t="s">
        <v>195</v>
      </c>
      <c r="F323" s="141">
        <v>0.224</v>
      </c>
      <c r="G323" s="141">
        <v>0.224</v>
      </c>
      <c r="H323" s="219" t="s">
        <v>118</v>
      </c>
      <c r="I323" s="143" t="s">
        <v>246</v>
      </c>
      <c r="J323" s="277"/>
    </row>
    <row r="324" spans="1:10" s="278" customFormat="1" ht="81.75" customHeight="1">
      <c r="A324" s="276">
        <v>8</v>
      </c>
      <c r="B324" s="206" t="s">
        <v>436</v>
      </c>
      <c r="C324" s="102" t="s">
        <v>134</v>
      </c>
      <c r="D324" s="205" t="s">
        <v>235</v>
      </c>
      <c r="E324" s="207" t="s">
        <v>195</v>
      </c>
      <c r="F324" s="141">
        <v>30.241</v>
      </c>
      <c r="G324" s="141">
        <v>30.241</v>
      </c>
      <c r="H324" s="219" t="s">
        <v>118</v>
      </c>
      <c r="I324" s="143" t="s">
        <v>246</v>
      </c>
      <c r="J324" s="277"/>
    </row>
    <row r="325" spans="1:10" s="278" customFormat="1">
      <c r="A325" s="280">
        <v>9</v>
      </c>
      <c r="B325" s="154" t="s">
        <v>437</v>
      </c>
      <c r="C325" s="155" t="s">
        <v>134</v>
      </c>
      <c r="D325" s="155" t="s">
        <v>235</v>
      </c>
      <c r="E325" s="140" t="s">
        <v>195</v>
      </c>
      <c r="F325" s="141"/>
      <c r="G325" s="281"/>
      <c r="H325" s="219" t="s">
        <v>118</v>
      </c>
      <c r="I325" s="282"/>
      <c r="J325" s="277"/>
    </row>
    <row r="326" spans="1:10" s="278" customFormat="1" ht="69" customHeight="1">
      <c r="A326" s="283"/>
      <c r="B326" s="158"/>
      <c r="C326" s="159"/>
      <c r="D326" s="159"/>
      <c r="E326" s="144"/>
      <c r="F326" s="141">
        <v>2.0830000000000002</v>
      </c>
      <c r="G326" s="141">
        <v>2.0830000000000002</v>
      </c>
      <c r="H326" s="219" t="s">
        <v>332</v>
      </c>
      <c r="I326" s="143" t="s">
        <v>246</v>
      </c>
      <c r="J326" s="277"/>
    </row>
    <row r="327" spans="1:10" s="278" customFormat="1" ht="15.75" customHeight="1">
      <c r="A327" s="280">
        <v>10</v>
      </c>
      <c r="B327" s="154" t="s">
        <v>438</v>
      </c>
      <c r="C327" s="155" t="s">
        <v>134</v>
      </c>
      <c r="D327" s="155" t="s">
        <v>235</v>
      </c>
      <c r="E327" s="140" t="s">
        <v>195</v>
      </c>
      <c r="F327" s="141"/>
      <c r="G327" s="141"/>
      <c r="H327" s="219" t="s">
        <v>118</v>
      </c>
      <c r="I327" s="219"/>
      <c r="J327" s="277"/>
    </row>
    <row r="328" spans="1:10" s="278" customFormat="1" ht="66" customHeight="1">
      <c r="A328" s="283"/>
      <c r="B328" s="158"/>
      <c r="C328" s="159"/>
      <c r="D328" s="159"/>
      <c r="E328" s="144"/>
      <c r="F328" s="141">
        <v>2.0830000000000002</v>
      </c>
      <c r="G328" s="141">
        <v>2.0830000000000002</v>
      </c>
      <c r="H328" s="219" t="s">
        <v>332</v>
      </c>
      <c r="I328" s="143" t="s">
        <v>246</v>
      </c>
      <c r="J328" s="277"/>
    </row>
    <row r="329" spans="1:10" s="278" customFormat="1" ht="15.75" customHeight="1">
      <c r="A329" s="280">
        <v>11</v>
      </c>
      <c r="B329" s="154" t="s">
        <v>439</v>
      </c>
      <c r="C329" s="155" t="s">
        <v>134</v>
      </c>
      <c r="D329" s="155" t="s">
        <v>235</v>
      </c>
      <c r="E329" s="140" t="s">
        <v>195</v>
      </c>
      <c r="F329" s="141"/>
      <c r="G329" s="141"/>
      <c r="H329" s="219" t="s">
        <v>118</v>
      </c>
      <c r="I329" s="143"/>
      <c r="J329" s="277"/>
    </row>
    <row r="330" spans="1:10" s="278" customFormat="1" ht="64.5" customHeight="1">
      <c r="A330" s="283"/>
      <c r="B330" s="158"/>
      <c r="C330" s="159"/>
      <c r="D330" s="159"/>
      <c r="E330" s="144"/>
      <c r="F330" s="141">
        <v>2.0830000000000002</v>
      </c>
      <c r="G330" s="141">
        <v>2.0830000000000002</v>
      </c>
      <c r="H330" s="219" t="s">
        <v>332</v>
      </c>
      <c r="I330" s="143" t="s">
        <v>246</v>
      </c>
      <c r="J330" s="277"/>
    </row>
    <row r="331" spans="1:10" s="278" customFormat="1" ht="79.5" customHeight="1">
      <c r="A331" s="276">
        <v>12</v>
      </c>
      <c r="B331" s="206" t="s">
        <v>440</v>
      </c>
      <c r="C331" s="102" t="s">
        <v>134</v>
      </c>
      <c r="D331" s="205" t="s">
        <v>235</v>
      </c>
      <c r="E331" s="207" t="s">
        <v>195</v>
      </c>
      <c r="F331" s="141">
        <v>2.0830000000000002</v>
      </c>
      <c r="G331" s="141">
        <v>2.0830000000000002</v>
      </c>
      <c r="H331" s="219" t="s">
        <v>332</v>
      </c>
      <c r="I331" s="143" t="s">
        <v>246</v>
      </c>
      <c r="J331" s="277"/>
    </row>
    <row r="332" spans="1:10" s="278" customFormat="1" ht="63">
      <c r="A332" s="276">
        <v>13</v>
      </c>
      <c r="B332" s="182" t="s">
        <v>441</v>
      </c>
      <c r="C332" s="102" t="s">
        <v>134</v>
      </c>
      <c r="D332" s="102" t="s">
        <v>125</v>
      </c>
      <c r="E332" s="207" t="s">
        <v>195</v>
      </c>
      <c r="F332" s="141">
        <v>1.212</v>
      </c>
      <c r="G332" s="141">
        <v>1.212</v>
      </c>
      <c r="H332" s="219" t="s">
        <v>118</v>
      </c>
      <c r="I332" s="279" t="s">
        <v>442</v>
      </c>
      <c r="J332" s="277"/>
    </row>
    <row r="333" spans="1:10" s="278" customFormat="1" ht="63">
      <c r="A333" s="276">
        <v>14</v>
      </c>
      <c r="B333" s="182" t="s">
        <v>443</v>
      </c>
      <c r="C333" s="102" t="s">
        <v>134</v>
      </c>
      <c r="D333" s="102" t="s">
        <v>125</v>
      </c>
      <c r="E333" s="207" t="s">
        <v>195</v>
      </c>
      <c r="F333" s="141">
        <v>1.208</v>
      </c>
      <c r="G333" s="141">
        <v>1.208</v>
      </c>
      <c r="H333" s="219" t="s">
        <v>118</v>
      </c>
      <c r="I333" s="279" t="s">
        <v>442</v>
      </c>
      <c r="J333" s="277"/>
    </row>
    <row r="334" spans="1:10" s="278" customFormat="1" ht="63">
      <c r="A334" s="276">
        <v>15</v>
      </c>
      <c r="B334" s="182" t="s">
        <v>444</v>
      </c>
      <c r="C334" s="102" t="s">
        <v>134</v>
      </c>
      <c r="D334" s="102" t="s">
        <v>125</v>
      </c>
      <c r="E334" s="207" t="s">
        <v>195</v>
      </c>
      <c r="F334" s="141">
        <v>2.4660000000000002</v>
      </c>
      <c r="G334" s="141">
        <v>2.4660000000000002</v>
      </c>
      <c r="H334" s="219" t="s">
        <v>118</v>
      </c>
      <c r="I334" s="279" t="s">
        <v>442</v>
      </c>
      <c r="J334" s="277"/>
    </row>
    <row r="335" spans="1:10" s="278" customFormat="1" ht="63">
      <c r="A335" s="276">
        <v>16</v>
      </c>
      <c r="B335" s="182" t="s">
        <v>445</v>
      </c>
      <c r="C335" s="102" t="s">
        <v>134</v>
      </c>
      <c r="D335" s="102" t="s">
        <v>125</v>
      </c>
      <c r="E335" s="207" t="s">
        <v>195</v>
      </c>
      <c r="F335" s="141">
        <v>1.873</v>
      </c>
      <c r="G335" s="141">
        <v>1.873</v>
      </c>
      <c r="H335" s="219" t="s">
        <v>118</v>
      </c>
      <c r="I335" s="279" t="s">
        <v>446</v>
      </c>
      <c r="J335" s="277"/>
    </row>
    <row r="336" spans="1:10" s="278" customFormat="1" ht="47.25">
      <c r="A336" s="284">
        <v>17</v>
      </c>
      <c r="B336" s="104" t="s">
        <v>447</v>
      </c>
      <c r="C336" s="102" t="s">
        <v>134</v>
      </c>
      <c r="D336" s="205" t="s">
        <v>235</v>
      </c>
      <c r="E336" s="200" t="s">
        <v>203</v>
      </c>
      <c r="F336" s="141">
        <v>8.5879999999999992</v>
      </c>
      <c r="G336" s="141">
        <v>8.5879999999999992</v>
      </c>
      <c r="H336" s="219" t="s">
        <v>332</v>
      </c>
      <c r="I336" s="104" t="s">
        <v>425</v>
      </c>
      <c r="J336" s="277"/>
    </row>
    <row r="337" spans="1:11" s="114" customFormat="1">
      <c r="A337" s="108"/>
      <c r="B337" s="109" t="s">
        <v>116</v>
      </c>
      <c r="C337" s="109"/>
      <c r="D337" s="109"/>
      <c r="E337" s="110"/>
      <c r="F337" s="162">
        <f t="shared" ref="F337" si="23">SUM(F338:F341)</f>
        <v>464.63599999999997</v>
      </c>
      <c r="G337" s="162">
        <f>SUM(G338:G341)</f>
        <v>464.03099999999995</v>
      </c>
      <c r="H337" s="112"/>
      <c r="I337" s="112"/>
      <c r="J337" s="113"/>
    </row>
    <row r="338" spans="1:11" s="114" customFormat="1">
      <c r="A338" s="115"/>
      <c r="B338" s="116"/>
      <c r="C338" s="116"/>
      <c r="D338" s="116"/>
      <c r="E338" s="117"/>
      <c r="F338" s="163"/>
      <c r="G338" s="163"/>
      <c r="H338" s="119" t="s">
        <v>117</v>
      </c>
      <c r="I338" s="119"/>
      <c r="J338" s="113"/>
    </row>
    <row r="339" spans="1:11" s="114" customFormat="1">
      <c r="A339" s="120"/>
      <c r="B339" s="121"/>
      <c r="C339" s="121"/>
      <c r="D339" s="121"/>
      <c r="E339" s="122"/>
      <c r="F339" s="164">
        <f>SUM(F317+F318+F319+F320+F321+F322+F323+F324+F325+F327+F329+F332+F333+F334+F335)</f>
        <v>447.71599999999995</v>
      </c>
      <c r="G339" s="164">
        <f>SUM(G317+G318+G319+G320+G321+G322+G323+G324+G325+G327+G329+G332+G333+G334+G335)</f>
        <v>447.11099999999993</v>
      </c>
      <c r="H339" s="124" t="s">
        <v>118</v>
      </c>
      <c r="I339" s="124"/>
      <c r="J339" s="113"/>
    </row>
    <row r="340" spans="1:11" s="114" customFormat="1">
      <c r="A340" s="125"/>
      <c r="B340" s="126"/>
      <c r="C340" s="126"/>
      <c r="D340" s="126"/>
      <c r="E340" s="127"/>
      <c r="F340" s="165">
        <f t="shared" ref="F340:G340" si="24">SUM(F326+F328+F330+F331+F336)</f>
        <v>16.920000000000002</v>
      </c>
      <c r="G340" s="165">
        <f t="shared" si="24"/>
        <v>16.920000000000002</v>
      </c>
      <c r="H340" s="129" t="s">
        <v>119</v>
      </c>
      <c r="I340" s="129"/>
      <c r="J340" s="113"/>
    </row>
    <row r="341" spans="1:11" s="114" customFormat="1" ht="31.5">
      <c r="A341" s="130"/>
      <c r="B341" s="224"/>
      <c r="C341" s="225"/>
      <c r="D341" s="226"/>
      <c r="E341" s="132"/>
      <c r="F341" s="133"/>
      <c r="G341" s="133"/>
      <c r="H341" s="134" t="s">
        <v>37</v>
      </c>
      <c r="I341" s="134"/>
      <c r="J341" s="113"/>
    </row>
    <row r="342" spans="1:11" s="98" customFormat="1">
      <c r="A342" s="94"/>
      <c r="B342" s="285" t="s">
        <v>448</v>
      </c>
      <c r="C342" s="285"/>
      <c r="D342" s="285"/>
      <c r="E342" s="285"/>
      <c r="F342" s="285"/>
      <c r="G342" s="285"/>
      <c r="H342" s="285"/>
      <c r="I342" s="286"/>
      <c r="J342" s="97"/>
    </row>
    <row r="343" spans="1:11" s="98" customFormat="1">
      <c r="A343" s="94"/>
      <c r="B343" s="135" t="s">
        <v>103</v>
      </c>
      <c r="C343" s="135"/>
      <c r="D343" s="96"/>
      <c r="E343" s="96"/>
      <c r="F343" s="135"/>
      <c r="G343" s="135"/>
      <c r="H343" s="96"/>
      <c r="I343" s="96"/>
      <c r="J343" s="97"/>
    </row>
    <row r="344" spans="1:11" s="98" customFormat="1" ht="145.5" customHeight="1">
      <c r="A344" s="178">
        <v>1</v>
      </c>
      <c r="B344" s="100" t="s">
        <v>449</v>
      </c>
      <c r="C344" s="136" t="s">
        <v>120</v>
      </c>
      <c r="D344" s="102" t="s">
        <v>125</v>
      </c>
      <c r="E344" s="197" t="s">
        <v>178</v>
      </c>
      <c r="F344" s="103">
        <v>65</v>
      </c>
      <c r="G344" s="103">
        <v>65</v>
      </c>
      <c r="H344" s="150" t="s">
        <v>108</v>
      </c>
      <c r="I344" s="104" t="s">
        <v>450</v>
      </c>
      <c r="J344" s="97"/>
      <c r="K344" s="97"/>
    </row>
    <row r="345" spans="1:11" s="98" customFormat="1" ht="66" customHeight="1">
      <c r="A345" s="178">
        <v>2</v>
      </c>
      <c r="B345" s="100" t="s">
        <v>451</v>
      </c>
      <c r="C345" s="136" t="s">
        <v>120</v>
      </c>
      <c r="D345" s="102" t="s">
        <v>125</v>
      </c>
      <c r="E345" s="197" t="s">
        <v>178</v>
      </c>
      <c r="F345" s="103">
        <v>0.5</v>
      </c>
      <c r="G345" s="183">
        <v>0.5</v>
      </c>
      <c r="H345" s="150" t="s">
        <v>108</v>
      </c>
      <c r="I345" s="104" t="s">
        <v>452</v>
      </c>
      <c r="J345" s="97"/>
      <c r="K345" s="97"/>
    </row>
    <row r="346" spans="1:11" s="98" customFormat="1">
      <c r="A346" s="94"/>
      <c r="B346" s="139" t="s">
        <v>132</v>
      </c>
      <c r="C346" s="139"/>
      <c r="D346" s="96"/>
      <c r="E346" s="96"/>
      <c r="F346" s="139"/>
      <c r="G346" s="139"/>
      <c r="H346" s="96"/>
      <c r="I346" s="96"/>
      <c r="J346" s="97"/>
    </row>
    <row r="347" spans="1:11" s="290" customFormat="1" ht="98.25" customHeight="1">
      <c r="A347" s="99">
        <v>1</v>
      </c>
      <c r="B347" s="104" t="s">
        <v>453</v>
      </c>
      <c r="C347" s="102" t="s">
        <v>134</v>
      </c>
      <c r="D347" s="88" t="s">
        <v>454</v>
      </c>
      <c r="E347" s="197" t="s">
        <v>178</v>
      </c>
      <c r="F347" s="287">
        <v>15.686999999999999</v>
      </c>
      <c r="G347" s="287">
        <v>15.686999999999999</v>
      </c>
      <c r="H347" s="288" t="s">
        <v>118</v>
      </c>
      <c r="I347" s="104" t="s">
        <v>455</v>
      </c>
      <c r="J347" s="289"/>
      <c r="K347" s="97"/>
    </row>
    <row r="348" spans="1:11" s="98" customFormat="1" ht="48" customHeight="1">
      <c r="A348" s="99">
        <v>2</v>
      </c>
      <c r="B348" s="104" t="s">
        <v>456</v>
      </c>
      <c r="C348" s="102" t="s">
        <v>134</v>
      </c>
      <c r="D348" s="88" t="s">
        <v>262</v>
      </c>
      <c r="E348" s="197" t="s">
        <v>178</v>
      </c>
      <c r="F348" s="219">
        <v>256.45999999999998</v>
      </c>
      <c r="G348" s="291">
        <v>256.45999999999998</v>
      </c>
      <c r="H348" s="288" t="s">
        <v>118</v>
      </c>
      <c r="I348" s="143" t="s">
        <v>246</v>
      </c>
      <c r="J348" s="97"/>
    </row>
    <row r="349" spans="1:11" s="98" customFormat="1" ht="49.5" customHeight="1">
      <c r="A349" s="99">
        <v>3</v>
      </c>
      <c r="B349" s="104" t="s">
        <v>457</v>
      </c>
      <c r="C349" s="102" t="s">
        <v>134</v>
      </c>
      <c r="D349" s="88" t="s">
        <v>458</v>
      </c>
      <c r="E349" s="197" t="s">
        <v>178</v>
      </c>
      <c r="F349" s="219">
        <v>1.2849999999999999</v>
      </c>
      <c r="G349" s="292">
        <v>1.2849999999999999</v>
      </c>
      <c r="H349" s="288" t="s">
        <v>332</v>
      </c>
      <c r="I349" s="143" t="s">
        <v>246</v>
      </c>
      <c r="J349" s="97"/>
    </row>
    <row r="350" spans="1:11" s="98" customFormat="1" ht="15.75" customHeight="1">
      <c r="A350" s="153">
        <v>4</v>
      </c>
      <c r="B350" s="154" t="s">
        <v>459</v>
      </c>
      <c r="C350" s="151" t="s">
        <v>134</v>
      </c>
      <c r="D350" s="151" t="s">
        <v>262</v>
      </c>
      <c r="E350" s="167" t="s">
        <v>178</v>
      </c>
      <c r="F350" s="287">
        <v>944.97199999999998</v>
      </c>
      <c r="G350" s="293">
        <v>944.97199999999998</v>
      </c>
      <c r="H350" s="288" t="s">
        <v>117</v>
      </c>
      <c r="I350" s="233" t="s">
        <v>460</v>
      </c>
      <c r="J350" s="97"/>
    </row>
    <row r="351" spans="1:11" s="98" customFormat="1" ht="50.25" customHeight="1">
      <c r="A351" s="157"/>
      <c r="B351" s="158"/>
      <c r="C351" s="151"/>
      <c r="D351" s="151"/>
      <c r="E351" s="167"/>
      <c r="F351" s="287">
        <v>104.997</v>
      </c>
      <c r="G351" s="293">
        <v>104.997</v>
      </c>
      <c r="H351" s="288" t="s">
        <v>118</v>
      </c>
      <c r="I351" s="234"/>
      <c r="J351" s="97"/>
    </row>
    <row r="352" spans="1:11" s="114" customFormat="1">
      <c r="A352" s="108"/>
      <c r="B352" s="109" t="s">
        <v>116</v>
      </c>
      <c r="C352" s="109"/>
      <c r="D352" s="109"/>
      <c r="E352" s="110"/>
      <c r="F352" s="162">
        <f t="shared" ref="F352:G352" si="25">SUM(F353:F356)</f>
        <v>1323.4010000000001</v>
      </c>
      <c r="G352" s="162">
        <f t="shared" si="25"/>
        <v>1323.4010000000001</v>
      </c>
      <c r="H352" s="112"/>
      <c r="I352" s="112"/>
      <c r="J352" s="113"/>
    </row>
    <row r="353" spans="1:10" s="114" customFormat="1">
      <c r="A353" s="115"/>
      <c r="B353" s="116"/>
      <c r="C353" s="116"/>
      <c r="D353" s="116"/>
      <c r="E353" s="117"/>
      <c r="F353" s="163">
        <f>SUM(F350)</f>
        <v>944.97199999999998</v>
      </c>
      <c r="G353" s="163">
        <f>SUM(G350)</f>
        <v>944.97199999999998</v>
      </c>
      <c r="H353" s="119" t="s">
        <v>117</v>
      </c>
      <c r="I353" s="119"/>
      <c r="J353" s="113"/>
    </row>
    <row r="354" spans="1:10" s="114" customFormat="1">
      <c r="A354" s="120"/>
      <c r="B354" s="121"/>
      <c r="C354" s="121"/>
      <c r="D354" s="121"/>
      <c r="E354" s="122"/>
      <c r="F354" s="164">
        <f>SUM(F347+F348+F351)</f>
        <v>377.14400000000001</v>
      </c>
      <c r="G354" s="164">
        <f>SUM(G347+G348+G351)</f>
        <v>377.14400000000001</v>
      </c>
      <c r="H354" s="124" t="s">
        <v>118</v>
      </c>
      <c r="I354" s="124"/>
      <c r="J354" s="113"/>
    </row>
    <row r="355" spans="1:10" s="114" customFormat="1">
      <c r="A355" s="125"/>
      <c r="B355" s="126"/>
      <c r="C355" s="126"/>
      <c r="D355" s="126"/>
      <c r="E355" s="127"/>
      <c r="F355" s="165">
        <f t="shared" ref="F355:G355" si="26">SUM(F349)</f>
        <v>1.2849999999999999</v>
      </c>
      <c r="G355" s="165">
        <f t="shared" si="26"/>
        <v>1.2849999999999999</v>
      </c>
      <c r="H355" s="129" t="s">
        <v>119</v>
      </c>
      <c r="I355" s="129"/>
      <c r="J355" s="113"/>
    </row>
    <row r="356" spans="1:10" s="114" customFormat="1" ht="31.5">
      <c r="A356" s="130"/>
      <c r="B356" s="224"/>
      <c r="C356" s="225"/>
      <c r="D356" s="226"/>
      <c r="E356" s="132"/>
      <c r="F356" s="133"/>
      <c r="G356" s="133"/>
      <c r="H356" s="134" t="s">
        <v>37</v>
      </c>
      <c r="I356" s="134"/>
      <c r="J356" s="113"/>
    </row>
    <row r="357" spans="1:10" s="98" customFormat="1">
      <c r="A357" s="94"/>
      <c r="B357" s="285" t="s">
        <v>461</v>
      </c>
      <c r="C357" s="285"/>
      <c r="D357" s="285"/>
      <c r="E357" s="285"/>
      <c r="F357" s="285"/>
      <c r="G357" s="285"/>
      <c r="H357" s="285"/>
      <c r="I357" s="286"/>
      <c r="J357" s="97"/>
    </row>
    <row r="358" spans="1:10" s="98" customFormat="1">
      <c r="A358" s="94"/>
      <c r="B358" s="135" t="s">
        <v>103</v>
      </c>
      <c r="C358" s="135"/>
      <c r="D358" s="96"/>
      <c r="E358" s="96"/>
      <c r="F358" s="135"/>
      <c r="G358" s="135"/>
      <c r="H358" s="96"/>
      <c r="I358" s="96"/>
      <c r="J358" s="97"/>
    </row>
    <row r="359" spans="1:10" s="98" customFormat="1" ht="52.5" customHeight="1">
      <c r="A359" s="178">
        <v>1</v>
      </c>
      <c r="B359" s="100" t="s">
        <v>462</v>
      </c>
      <c r="C359" s="294" t="s">
        <v>120</v>
      </c>
      <c r="D359" s="102" t="s">
        <v>125</v>
      </c>
      <c r="E359" s="295" t="s">
        <v>463</v>
      </c>
      <c r="F359" s="205" t="s">
        <v>161</v>
      </c>
      <c r="G359" s="296" t="s">
        <v>161</v>
      </c>
      <c r="H359" s="297" t="s">
        <v>108</v>
      </c>
      <c r="I359" s="206" t="s">
        <v>464</v>
      </c>
      <c r="J359" s="97"/>
    </row>
    <row r="360" spans="1:10" s="98" customFormat="1">
      <c r="A360" s="94"/>
      <c r="B360" s="139" t="s">
        <v>132</v>
      </c>
      <c r="C360" s="96"/>
      <c r="D360" s="96"/>
      <c r="E360" s="96"/>
      <c r="F360" s="96"/>
      <c r="G360" s="96"/>
      <c r="H360" s="96"/>
      <c r="I360" s="96"/>
      <c r="J360" s="97"/>
    </row>
    <row r="361" spans="1:10" s="290" customFormat="1" ht="78.75">
      <c r="A361" s="99">
        <v>1</v>
      </c>
      <c r="B361" s="161" t="s">
        <v>465</v>
      </c>
      <c r="C361" s="102" t="s">
        <v>134</v>
      </c>
      <c r="D361" s="102" t="s">
        <v>125</v>
      </c>
      <c r="E361" s="295" t="s">
        <v>463</v>
      </c>
      <c r="F361" s="287">
        <v>15.000999999999999</v>
      </c>
      <c r="G361" s="194">
        <v>15.000999999999999</v>
      </c>
      <c r="H361" s="298" t="s">
        <v>466</v>
      </c>
      <c r="I361" s="104" t="s">
        <v>467</v>
      </c>
      <c r="J361" s="289"/>
    </row>
    <row r="362" spans="1:10" s="98" customFormat="1" ht="78.75">
      <c r="A362" s="99">
        <v>2</v>
      </c>
      <c r="B362" s="161" t="s">
        <v>468</v>
      </c>
      <c r="C362" s="102" t="s">
        <v>134</v>
      </c>
      <c r="D362" s="102" t="s">
        <v>125</v>
      </c>
      <c r="E362" s="295" t="s">
        <v>463</v>
      </c>
      <c r="F362" s="219">
        <v>7.7270000000000003</v>
      </c>
      <c r="G362" s="88">
        <v>7.7270000000000003</v>
      </c>
      <c r="H362" s="298" t="s">
        <v>466</v>
      </c>
      <c r="I362" s="104" t="s">
        <v>469</v>
      </c>
      <c r="J362" s="97"/>
    </row>
    <row r="363" spans="1:10" s="98" customFormat="1">
      <c r="A363" s="94"/>
      <c r="B363" s="135" t="s">
        <v>103</v>
      </c>
      <c r="C363" s="135"/>
      <c r="D363" s="135"/>
      <c r="E363" s="135"/>
      <c r="F363" s="135"/>
      <c r="G363" s="135"/>
      <c r="H363" s="135"/>
      <c r="I363" s="135"/>
      <c r="J363" s="97"/>
    </row>
    <row r="364" spans="1:10" s="98" customFormat="1" ht="47.25">
      <c r="A364" s="178">
        <v>2</v>
      </c>
      <c r="B364" s="100" t="s">
        <v>470</v>
      </c>
      <c r="C364" s="136"/>
      <c r="D364" s="102" t="s">
        <v>125</v>
      </c>
      <c r="E364" s="299" t="s">
        <v>178</v>
      </c>
      <c r="F364" s="238"/>
      <c r="G364" s="238"/>
      <c r="H364" s="88"/>
      <c r="I364" s="88"/>
      <c r="J364" s="97"/>
    </row>
    <row r="365" spans="1:10" s="98" customFormat="1" ht="31.5" customHeight="1">
      <c r="A365" s="178"/>
      <c r="B365" s="100" t="s">
        <v>471</v>
      </c>
      <c r="C365" s="136" t="s">
        <v>120</v>
      </c>
      <c r="D365" s="102" t="s">
        <v>108</v>
      </c>
      <c r="E365" s="299"/>
      <c r="F365" s="103">
        <v>72</v>
      </c>
      <c r="G365" s="103">
        <v>74.2</v>
      </c>
      <c r="H365" s="88" t="s">
        <v>108</v>
      </c>
      <c r="I365" s="182" t="s">
        <v>187</v>
      </c>
      <c r="J365" s="97"/>
    </row>
    <row r="366" spans="1:10" s="98" customFormat="1" ht="34.5" customHeight="1">
      <c r="A366" s="178"/>
      <c r="B366" s="100" t="s">
        <v>472</v>
      </c>
      <c r="C366" s="136" t="s">
        <v>120</v>
      </c>
      <c r="D366" s="102" t="s">
        <v>108</v>
      </c>
      <c r="E366" s="299"/>
      <c r="F366" s="103">
        <v>41</v>
      </c>
      <c r="G366" s="103">
        <v>64.8</v>
      </c>
      <c r="H366" s="88" t="s">
        <v>108</v>
      </c>
      <c r="I366" s="182" t="s">
        <v>189</v>
      </c>
      <c r="J366" s="97"/>
    </row>
    <row r="367" spans="1:10" s="98" customFormat="1" ht="47.25">
      <c r="A367" s="178">
        <v>3</v>
      </c>
      <c r="B367" s="100" t="s">
        <v>473</v>
      </c>
      <c r="C367" s="136" t="s">
        <v>120</v>
      </c>
      <c r="D367" s="101" t="s">
        <v>108</v>
      </c>
      <c r="E367" s="207" t="s">
        <v>195</v>
      </c>
      <c r="F367" s="103">
        <v>65.2</v>
      </c>
      <c r="G367" s="103">
        <v>65.2</v>
      </c>
      <c r="H367" s="150" t="s">
        <v>108</v>
      </c>
      <c r="I367" s="104" t="s">
        <v>474</v>
      </c>
      <c r="J367" s="97"/>
    </row>
    <row r="368" spans="1:10" s="98" customFormat="1">
      <c r="A368" s="94"/>
      <c r="B368" s="139" t="s">
        <v>132</v>
      </c>
      <c r="C368" s="139"/>
      <c r="D368" s="96"/>
      <c r="E368" s="96"/>
      <c r="F368" s="139"/>
      <c r="G368" s="139"/>
      <c r="H368" s="96"/>
      <c r="I368" s="96"/>
      <c r="J368" s="97"/>
    </row>
    <row r="369" spans="1:11" s="278" customFormat="1" ht="47.25">
      <c r="A369" s="284">
        <v>1</v>
      </c>
      <c r="B369" s="187" t="s">
        <v>475</v>
      </c>
      <c r="C369" s="102" t="s">
        <v>134</v>
      </c>
      <c r="D369" s="88" t="s">
        <v>235</v>
      </c>
      <c r="E369" s="207" t="s">
        <v>195</v>
      </c>
      <c r="F369" s="88">
        <v>0.246</v>
      </c>
      <c r="G369" s="88">
        <v>0.246</v>
      </c>
      <c r="H369" s="141" t="s">
        <v>118</v>
      </c>
      <c r="I369" s="240" t="s">
        <v>476</v>
      </c>
      <c r="J369" s="277"/>
    </row>
    <row r="370" spans="1:11" s="278" customFormat="1" ht="51.75" customHeight="1">
      <c r="A370" s="284">
        <v>2</v>
      </c>
      <c r="B370" s="187" t="s">
        <v>477</v>
      </c>
      <c r="C370" s="102" t="s">
        <v>134</v>
      </c>
      <c r="D370" s="88" t="s">
        <v>235</v>
      </c>
      <c r="E370" s="207" t="s">
        <v>195</v>
      </c>
      <c r="F370" s="88">
        <v>0.75</v>
      </c>
      <c r="G370" s="88">
        <v>0.49</v>
      </c>
      <c r="H370" s="141" t="s">
        <v>118</v>
      </c>
      <c r="I370" s="240" t="s">
        <v>478</v>
      </c>
      <c r="J370" s="277"/>
    </row>
    <row r="371" spans="1:11" s="278" customFormat="1" ht="15.75" customHeight="1">
      <c r="A371" s="280">
        <v>3</v>
      </c>
      <c r="B371" s="232" t="s">
        <v>479</v>
      </c>
      <c r="C371" s="155" t="s">
        <v>134</v>
      </c>
      <c r="D371" s="155" t="s">
        <v>235</v>
      </c>
      <c r="E371" s="300" t="s">
        <v>195</v>
      </c>
      <c r="F371" s="141">
        <v>135</v>
      </c>
      <c r="G371" s="141">
        <v>135</v>
      </c>
      <c r="H371" s="141" t="s">
        <v>117</v>
      </c>
      <c r="I371" s="301" t="s">
        <v>480</v>
      </c>
      <c r="J371" s="277"/>
    </row>
    <row r="372" spans="1:11" s="278" customFormat="1" ht="67.5" customHeight="1">
      <c r="A372" s="283"/>
      <c r="B372" s="232"/>
      <c r="C372" s="159"/>
      <c r="D372" s="159"/>
      <c r="E372" s="302"/>
      <c r="F372" s="141">
        <v>43.305999999999997</v>
      </c>
      <c r="G372" s="141">
        <v>43.305999999999997</v>
      </c>
      <c r="H372" s="141" t="s">
        <v>118</v>
      </c>
      <c r="I372" s="301"/>
      <c r="J372" s="277"/>
    </row>
    <row r="373" spans="1:11" s="278" customFormat="1" ht="15.75" customHeight="1">
      <c r="A373" s="280">
        <v>4</v>
      </c>
      <c r="B373" s="232" t="s">
        <v>481</v>
      </c>
      <c r="C373" s="155" t="s">
        <v>134</v>
      </c>
      <c r="D373" s="155" t="s">
        <v>235</v>
      </c>
      <c r="E373" s="300" t="s">
        <v>195</v>
      </c>
      <c r="F373" s="240">
        <v>54.276000000000003</v>
      </c>
      <c r="G373" s="219">
        <v>54.276000000000003</v>
      </c>
      <c r="H373" s="141" t="s">
        <v>118</v>
      </c>
      <c r="I373" s="303" t="s">
        <v>482</v>
      </c>
      <c r="J373" s="277"/>
    </row>
    <row r="374" spans="1:11" s="278" customFormat="1" ht="66" customHeight="1">
      <c r="A374" s="283"/>
      <c r="B374" s="232"/>
      <c r="C374" s="159"/>
      <c r="D374" s="159"/>
      <c r="E374" s="302"/>
      <c r="F374" s="240"/>
      <c r="G374" s="304"/>
      <c r="H374" s="141" t="s">
        <v>332</v>
      </c>
      <c r="I374" s="303"/>
      <c r="J374" s="277"/>
    </row>
    <row r="375" spans="1:11" s="278" customFormat="1" ht="15.75" customHeight="1">
      <c r="A375" s="280">
        <v>5</v>
      </c>
      <c r="B375" s="232" t="s">
        <v>483</v>
      </c>
      <c r="C375" s="155" t="s">
        <v>134</v>
      </c>
      <c r="D375" s="155" t="s">
        <v>235</v>
      </c>
      <c r="E375" s="300" t="s">
        <v>195</v>
      </c>
      <c r="F375" s="240">
        <v>84.956999999999994</v>
      </c>
      <c r="G375" s="219">
        <v>84.956999999999994</v>
      </c>
      <c r="H375" s="141" t="s">
        <v>118</v>
      </c>
      <c r="I375" s="303" t="s">
        <v>484</v>
      </c>
      <c r="J375" s="277"/>
    </row>
    <row r="376" spans="1:11" s="278" customFormat="1" ht="83.25" customHeight="1">
      <c r="A376" s="283"/>
      <c r="B376" s="232"/>
      <c r="C376" s="159"/>
      <c r="D376" s="159"/>
      <c r="E376" s="302"/>
      <c r="F376" s="240">
        <v>2</v>
      </c>
      <c r="G376" s="240">
        <v>2</v>
      </c>
      <c r="H376" s="141" t="s">
        <v>332</v>
      </c>
      <c r="I376" s="303"/>
      <c r="J376" s="277"/>
    </row>
    <row r="377" spans="1:11" s="98" customFormat="1">
      <c r="A377" s="94"/>
      <c r="B377" s="135" t="s">
        <v>103</v>
      </c>
      <c r="C377" s="135"/>
      <c r="D377" s="96"/>
      <c r="E377" s="96"/>
      <c r="F377" s="135"/>
      <c r="G377" s="135"/>
      <c r="H377" s="96"/>
      <c r="I377" s="96"/>
      <c r="J377" s="97"/>
    </row>
    <row r="378" spans="1:11" s="98" customFormat="1" ht="48.75" customHeight="1">
      <c r="A378" s="178">
        <v>4</v>
      </c>
      <c r="B378" s="100" t="s">
        <v>485</v>
      </c>
      <c r="C378" s="136"/>
      <c r="D378" s="102" t="s">
        <v>125</v>
      </c>
      <c r="E378" s="250" t="s">
        <v>178</v>
      </c>
      <c r="F378" s="238"/>
      <c r="G378" s="238"/>
      <c r="H378" s="150"/>
      <c r="I378" s="88"/>
      <c r="J378" s="97"/>
    </row>
    <row r="379" spans="1:11" s="98" customFormat="1">
      <c r="A379" s="178"/>
      <c r="B379" s="100" t="s">
        <v>486</v>
      </c>
      <c r="C379" s="136" t="s">
        <v>120</v>
      </c>
      <c r="D379" s="101" t="s">
        <v>108</v>
      </c>
      <c r="E379" s="252"/>
      <c r="F379" s="88" t="s">
        <v>161</v>
      </c>
      <c r="G379" s="88" t="s">
        <v>161</v>
      </c>
      <c r="H379" s="150" t="s">
        <v>108</v>
      </c>
      <c r="I379" s="104" t="s">
        <v>487</v>
      </c>
      <c r="J379" s="97"/>
    </row>
    <row r="380" spans="1:11" s="98" customFormat="1" ht="97.5" customHeight="1">
      <c r="A380" s="178"/>
      <c r="B380" s="100" t="s">
        <v>488</v>
      </c>
      <c r="C380" s="260" t="s">
        <v>120</v>
      </c>
      <c r="D380" s="101" t="s">
        <v>108</v>
      </c>
      <c r="E380" s="305"/>
      <c r="F380" s="88">
        <v>11.7</v>
      </c>
      <c r="G380" s="88">
        <v>11.8</v>
      </c>
      <c r="H380" s="150" t="s">
        <v>108</v>
      </c>
      <c r="I380" s="104" t="s">
        <v>182</v>
      </c>
      <c r="J380" s="97" t="s">
        <v>183</v>
      </c>
      <c r="K380" s="97"/>
    </row>
    <row r="381" spans="1:11" s="98" customFormat="1">
      <c r="A381" s="94"/>
      <c r="B381" s="139" t="s">
        <v>132</v>
      </c>
      <c r="C381" s="139"/>
      <c r="D381" s="96"/>
      <c r="E381" s="96"/>
      <c r="F381" s="139"/>
      <c r="G381" s="139"/>
      <c r="H381" s="96"/>
      <c r="I381" s="96"/>
      <c r="J381" s="97"/>
    </row>
    <row r="382" spans="1:11" s="98" customFormat="1" ht="47.25" customHeight="1">
      <c r="A382" s="99">
        <v>1</v>
      </c>
      <c r="B382" s="187" t="s">
        <v>489</v>
      </c>
      <c r="C382" s="102" t="s">
        <v>134</v>
      </c>
      <c r="D382" s="102" t="s">
        <v>454</v>
      </c>
      <c r="E382" s="197" t="s">
        <v>178</v>
      </c>
      <c r="F382" s="142">
        <v>256.31900000000002</v>
      </c>
      <c r="G382" s="88">
        <v>256.31900000000002</v>
      </c>
      <c r="H382" s="242" t="s">
        <v>118</v>
      </c>
      <c r="I382" s="143" t="s">
        <v>246</v>
      </c>
      <c r="J382" s="97"/>
    </row>
    <row r="383" spans="1:11" s="98" customFormat="1" ht="15.75" customHeight="1">
      <c r="A383" s="153">
        <v>2</v>
      </c>
      <c r="B383" s="306" t="s">
        <v>490</v>
      </c>
      <c r="C383" s="307" t="s">
        <v>134</v>
      </c>
      <c r="D383" s="307" t="s">
        <v>262</v>
      </c>
      <c r="E383" s="308" t="s">
        <v>178</v>
      </c>
      <c r="F383" s="203">
        <v>200.786</v>
      </c>
      <c r="G383" s="88">
        <v>200.786</v>
      </c>
      <c r="H383" s="242" t="s">
        <v>117</v>
      </c>
      <c r="I383" s="154" t="s">
        <v>491</v>
      </c>
      <c r="J383" s="97"/>
      <c r="K383" s="309"/>
    </row>
    <row r="384" spans="1:11" s="98" customFormat="1" ht="147.75" customHeight="1">
      <c r="A384" s="157"/>
      <c r="B384" s="306"/>
      <c r="C384" s="307"/>
      <c r="D384" s="307"/>
      <c r="E384" s="308"/>
      <c r="F384" s="102">
        <v>22.309000000000001</v>
      </c>
      <c r="G384" s="88">
        <v>22.244</v>
      </c>
      <c r="H384" s="242" t="s">
        <v>118</v>
      </c>
      <c r="I384" s="158"/>
      <c r="J384" s="97"/>
      <c r="K384" s="309"/>
    </row>
    <row r="385" spans="1:11" s="114" customFormat="1">
      <c r="A385" s="108"/>
      <c r="B385" s="109" t="s">
        <v>116</v>
      </c>
      <c r="C385" s="109"/>
      <c r="D385" s="109"/>
      <c r="E385" s="110"/>
      <c r="F385" s="162">
        <f t="shared" ref="F385:G385" si="27">SUM(F386:F389)</f>
        <v>822.67700000000002</v>
      </c>
      <c r="G385" s="162">
        <f t="shared" si="27"/>
        <v>822.35199999999998</v>
      </c>
      <c r="H385" s="112"/>
      <c r="I385" s="112"/>
      <c r="J385" s="113"/>
    </row>
    <row r="386" spans="1:11" s="114" customFormat="1">
      <c r="A386" s="115"/>
      <c r="B386" s="116"/>
      <c r="C386" s="116"/>
      <c r="D386" s="116"/>
      <c r="E386" s="117"/>
      <c r="F386" s="163">
        <f>SUM(F371+F383)</f>
        <v>335.786</v>
      </c>
      <c r="G386" s="163">
        <f>SUM(G371+G383)</f>
        <v>335.786</v>
      </c>
      <c r="H386" s="119" t="s">
        <v>117</v>
      </c>
      <c r="I386" s="119"/>
      <c r="J386" s="113"/>
    </row>
    <row r="387" spans="1:11" s="114" customFormat="1">
      <c r="A387" s="120"/>
      <c r="B387" s="121"/>
      <c r="C387" s="121"/>
      <c r="D387" s="121"/>
      <c r="E387" s="122"/>
      <c r="F387" s="164">
        <f>SUM(F369+F370+F372+F373+F375+F382+F384)</f>
        <v>462.16300000000007</v>
      </c>
      <c r="G387" s="164">
        <f>SUM(G369+G370+G372+G373+G375+G382+G384)</f>
        <v>461.83799999999997</v>
      </c>
      <c r="H387" s="124" t="s">
        <v>118</v>
      </c>
      <c r="I387" s="124"/>
      <c r="J387" s="113"/>
    </row>
    <row r="388" spans="1:11" s="114" customFormat="1">
      <c r="A388" s="125"/>
      <c r="B388" s="126"/>
      <c r="C388" s="126"/>
      <c r="D388" s="126"/>
      <c r="E388" s="127"/>
      <c r="F388" s="165">
        <f t="shared" ref="F388:G388" si="28">SUM(F374+F376)</f>
        <v>2</v>
      </c>
      <c r="G388" s="165">
        <f t="shared" si="28"/>
        <v>2</v>
      </c>
      <c r="H388" s="129" t="s">
        <v>119</v>
      </c>
      <c r="I388" s="129"/>
      <c r="J388" s="113"/>
    </row>
    <row r="389" spans="1:11" s="114" customFormat="1" ht="31.5">
      <c r="A389" s="130"/>
      <c r="B389" s="224"/>
      <c r="C389" s="225"/>
      <c r="D389" s="226"/>
      <c r="E389" s="132"/>
      <c r="F389" s="166">
        <f t="shared" ref="F389:G389" si="29">SUM(F361:F362)</f>
        <v>22.728000000000002</v>
      </c>
      <c r="G389" s="166">
        <f t="shared" si="29"/>
        <v>22.728000000000002</v>
      </c>
      <c r="H389" s="134" t="s">
        <v>37</v>
      </c>
      <c r="I389" s="134"/>
      <c r="J389" s="113"/>
    </row>
    <row r="390" spans="1:11" s="98" customFormat="1">
      <c r="A390" s="94"/>
      <c r="B390" s="265" t="s">
        <v>492</v>
      </c>
      <c r="C390" s="265"/>
      <c r="D390" s="265"/>
      <c r="E390" s="265"/>
      <c r="F390" s="265"/>
      <c r="G390" s="265"/>
      <c r="H390" s="265"/>
      <c r="I390" s="265"/>
      <c r="J390" s="97"/>
    </row>
    <row r="391" spans="1:11" s="98" customFormat="1">
      <c r="A391" s="94"/>
      <c r="B391" s="285" t="s">
        <v>493</v>
      </c>
      <c r="C391" s="285"/>
      <c r="D391" s="285"/>
      <c r="E391" s="285"/>
      <c r="F391" s="285"/>
      <c r="G391" s="285"/>
      <c r="H391" s="285"/>
      <c r="I391" s="285"/>
      <c r="J391" s="97"/>
    </row>
    <row r="392" spans="1:11" s="98" customFormat="1">
      <c r="A392" s="94"/>
      <c r="B392" s="135" t="s">
        <v>103</v>
      </c>
      <c r="C392" s="96"/>
      <c r="D392" s="96"/>
      <c r="E392" s="96"/>
      <c r="F392" s="96"/>
      <c r="G392" s="96"/>
      <c r="H392" s="96"/>
      <c r="I392" s="96"/>
      <c r="J392" s="97"/>
    </row>
    <row r="393" spans="1:11" s="98" customFormat="1" ht="159.75" customHeight="1">
      <c r="A393" s="178">
        <v>1</v>
      </c>
      <c r="B393" s="310" t="s">
        <v>494</v>
      </c>
      <c r="C393" s="258" t="s">
        <v>495</v>
      </c>
      <c r="D393" s="102" t="s">
        <v>125</v>
      </c>
      <c r="E393" s="311" t="s">
        <v>496</v>
      </c>
      <c r="F393" s="88">
        <v>354.94200000000001</v>
      </c>
      <c r="G393" s="88">
        <v>354.94200000000001</v>
      </c>
      <c r="H393" s="150" t="s">
        <v>108</v>
      </c>
      <c r="I393" s="104" t="s">
        <v>497</v>
      </c>
      <c r="J393" s="97"/>
      <c r="K393" s="97"/>
    </row>
    <row r="394" spans="1:11" s="98" customFormat="1" ht="63">
      <c r="A394" s="178">
        <v>2</v>
      </c>
      <c r="B394" s="100" t="s">
        <v>498</v>
      </c>
      <c r="C394" s="260" t="s">
        <v>120</v>
      </c>
      <c r="D394" s="102" t="s">
        <v>125</v>
      </c>
      <c r="E394" s="197" t="s">
        <v>178</v>
      </c>
      <c r="F394" s="103">
        <v>0.4</v>
      </c>
      <c r="G394" s="312">
        <v>0.4</v>
      </c>
      <c r="H394" s="150" t="s">
        <v>108</v>
      </c>
      <c r="I394" s="106" t="s">
        <v>499</v>
      </c>
      <c r="J394" s="97"/>
      <c r="K394" s="97"/>
    </row>
    <row r="395" spans="1:11" s="98" customFormat="1" ht="67.5" customHeight="1">
      <c r="A395" s="178">
        <v>3</v>
      </c>
      <c r="B395" s="100" t="s">
        <v>500</v>
      </c>
      <c r="C395" s="136" t="s">
        <v>120</v>
      </c>
      <c r="D395" s="102" t="s">
        <v>125</v>
      </c>
      <c r="E395" s="197" t="s">
        <v>178</v>
      </c>
      <c r="F395" s="103">
        <v>54</v>
      </c>
      <c r="G395" s="183">
        <v>54</v>
      </c>
      <c r="H395" s="150" t="s">
        <v>108</v>
      </c>
      <c r="I395" s="104" t="s">
        <v>501</v>
      </c>
      <c r="J395" s="97"/>
      <c r="K395" s="97"/>
    </row>
    <row r="396" spans="1:11" s="98" customFormat="1" ht="96" customHeight="1">
      <c r="A396" s="178">
        <v>4</v>
      </c>
      <c r="B396" s="100" t="s">
        <v>502</v>
      </c>
      <c r="C396" s="136" t="s">
        <v>120</v>
      </c>
      <c r="D396" s="102" t="s">
        <v>125</v>
      </c>
      <c r="E396" s="197" t="s">
        <v>178</v>
      </c>
      <c r="F396" s="103">
        <v>95</v>
      </c>
      <c r="G396" s="183">
        <v>95</v>
      </c>
      <c r="H396" s="150" t="s">
        <v>108</v>
      </c>
      <c r="I396" s="104" t="s">
        <v>503</v>
      </c>
      <c r="J396" s="97"/>
    </row>
    <row r="397" spans="1:11" s="98" customFormat="1">
      <c r="A397" s="94"/>
      <c r="B397" s="139" t="s">
        <v>132</v>
      </c>
      <c r="C397" s="139"/>
      <c r="D397" s="96"/>
      <c r="E397" s="96"/>
      <c r="F397" s="139"/>
      <c r="G397" s="139"/>
      <c r="H397" s="96"/>
      <c r="I397" s="96"/>
      <c r="J397" s="97"/>
    </row>
    <row r="398" spans="1:11" s="98" customFormat="1" ht="48" customHeight="1">
      <c r="A398" s="99">
        <v>1</v>
      </c>
      <c r="B398" s="187" t="s">
        <v>504</v>
      </c>
      <c r="C398" s="102" t="s">
        <v>134</v>
      </c>
      <c r="D398" s="102" t="s">
        <v>454</v>
      </c>
      <c r="E398" s="197" t="s">
        <v>178</v>
      </c>
      <c r="F398" s="142">
        <v>144.839</v>
      </c>
      <c r="G398" s="240">
        <v>144.839</v>
      </c>
      <c r="H398" s="242" t="s">
        <v>332</v>
      </c>
      <c r="I398" s="143" t="s">
        <v>246</v>
      </c>
      <c r="J398" s="97"/>
    </row>
    <row r="399" spans="1:11" s="98" customFormat="1">
      <c r="A399" s="153">
        <v>2</v>
      </c>
      <c r="B399" s="154" t="s">
        <v>505</v>
      </c>
      <c r="C399" s="140" t="s">
        <v>134</v>
      </c>
      <c r="D399" s="140" t="s">
        <v>454</v>
      </c>
      <c r="E399" s="241" t="s">
        <v>178</v>
      </c>
      <c r="F399" s="142">
        <v>64.509</v>
      </c>
      <c r="G399" s="240">
        <v>64.509</v>
      </c>
      <c r="H399" s="242" t="s">
        <v>332</v>
      </c>
      <c r="I399" s="143" t="s">
        <v>246</v>
      </c>
      <c r="J399" s="97"/>
    </row>
    <row r="400" spans="1:11" s="98" customFormat="1">
      <c r="A400" s="157"/>
      <c r="B400" s="158"/>
      <c r="C400" s="144"/>
      <c r="D400" s="144"/>
      <c r="E400" s="243"/>
      <c r="F400" s="187"/>
      <c r="G400" s="240"/>
      <c r="H400" s="242" t="s">
        <v>117</v>
      </c>
      <c r="I400" s="242"/>
      <c r="J400" s="97"/>
    </row>
    <row r="401" spans="1:11" s="114" customFormat="1">
      <c r="A401" s="108"/>
      <c r="B401" s="109" t="s">
        <v>116</v>
      </c>
      <c r="C401" s="109"/>
      <c r="D401" s="109"/>
      <c r="E401" s="110"/>
      <c r="F401" s="162">
        <f t="shared" ref="F401" si="30">SUM(F402:F405)</f>
        <v>209.34800000000001</v>
      </c>
      <c r="G401" s="162">
        <f>SUM(G402:G405)</f>
        <v>209.34800000000001</v>
      </c>
      <c r="H401" s="112"/>
      <c r="I401" s="112"/>
      <c r="J401" s="113"/>
    </row>
    <row r="402" spans="1:11" s="114" customFormat="1">
      <c r="A402" s="115"/>
      <c r="B402" s="116"/>
      <c r="C402" s="116"/>
      <c r="D402" s="116"/>
      <c r="E402" s="117"/>
      <c r="F402" s="163"/>
      <c r="G402" s="163"/>
      <c r="H402" s="119" t="s">
        <v>117</v>
      </c>
      <c r="I402" s="119"/>
      <c r="J402" s="113"/>
    </row>
    <row r="403" spans="1:11" s="114" customFormat="1">
      <c r="A403" s="120"/>
      <c r="B403" s="121"/>
      <c r="C403" s="121"/>
      <c r="D403" s="121"/>
      <c r="E403" s="122"/>
      <c r="F403" s="164"/>
      <c r="G403" s="164"/>
      <c r="H403" s="124" t="s">
        <v>118</v>
      </c>
      <c r="I403" s="124"/>
      <c r="J403" s="113"/>
    </row>
    <row r="404" spans="1:11" s="114" customFormat="1">
      <c r="A404" s="125"/>
      <c r="B404" s="126"/>
      <c r="C404" s="126"/>
      <c r="D404" s="126"/>
      <c r="E404" s="127"/>
      <c r="F404" s="165">
        <f t="shared" ref="F404:G404" si="31">SUM(F398:F399)</f>
        <v>209.34800000000001</v>
      </c>
      <c r="G404" s="165">
        <f t="shared" si="31"/>
        <v>209.34800000000001</v>
      </c>
      <c r="H404" s="129" t="s">
        <v>119</v>
      </c>
      <c r="I404" s="129"/>
      <c r="J404" s="113"/>
    </row>
    <row r="405" spans="1:11" s="114" customFormat="1" ht="31.5">
      <c r="A405" s="130"/>
      <c r="B405" s="224"/>
      <c r="C405" s="225"/>
      <c r="D405" s="226"/>
      <c r="E405" s="132"/>
      <c r="F405" s="133"/>
      <c r="G405" s="133"/>
      <c r="H405" s="134" t="s">
        <v>37</v>
      </c>
      <c r="I405" s="134"/>
      <c r="J405" s="113"/>
    </row>
    <row r="406" spans="1:11" s="98" customFormat="1">
      <c r="A406" s="94"/>
      <c r="B406" s="313" t="s">
        <v>506</v>
      </c>
      <c r="C406" s="314"/>
      <c r="D406" s="314"/>
      <c r="E406" s="314"/>
      <c r="F406" s="314"/>
      <c r="G406" s="314"/>
      <c r="H406" s="314"/>
      <c r="I406" s="314"/>
      <c r="J406" s="97"/>
    </row>
    <row r="407" spans="1:11" s="98" customFormat="1">
      <c r="A407" s="94"/>
      <c r="B407" s="135" t="s">
        <v>103</v>
      </c>
      <c r="C407" s="135"/>
      <c r="D407" s="96"/>
      <c r="E407" s="96"/>
      <c r="F407" s="135"/>
      <c r="G407" s="135"/>
      <c r="H407" s="96"/>
      <c r="I407" s="96"/>
      <c r="J407" s="97"/>
    </row>
    <row r="408" spans="1:11" s="98" customFormat="1" ht="47.25" customHeight="1">
      <c r="A408" s="178">
        <v>1</v>
      </c>
      <c r="B408" s="100" t="s">
        <v>507</v>
      </c>
      <c r="C408" s="136" t="s">
        <v>120</v>
      </c>
      <c r="D408" s="102" t="s">
        <v>125</v>
      </c>
      <c r="E408" s="200" t="s">
        <v>508</v>
      </c>
      <c r="F408" s="88" t="s">
        <v>161</v>
      </c>
      <c r="G408" s="88" t="s">
        <v>161</v>
      </c>
      <c r="H408" s="150" t="s">
        <v>108</v>
      </c>
      <c r="I408" s="154" t="s">
        <v>509</v>
      </c>
      <c r="J408" s="97"/>
      <c r="K408" s="309"/>
    </row>
    <row r="409" spans="1:11" s="98" customFormat="1" ht="47.25">
      <c r="A409" s="178">
        <v>2</v>
      </c>
      <c r="B409" s="100" t="s">
        <v>510</v>
      </c>
      <c r="C409" s="260" t="s">
        <v>120</v>
      </c>
      <c r="D409" s="102" t="s">
        <v>125</v>
      </c>
      <c r="E409" s="200" t="s">
        <v>508</v>
      </c>
      <c r="F409" s="88" t="s">
        <v>161</v>
      </c>
      <c r="G409" s="88" t="s">
        <v>161</v>
      </c>
      <c r="H409" s="150" t="s">
        <v>108</v>
      </c>
      <c r="I409" s="191"/>
      <c r="J409" s="97"/>
      <c r="K409" s="309"/>
    </row>
    <row r="410" spans="1:11" s="98" customFormat="1" ht="47.25">
      <c r="A410" s="178">
        <v>3</v>
      </c>
      <c r="B410" s="100" t="s">
        <v>511</v>
      </c>
      <c r="C410" s="136" t="s">
        <v>120</v>
      </c>
      <c r="D410" s="102" t="s">
        <v>125</v>
      </c>
      <c r="E410" s="200" t="s">
        <v>508</v>
      </c>
      <c r="F410" s="88" t="s">
        <v>161</v>
      </c>
      <c r="G410" s="88" t="s">
        <v>161</v>
      </c>
      <c r="H410" s="150" t="s">
        <v>108</v>
      </c>
      <c r="I410" s="158"/>
      <c r="J410" s="97"/>
      <c r="K410" s="309"/>
    </row>
    <row r="411" spans="1:11" s="98" customFormat="1">
      <c r="A411" s="94"/>
      <c r="B411" s="139" t="s">
        <v>132</v>
      </c>
      <c r="C411" s="139"/>
      <c r="D411" s="96"/>
      <c r="E411" s="96"/>
      <c r="F411" s="139"/>
      <c r="G411" s="139"/>
      <c r="H411" s="96"/>
      <c r="I411" s="96"/>
      <c r="J411" s="97"/>
    </row>
    <row r="412" spans="1:11" s="98" customFormat="1" ht="78.75">
      <c r="A412" s="99">
        <v>1</v>
      </c>
      <c r="B412" s="266" t="s">
        <v>512</v>
      </c>
      <c r="C412" s="102" t="s">
        <v>134</v>
      </c>
      <c r="D412" s="102" t="s">
        <v>125</v>
      </c>
      <c r="E412" s="200" t="s">
        <v>508</v>
      </c>
      <c r="F412" s="167" t="s">
        <v>164</v>
      </c>
      <c r="G412" s="168"/>
      <c r="H412" s="169"/>
      <c r="I412" s="257" t="s">
        <v>513</v>
      </c>
      <c r="J412" s="97"/>
    </row>
    <row r="413" spans="1:11" s="114" customFormat="1">
      <c r="A413" s="108"/>
      <c r="B413" s="109" t="s">
        <v>116</v>
      </c>
      <c r="C413" s="109"/>
      <c r="D413" s="109"/>
      <c r="E413" s="110"/>
      <c r="F413" s="162">
        <f t="shared" ref="F413:G413" si="32">SUM(F414:F417)</f>
        <v>0</v>
      </c>
      <c r="G413" s="162">
        <f t="shared" si="32"/>
        <v>0</v>
      </c>
      <c r="H413" s="112"/>
      <c r="I413" s="112"/>
      <c r="J413" s="113"/>
    </row>
    <row r="414" spans="1:11" s="114" customFormat="1">
      <c r="A414" s="115"/>
      <c r="B414" s="116"/>
      <c r="C414" s="116"/>
      <c r="D414" s="116"/>
      <c r="E414" s="117"/>
      <c r="F414" s="163"/>
      <c r="G414" s="163"/>
      <c r="H414" s="119" t="s">
        <v>117</v>
      </c>
      <c r="I414" s="119"/>
      <c r="J414" s="113"/>
    </row>
    <row r="415" spans="1:11" s="114" customFormat="1">
      <c r="A415" s="120"/>
      <c r="B415" s="121"/>
      <c r="C415" s="121"/>
      <c r="D415" s="121"/>
      <c r="E415" s="122"/>
      <c r="F415" s="164"/>
      <c r="G415" s="164"/>
      <c r="H415" s="124" t="s">
        <v>118</v>
      </c>
      <c r="I415" s="124"/>
      <c r="J415" s="113"/>
    </row>
    <row r="416" spans="1:11" s="114" customFormat="1">
      <c r="A416" s="125"/>
      <c r="B416" s="126"/>
      <c r="C416" s="126"/>
      <c r="D416" s="126"/>
      <c r="E416" s="127"/>
      <c r="F416" s="165"/>
      <c r="G416" s="165"/>
      <c r="H416" s="129" t="s">
        <v>119</v>
      </c>
      <c r="I416" s="129"/>
      <c r="J416" s="113"/>
    </row>
    <row r="417" spans="1:10" s="114" customFormat="1" ht="31.5">
      <c r="A417" s="130"/>
      <c r="B417" s="224"/>
      <c r="C417" s="225"/>
      <c r="D417" s="226"/>
      <c r="E417" s="132"/>
      <c r="F417" s="133"/>
      <c r="G417" s="133"/>
      <c r="H417" s="134" t="s">
        <v>37</v>
      </c>
      <c r="I417" s="134"/>
      <c r="J417" s="113"/>
    </row>
    <row r="418" spans="1:10" s="98" customFormat="1">
      <c r="A418" s="94"/>
      <c r="B418" s="265" t="s">
        <v>514</v>
      </c>
      <c r="C418" s="265"/>
      <c r="D418" s="265"/>
      <c r="E418" s="265"/>
      <c r="F418" s="265"/>
      <c r="G418" s="265"/>
      <c r="H418" s="265"/>
      <c r="I418" s="265"/>
      <c r="J418" s="97"/>
    </row>
    <row r="419" spans="1:10" s="98" customFormat="1">
      <c r="A419" s="94"/>
      <c r="B419" s="285" t="s">
        <v>515</v>
      </c>
      <c r="C419" s="285"/>
      <c r="D419" s="285"/>
      <c r="E419" s="285"/>
      <c r="F419" s="285"/>
      <c r="G419" s="285"/>
      <c r="H419" s="285"/>
      <c r="I419" s="285"/>
      <c r="J419" s="97"/>
    </row>
    <row r="420" spans="1:10" s="98" customFormat="1">
      <c r="A420" s="94"/>
      <c r="B420" s="285" t="s">
        <v>103</v>
      </c>
      <c r="C420" s="285"/>
      <c r="D420" s="285"/>
      <c r="E420" s="285"/>
      <c r="F420" s="315"/>
      <c r="G420" s="315"/>
      <c r="H420" s="285"/>
      <c r="I420" s="285"/>
      <c r="J420" s="97"/>
    </row>
    <row r="421" spans="1:10" s="98" customFormat="1" ht="98.25" customHeight="1">
      <c r="A421" s="99">
        <v>1</v>
      </c>
      <c r="B421" s="104" t="s">
        <v>516</v>
      </c>
      <c r="C421" s="146" t="s">
        <v>120</v>
      </c>
      <c r="D421" s="102" t="s">
        <v>125</v>
      </c>
      <c r="E421" s="200" t="s">
        <v>517</v>
      </c>
      <c r="F421" s="103">
        <v>89</v>
      </c>
      <c r="G421" s="103">
        <v>89</v>
      </c>
      <c r="H421" s="150" t="s">
        <v>108</v>
      </c>
      <c r="I421" s="257" t="s">
        <v>518</v>
      </c>
      <c r="J421" s="97"/>
    </row>
    <row r="422" spans="1:10" s="98" customFormat="1">
      <c r="A422" s="94"/>
      <c r="B422" s="139" t="s">
        <v>132</v>
      </c>
      <c r="C422" s="139"/>
      <c r="D422" s="96"/>
      <c r="E422" s="96"/>
      <c r="F422" s="139"/>
      <c r="G422" s="139"/>
      <c r="H422" s="96"/>
      <c r="I422" s="96"/>
      <c r="J422" s="97"/>
    </row>
    <row r="423" spans="1:10" s="98" customFormat="1" ht="47.25">
      <c r="A423" s="220">
        <v>1</v>
      </c>
      <c r="B423" s="206" t="s">
        <v>519</v>
      </c>
      <c r="C423" s="102" t="s">
        <v>134</v>
      </c>
      <c r="D423" s="207" t="s">
        <v>125</v>
      </c>
      <c r="E423" s="207" t="s">
        <v>276</v>
      </c>
      <c r="F423" s="316">
        <v>54</v>
      </c>
      <c r="G423" s="194">
        <v>54</v>
      </c>
      <c r="H423" s="316" t="s">
        <v>119</v>
      </c>
      <c r="I423" s="317" t="s">
        <v>246</v>
      </c>
      <c r="J423" s="97"/>
    </row>
    <row r="424" spans="1:10" s="98" customFormat="1" ht="48.75" customHeight="1">
      <c r="A424" s="99">
        <v>2</v>
      </c>
      <c r="B424" s="187" t="s">
        <v>520</v>
      </c>
      <c r="C424" s="102" t="s">
        <v>134</v>
      </c>
      <c r="D424" s="102" t="s">
        <v>125</v>
      </c>
      <c r="E424" s="102" t="s">
        <v>517</v>
      </c>
      <c r="F424" s="203">
        <v>3.2879999999999998</v>
      </c>
      <c r="G424" s="88">
        <v>3.2879999999999998</v>
      </c>
      <c r="H424" s="203" t="s">
        <v>119</v>
      </c>
      <c r="I424" s="143" t="s">
        <v>246</v>
      </c>
      <c r="J424" s="97"/>
    </row>
    <row r="425" spans="1:10" s="114" customFormat="1">
      <c r="A425" s="108"/>
      <c r="B425" s="109" t="s">
        <v>116</v>
      </c>
      <c r="C425" s="109"/>
      <c r="D425" s="109"/>
      <c r="E425" s="110"/>
      <c r="F425" s="162">
        <f t="shared" ref="F425:G425" si="33">SUM(F426:F429)</f>
        <v>57.287999999999997</v>
      </c>
      <c r="G425" s="162">
        <f t="shared" si="33"/>
        <v>57.287999999999997</v>
      </c>
      <c r="H425" s="112"/>
      <c r="I425" s="112"/>
      <c r="J425" s="113"/>
    </row>
    <row r="426" spans="1:10" s="114" customFormat="1">
      <c r="A426" s="115"/>
      <c r="B426" s="116"/>
      <c r="C426" s="116"/>
      <c r="D426" s="116"/>
      <c r="E426" s="117"/>
      <c r="F426" s="163"/>
      <c r="G426" s="163"/>
      <c r="H426" s="119" t="s">
        <v>117</v>
      </c>
      <c r="I426" s="119"/>
      <c r="J426" s="113"/>
    </row>
    <row r="427" spans="1:10" s="114" customFormat="1">
      <c r="A427" s="120"/>
      <c r="B427" s="121"/>
      <c r="C427" s="121"/>
      <c r="D427" s="121"/>
      <c r="E427" s="122"/>
      <c r="F427" s="164"/>
      <c r="G427" s="164"/>
      <c r="H427" s="124" t="s">
        <v>118</v>
      </c>
      <c r="I427" s="124"/>
      <c r="J427" s="113"/>
    </row>
    <row r="428" spans="1:10" s="114" customFormat="1">
      <c r="A428" s="125"/>
      <c r="B428" s="126"/>
      <c r="C428" s="126"/>
      <c r="D428" s="126"/>
      <c r="E428" s="127"/>
      <c r="F428" s="165">
        <f>SUM(F423:F424)</f>
        <v>57.287999999999997</v>
      </c>
      <c r="G428" s="165">
        <f>SUM(G423:G424)</f>
        <v>57.287999999999997</v>
      </c>
      <c r="H428" s="129" t="s">
        <v>119</v>
      </c>
      <c r="I428" s="129"/>
      <c r="J428" s="113"/>
    </row>
    <row r="429" spans="1:10" s="114" customFormat="1" ht="15" customHeight="1">
      <c r="A429" s="130"/>
      <c r="B429" s="224"/>
      <c r="C429" s="225"/>
      <c r="D429" s="226"/>
      <c r="E429" s="132"/>
      <c r="F429" s="133"/>
      <c r="G429" s="133"/>
      <c r="H429" s="134" t="s">
        <v>37</v>
      </c>
      <c r="I429" s="318"/>
      <c r="J429" s="113"/>
    </row>
    <row r="430" spans="1:10" s="114" customFormat="1">
      <c r="A430" s="108"/>
      <c r="B430" s="109" t="s">
        <v>39</v>
      </c>
      <c r="C430" s="109"/>
      <c r="D430" s="109"/>
      <c r="E430" s="110"/>
      <c r="F430" s="162">
        <f t="shared" ref="F430:G434" si="34">SUM(F19+F48+F59+F70+F110+F145+F157+F177+F203+F221+F235+F247+F260+F282+F292+F306+F337+F352+F385+F401+F413+F425)</f>
        <v>5969.088999999999</v>
      </c>
      <c r="G430" s="162">
        <f t="shared" si="34"/>
        <v>5966.9049999999988</v>
      </c>
      <c r="H430" s="112"/>
      <c r="I430" s="112"/>
      <c r="J430" s="113"/>
    </row>
    <row r="431" spans="1:10" s="114" customFormat="1">
      <c r="A431" s="115"/>
      <c r="B431" s="116"/>
      <c r="C431" s="116"/>
      <c r="D431" s="116"/>
      <c r="E431" s="117"/>
      <c r="F431" s="319">
        <f t="shared" si="34"/>
        <v>1929.6690000000001</v>
      </c>
      <c r="G431" s="319">
        <f t="shared" si="34"/>
        <v>1929.2740000000001</v>
      </c>
      <c r="H431" s="119" t="s">
        <v>117</v>
      </c>
      <c r="I431" s="119"/>
      <c r="J431" s="113"/>
    </row>
    <row r="432" spans="1:10" s="114" customFormat="1">
      <c r="A432" s="120"/>
      <c r="B432" s="121"/>
      <c r="C432" s="121"/>
      <c r="D432" s="121"/>
      <c r="E432" s="122"/>
      <c r="F432" s="320">
        <f t="shared" si="34"/>
        <v>2573.3849999999998</v>
      </c>
      <c r="G432" s="320">
        <f t="shared" si="34"/>
        <v>2572.4519999999993</v>
      </c>
      <c r="H432" s="124" t="s">
        <v>118</v>
      </c>
      <c r="I432" s="124"/>
      <c r="J432" s="113"/>
    </row>
    <row r="433" spans="1:10" s="114" customFormat="1">
      <c r="A433" s="125"/>
      <c r="B433" s="126"/>
      <c r="C433" s="126"/>
      <c r="D433" s="126"/>
      <c r="E433" s="127"/>
      <c r="F433" s="321">
        <f t="shared" si="34"/>
        <v>1437.6070000000002</v>
      </c>
      <c r="G433" s="321">
        <f t="shared" si="34"/>
        <v>1436.7510000000002</v>
      </c>
      <c r="H433" s="129" t="s">
        <v>119</v>
      </c>
      <c r="I433" s="129"/>
      <c r="J433" s="113"/>
    </row>
    <row r="434" spans="1:10" s="114" customFormat="1" ht="31.5">
      <c r="A434" s="130"/>
      <c r="B434" s="224"/>
      <c r="C434" s="225"/>
      <c r="D434" s="226"/>
      <c r="E434" s="132"/>
      <c r="F434" s="322">
        <f t="shared" si="34"/>
        <v>28.428000000000001</v>
      </c>
      <c r="G434" s="322">
        <f t="shared" si="34"/>
        <v>28.428000000000001</v>
      </c>
      <c r="H434" s="134" t="s">
        <v>37</v>
      </c>
      <c r="I434" s="134"/>
      <c r="J434" s="113"/>
    </row>
    <row r="436" spans="1:10" customFormat="1">
      <c r="A436" s="323" t="s">
        <v>521</v>
      </c>
      <c r="B436" s="323"/>
      <c r="C436" s="323"/>
      <c r="D436" s="323"/>
      <c r="E436" s="323"/>
      <c r="F436" s="323"/>
      <c r="G436" s="323"/>
      <c r="H436" s="323"/>
      <c r="I436" s="323"/>
      <c r="J436" s="324"/>
    </row>
    <row r="437" spans="1:10" customFormat="1">
      <c r="A437" s="323" t="s">
        <v>522</v>
      </c>
      <c r="B437" s="323"/>
      <c r="C437" s="323"/>
      <c r="D437" s="323"/>
      <c r="E437" s="323"/>
      <c r="F437" s="323"/>
      <c r="G437" s="323"/>
      <c r="H437" s="323"/>
      <c r="I437" s="323"/>
      <c r="J437" s="324"/>
    </row>
    <row r="438" spans="1:10" customFormat="1">
      <c r="A438" s="323" t="s">
        <v>523</v>
      </c>
      <c r="B438" s="323"/>
      <c r="C438" s="323"/>
      <c r="D438" s="323"/>
      <c r="E438" s="323"/>
      <c r="F438" s="323"/>
      <c r="G438" s="323"/>
      <c r="H438" s="323"/>
      <c r="I438" s="323"/>
      <c r="J438" s="324"/>
    </row>
    <row r="439" spans="1:10" s="326" customFormat="1">
      <c r="A439" s="98" t="s">
        <v>524</v>
      </c>
      <c r="B439" s="98"/>
      <c r="C439" s="98"/>
      <c r="D439" s="98"/>
      <c r="E439" s="98"/>
      <c r="F439" s="98"/>
      <c r="G439" s="98"/>
      <c r="H439" s="98"/>
      <c r="I439" s="98"/>
      <c r="J439" s="325"/>
    </row>
    <row r="440" spans="1:10" s="326" customFormat="1">
      <c r="A440" s="98" t="s">
        <v>525</v>
      </c>
      <c r="B440" s="98"/>
      <c r="C440" s="98"/>
      <c r="D440" s="98"/>
      <c r="E440" s="98"/>
      <c r="F440" s="98"/>
      <c r="G440" s="98"/>
      <c r="H440" s="98"/>
      <c r="I440" s="98"/>
      <c r="J440" s="325"/>
    </row>
    <row r="441" spans="1:10" s="326" customFormat="1">
      <c r="A441" s="98" t="s">
        <v>526</v>
      </c>
      <c r="B441" s="98"/>
      <c r="C441" s="98"/>
      <c r="D441" s="98"/>
      <c r="E441" s="98"/>
      <c r="F441" s="98"/>
      <c r="G441" s="98"/>
      <c r="H441" s="98"/>
      <c r="I441" s="98"/>
      <c r="J441" s="325"/>
    </row>
    <row r="442" spans="1:10" s="326" customFormat="1">
      <c r="A442" s="98" t="s">
        <v>527</v>
      </c>
      <c r="B442" s="98"/>
      <c r="C442" s="98"/>
      <c r="D442" s="98"/>
      <c r="E442" s="98"/>
      <c r="F442" s="98"/>
      <c r="G442" s="98"/>
      <c r="H442" s="98"/>
      <c r="I442" s="98"/>
      <c r="J442" s="325"/>
    </row>
    <row r="443" spans="1:10" s="326" customFormat="1">
      <c r="A443" s="98" t="s">
        <v>528</v>
      </c>
      <c r="B443" s="98"/>
      <c r="C443" s="98"/>
      <c r="D443" s="98"/>
      <c r="E443" s="98"/>
      <c r="F443" s="98"/>
      <c r="G443" s="98"/>
      <c r="H443" s="98"/>
      <c r="I443" s="98"/>
      <c r="J443" s="325"/>
    </row>
    <row r="444" spans="1:10" s="326" customFormat="1">
      <c r="A444" s="98" t="s">
        <v>529</v>
      </c>
      <c r="B444" s="98"/>
      <c r="C444" s="98"/>
      <c r="D444" s="98"/>
      <c r="E444" s="98"/>
      <c r="F444" s="98"/>
      <c r="G444" s="98"/>
      <c r="H444" s="98"/>
      <c r="I444" s="98"/>
      <c r="J444" s="325"/>
    </row>
    <row r="445" spans="1:10" s="326" customFormat="1">
      <c r="A445" s="98" t="s">
        <v>530</v>
      </c>
      <c r="B445" s="98"/>
      <c r="C445" s="98"/>
      <c r="D445" s="98"/>
      <c r="E445" s="98"/>
      <c r="F445" s="98"/>
      <c r="G445" s="98"/>
      <c r="H445" s="98"/>
      <c r="I445" s="98"/>
      <c r="J445" s="325"/>
    </row>
    <row r="446" spans="1:10" s="326" customFormat="1">
      <c r="A446" s="98" t="s">
        <v>531</v>
      </c>
      <c r="B446" s="98"/>
      <c r="C446" s="98"/>
      <c r="D446" s="98"/>
      <c r="E446" s="98"/>
      <c r="F446" s="98"/>
      <c r="G446" s="98"/>
      <c r="H446" s="98"/>
      <c r="I446" s="98"/>
      <c r="J446" s="325"/>
    </row>
    <row r="447" spans="1:10" s="326" customFormat="1">
      <c r="A447" s="98" t="s">
        <v>532</v>
      </c>
      <c r="B447" s="98"/>
      <c r="C447" s="98"/>
      <c r="D447" s="98"/>
      <c r="E447" s="98"/>
      <c r="F447" s="98"/>
      <c r="G447" s="98"/>
      <c r="H447" s="98"/>
      <c r="I447" s="98"/>
      <c r="J447" s="325"/>
    </row>
    <row r="448" spans="1:10" s="326" customFormat="1">
      <c r="A448" s="98" t="s">
        <v>533</v>
      </c>
      <c r="B448" s="98"/>
      <c r="C448" s="98"/>
      <c r="D448" s="98"/>
      <c r="E448" s="98"/>
      <c r="F448" s="98"/>
      <c r="G448" s="98"/>
      <c r="H448" s="98"/>
      <c r="I448" s="98"/>
      <c r="J448" s="325"/>
    </row>
    <row r="449" spans="1:10" customFormat="1">
      <c r="A449" s="323" t="s">
        <v>534</v>
      </c>
      <c r="B449" s="323"/>
      <c r="C449" s="323"/>
      <c r="D449" s="323"/>
      <c r="E449" s="323"/>
      <c r="F449" s="323"/>
      <c r="G449" s="323"/>
      <c r="H449" s="323"/>
      <c r="I449" s="323"/>
      <c r="J449" s="324"/>
    </row>
    <row r="450" spans="1:10" customFormat="1">
      <c r="A450" s="327" t="s">
        <v>535</v>
      </c>
      <c r="B450" s="327"/>
      <c r="C450" s="327"/>
      <c r="D450" s="327"/>
      <c r="E450" s="327"/>
      <c r="F450" s="327"/>
      <c r="G450" s="327"/>
      <c r="H450" s="327"/>
      <c r="I450" s="327"/>
      <c r="J450" s="324"/>
    </row>
    <row r="451" spans="1:10" customFormat="1">
      <c r="A451" s="323" t="s">
        <v>536</v>
      </c>
      <c r="B451" s="323"/>
      <c r="C451" s="323"/>
      <c r="D451" s="323"/>
      <c r="E451" s="323"/>
      <c r="F451" s="323"/>
      <c r="G451" s="323"/>
      <c r="H451" s="323"/>
      <c r="I451" s="323"/>
      <c r="J451" s="324"/>
    </row>
    <row r="452" spans="1:10" customFormat="1">
      <c r="A452" s="323" t="s">
        <v>537</v>
      </c>
      <c r="B452" s="323"/>
      <c r="C452" s="323"/>
      <c r="D452" s="323"/>
      <c r="E452" s="323"/>
      <c r="F452" s="323"/>
      <c r="G452" s="323"/>
      <c r="H452" s="323"/>
      <c r="I452" s="323"/>
      <c r="J452" s="324"/>
    </row>
    <row r="453" spans="1:10" customFormat="1">
      <c r="A453" s="323" t="s">
        <v>538</v>
      </c>
      <c r="B453" s="323"/>
      <c r="C453" s="323"/>
      <c r="D453" s="323"/>
      <c r="E453" s="323"/>
      <c r="F453" s="323"/>
      <c r="G453" s="323"/>
      <c r="H453" s="323"/>
      <c r="I453" s="323"/>
      <c r="J453" s="324"/>
    </row>
    <row r="454" spans="1:10" customFormat="1">
      <c r="A454" s="323" t="s">
        <v>539</v>
      </c>
      <c r="B454" s="323"/>
      <c r="C454" s="323"/>
      <c r="D454" s="323"/>
      <c r="E454" s="323"/>
      <c r="F454" s="323"/>
      <c r="G454" s="323"/>
      <c r="H454" s="323"/>
      <c r="I454" s="323"/>
      <c r="J454" s="324"/>
    </row>
    <row r="455" spans="1:10">
      <c r="A455" s="98" t="s">
        <v>540</v>
      </c>
    </row>
    <row r="456" spans="1:10">
      <c r="A456" s="98" t="s">
        <v>541</v>
      </c>
    </row>
    <row r="457" spans="1:10">
      <c r="A457" s="98" t="s">
        <v>542</v>
      </c>
    </row>
  </sheetData>
  <mergeCells count="336">
    <mergeCell ref="B432:D432"/>
    <mergeCell ref="B433:D433"/>
    <mergeCell ref="A450:I450"/>
    <mergeCell ref="B425:D425"/>
    <mergeCell ref="B426:D426"/>
    <mergeCell ref="B427:D427"/>
    <mergeCell ref="B428:D428"/>
    <mergeCell ref="B430:D430"/>
    <mergeCell ref="B431:D431"/>
    <mergeCell ref="B415:D415"/>
    <mergeCell ref="B416:D416"/>
    <mergeCell ref="B418:I418"/>
    <mergeCell ref="B419:I419"/>
    <mergeCell ref="B420:I420"/>
    <mergeCell ref="B422:I422"/>
    <mergeCell ref="I408:I410"/>
    <mergeCell ref="K408:K410"/>
    <mergeCell ref="B411:I411"/>
    <mergeCell ref="F412:H412"/>
    <mergeCell ref="B413:D413"/>
    <mergeCell ref="B414:D414"/>
    <mergeCell ref="B401:D401"/>
    <mergeCell ref="B402:D402"/>
    <mergeCell ref="B403:D403"/>
    <mergeCell ref="B404:D404"/>
    <mergeCell ref="B406:I406"/>
    <mergeCell ref="B407:I407"/>
    <mergeCell ref="B391:I391"/>
    <mergeCell ref="B392:I392"/>
    <mergeCell ref="B397:I397"/>
    <mergeCell ref="A399:A400"/>
    <mergeCell ref="B399:B400"/>
    <mergeCell ref="C399:C400"/>
    <mergeCell ref="D399:D400"/>
    <mergeCell ref="E399:E400"/>
    <mergeCell ref="K383:K384"/>
    <mergeCell ref="B385:D385"/>
    <mergeCell ref="B386:D386"/>
    <mergeCell ref="B387:D387"/>
    <mergeCell ref="B388:D388"/>
    <mergeCell ref="B390:I390"/>
    <mergeCell ref="B377:I377"/>
    <mergeCell ref="E378:E380"/>
    <mergeCell ref="B381:I381"/>
    <mergeCell ref="A383:A384"/>
    <mergeCell ref="B383:B384"/>
    <mergeCell ref="C383:C384"/>
    <mergeCell ref="D383:D384"/>
    <mergeCell ref="E383:E384"/>
    <mergeCell ref="I383:I384"/>
    <mergeCell ref="A375:A376"/>
    <mergeCell ref="B375:B376"/>
    <mergeCell ref="C375:C376"/>
    <mergeCell ref="D375:D376"/>
    <mergeCell ref="E375:E376"/>
    <mergeCell ref="I375:I376"/>
    <mergeCell ref="A373:A374"/>
    <mergeCell ref="B373:B374"/>
    <mergeCell ref="C373:C374"/>
    <mergeCell ref="D373:D374"/>
    <mergeCell ref="E373:E374"/>
    <mergeCell ref="I373:I374"/>
    <mergeCell ref="B360:I360"/>
    <mergeCell ref="B363:I363"/>
    <mergeCell ref="E364:E366"/>
    <mergeCell ref="B368:I368"/>
    <mergeCell ref="A371:A372"/>
    <mergeCell ref="B371:B372"/>
    <mergeCell ref="C371:C372"/>
    <mergeCell ref="D371:D372"/>
    <mergeCell ref="E371:E372"/>
    <mergeCell ref="I371:I372"/>
    <mergeCell ref="B352:D352"/>
    <mergeCell ref="B353:D353"/>
    <mergeCell ref="B354:D354"/>
    <mergeCell ref="B355:D355"/>
    <mergeCell ref="B357:H357"/>
    <mergeCell ref="B358:I358"/>
    <mergeCell ref="B346:I346"/>
    <mergeCell ref="A350:A351"/>
    <mergeCell ref="B350:B351"/>
    <mergeCell ref="C350:C351"/>
    <mergeCell ref="D350:D351"/>
    <mergeCell ref="E350:E351"/>
    <mergeCell ref="I350:I351"/>
    <mergeCell ref="B337:D337"/>
    <mergeCell ref="B338:D338"/>
    <mergeCell ref="B339:D339"/>
    <mergeCell ref="B340:D340"/>
    <mergeCell ref="B342:H342"/>
    <mergeCell ref="B343:I343"/>
    <mergeCell ref="A327:A328"/>
    <mergeCell ref="B327:B328"/>
    <mergeCell ref="C327:C328"/>
    <mergeCell ref="D327:D328"/>
    <mergeCell ref="E327:E328"/>
    <mergeCell ref="A329:A330"/>
    <mergeCell ref="B329:B330"/>
    <mergeCell ref="C329:C330"/>
    <mergeCell ref="D329:D330"/>
    <mergeCell ref="E329:E330"/>
    <mergeCell ref="B311:H311"/>
    <mergeCell ref="B312:I312"/>
    <mergeCell ref="B316:I316"/>
    <mergeCell ref="A325:A326"/>
    <mergeCell ref="B325:B326"/>
    <mergeCell ref="C325:C326"/>
    <mergeCell ref="D325:D326"/>
    <mergeCell ref="E325:E326"/>
    <mergeCell ref="B304:I304"/>
    <mergeCell ref="F305:H305"/>
    <mergeCell ref="B306:D306"/>
    <mergeCell ref="B307:D307"/>
    <mergeCell ref="B308:D308"/>
    <mergeCell ref="B309:D309"/>
    <mergeCell ref="B293:D293"/>
    <mergeCell ref="B294:D294"/>
    <mergeCell ref="B295:D295"/>
    <mergeCell ref="B297:I297"/>
    <mergeCell ref="B298:I298"/>
    <mergeCell ref="B299:I299"/>
    <mergeCell ref="B285:D285"/>
    <mergeCell ref="B287:H287"/>
    <mergeCell ref="B288:I288"/>
    <mergeCell ref="B290:I290"/>
    <mergeCell ref="F291:H291"/>
    <mergeCell ref="B292:D292"/>
    <mergeCell ref="F273:H273"/>
    <mergeCell ref="F275:H275"/>
    <mergeCell ref="B276:I276"/>
    <mergeCell ref="B282:D282"/>
    <mergeCell ref="B283:D283"/>
    <mergeCell ref="B284:D284"/>
    <mergeCell ref="B262:D262"/>
    <mergeCell ref="B263:D263"/>
    <mergeCell ref="B265:I265"/>
    <mergeCell ref="B266:H266"/>
    <mergeCell ref="B267:I267"/>
    <mergeCell ref="B272:I272"/>
    <mergeCell ref="B252:H252"/>
    <mergeCell ref="B253:I253"/>
    <mergeCell ref="B257:I257"/>
    <mergeCell ref="F258:H258"/>
    <mergeCell ref="B260:D260"/>
    <mergeCell ref="B261:D261"/>
    <mergeCell ref="B245:I245"/>
    <mergeCell ref="F246:H246"/>
    <mergeCell ref="B247:D247"/>
    <mergeCell ref="B248:D248"/>
    <mergeCell ref="B249:D249"/>
    <mergeCell ref="B250:D250"/>
    <mergeCell ref="B235:D235"/>
    <mergeCell ref="B236:D236"/>
    <mergeCell ref="B237:D237"/>
    <mergeCell ref="B238:D238"/>
    <mergeCell ref="B240:H240"/>
    <mergeCell ref="B241:I241"/>
    <mergeCell ref="B226:H226"/>
    <mergeCell ref="B227:I227"/>
    <mergeCell ref="B230:I230"/>
    <mergeCell ref="A233:A234"/>
    <mergeCell ref="B233:B234"/>
    <mergeCell ref="C233:C234"/>
    <mergeCell ref="D233:D234"/>
    <mergeCell ref="E233:E234"/>
    <mergeCell ref="E210:E212"/>
    <mergeCell ref="B213:I213"/>
    <mergeCell ref="B221:D221"/>
    <mergeCell ref="B222:D222"/>
    <mergeCell ref="B223:D223"/>
    <mergeCell ref="B224:D224"/>
    <mergeCell ref="B203:D203"/>
    <mergeCell ref="B204:D204"/>
    <mergeCell ref="B205:D205"/>
    <mergeCell ref="B206:D206"/>
    <mergeCell ref="B208:H208"/>
    <mergeCell ref="B209:I209"/>
    <mergeCell ref="I197:I198"/>
    <mergeCell ref="A199:A200"/>
    <mergeCell ref="B199:B200"/>
    <mergeCell ref="C199:C200"/>
    <mergeCell ref="D199:D200"/>
    <mergeCell ref="E199:E200"/>
    <mergeCell ref="I199:I200"/>
    <mergeCell ref="A194:A195"/>
    <mergeCell ref="B194:B195"/>
    <mergeCell ref="C194:C195"/>
    <mergeCell ref="D194:D195"/>
    <mergeCell ref="E194:E195"/>
    <mergeCell ref="A197:A198"/>
    <mergeCell ref="B197:B198"/>
    <mergeCell ref="C197:C198"/>
    <mergeCell ref="D197:D198"/>
    <mergeCell ref="E197:E198"/>
    <mergeCell ref="A192:A193"/>
    <mergeCell ref="B192:B193"/>
    <mergeCell ref="C192:C193"/>
    <mergeCell ref="D192:D193"/>
    <mergeCell ref="E192:E193"/>
    <mergeCell ref="I192:I193"/>
    <mergeCell ref="B187:I187"/>
    <mergeCell ref="A188:A189"/>
    <mergeCell ref="B188:B189"/>
    <mergeCell ref="C188:C189"/>
    <mergeCell ref="D188:D189"/>
    <mergeCell ref="E188:E189"/>
    <mergeCell ref="B177:D177"/>
    <mergeCell ref="B178:D178"/>
    <mergeCell ref="B179:D179"/>
    <mergeCell ref="B180:D180"/>
    <mergeCell ref="B182:I182"/>
    <mergeCell ref="B183:I183"/>
    <mergeCell ref="A174:A176"/>
    <mergeCell ref="B174:B176"/>
    <mergeCell ref="C174:C176"/>
    <mergeCell ref="D174:D176"/>
    <mergeCell ref="E174:E176"/>
    <mergeCell ref="I174:I176"/>
    <mergeCell ref="A172:A173"/>
    <mergeCell ref="B172:B173"/>
    <mergeCell ref="C172:C173"/>
    <mergeCell ref="D172:D173"/>
    <mergeCell ref="E172:E173"/>
    <mergeCell ref="I172:I173"/>
    <mergeCell ref="A170:A171"/>
    <mergeCell ref="B170:B171"/>
    <mergeCell ref="C170:C171"/>
    <mergeCell ref="D170:D171"/>
    <mergeCell ref="E170:E171"/>
    <mergeCell ref="I170:I171"/>
    <mergeCell ref="B167:I167"/>
    <mergeCell ref="A168:A169"/>
    <mergeCell ref="B168:B169"/>
    <mergeCell ref="C168:C169"/>
    <mergeCell ref="D168:D169"/>
    <mergeCell ref="E168:E169"/>
    <mergeCell ref="I168:I169"/>
    <mergeCell ref="B157:D157"/>
    <mergeCell ref="B158:D158"/>
    <mergeCell ref="B159:D159"/>
    <mergeCell ref="B160:D160"/>
    <mergeCell ref="B162:I162"/>
    <mergeCell ref="B163:I163"/>
    <mergeCell ref="B147:D147"/>
    <mergeCell ref="B148:D148"/>
    <mergeCell ref="B149:D149"/>
    <mergeCell ref="B150:H150"/>
    <mergeCell ref="B151:I151"/>
    <mergeCell ref="B155:I155"/>
    <mergeCell ref="B117:I117"/>
    <mergeCell ref="B119:I119"/>
    <mergeCell ref="B122:I122"/>
    <mergeCell ref="B127:I127"/>
    <mergeCell ref="B145:D145"/>
    <mergeCell ref="B146:D146"/>
    <mergeCell ref="B111:D111"/>
    <mergeCell ref="B112:D112"/>
    <mergeCell ref="B113:D113"/>
    <mergeCell ref="B114:D114"/>
    <mergeCell ref="B115:I115"/>
    <mergeCell ref="B116:I116"/>
    <mergeCell ref="I89:I91"/>
    <mergeCell ref="B93:I93"/>
    <mergeCell ref="B99:I99"/>
    <mergeCell ref="B103:I103"/>
    <mergeCell ref="B106:I106"/>
    <mergeCell ref="B110:D110"/>
    <mergeCell ref="B76:I76"/>
    <mergeCell ref="B77:I77"/>
    <mergeCell ref="E79:E82"/>
    <mergeCell ref="E83:E85"/>
    <mergeCell ref="B86:I86"/>
    <mergeCell ref="A89:A91"/>
    <mergeCell ref="B89:B91"/>
    <mergeCell ref="C89:C91"/>
    <mergeCell ref="D89:D91"/>
    <mergeCell ref="E89:E91"/>
    <mergeCell ref="B70:D70"/>
    <mergeCell ref="B71:D71"/>
    <mergeCell ref="B72:D72"/>
    <mergeCell ref="B73:D73"/>
    <mergeCell ref="B74:D74"/>
    <mergeCell ref="B75:I75"/>
    <mergeCell ref="B62:D62"/>
    <mergeCell ref="B63:D63"/>
    <mergeCell ref="B64:H64"/>
    <mergeCell ref="B65:I65"/>
    <mergeCell ref="B68:I68"/>
    <mergeCell ref="F69:H69"/>
    <mergeCell ref="B54:I54"/>
    <mergeCell ref="B57:I57"/>
    <mergeCell ref="F58:H58"/>
    <mergeCell ref="B59:D59"/>
    <mergeCell ref="B60:D60"/>
    <mergeCell ref="B61:D61"/>
    <mergeCell ref="B48:D48"/>
    <mergeCell ref="B49:D49"/>
    <mergeCell ref="B50:D50"/>
    <mergeCell ref="B51:D51"/>
    <mergeCell ref="B52:D52"/>
    <mergeCell ref="B53:I53"/>
    <mergeCell ref="A40:A41"/>
    <mergeCell ref="B40:B41"/>
    <mergeCell ref="E40:E41"/>
    <mergeCell ref="B42:I42"/>
    <mergeCell ref="A45:A46"/>
    <mergeCell ref="B45:B46"/>
    <mergeCell ref="C45:C46"/>
    <mergeCell ref="D45:D46"/>
    <mergeCell ref="E45:E46"/>
    <mergeCell ref="I45:I46"/>
    <mergeCell ref="B25:I25"/>
    <mergeCell ref="B33:I33"/>
    <mergeCell ref="E34:E35"/>
    <mergeCell ref="B36:I36"/>
    <mergeCell ref="A38:A39"/>
    <mergeCell ref="B38:B39"/>
    <mergeCell ref="E38:E39"/>
    <mergeCell ref="B19:D19"/>
    <mergeCell ref="B20:D20"/>
    <mergeCell ref="B21:D21"/>
    <mergeCell ref="B22:D22"/>
    <mergeCell ref="B23:D23"/>
    <mergeCell ref="B24:I24"/>
    <mergeCell ref="A5:C5"/>
    <mergeCell ref="D5:I5"/>
    <mergeCell ref="A7:I7"/>
    <mergeCell ref="B10:I10"/>
    <mergeCell ref="B11:I11"/>
    <mergeCell ref="B12:I12"/>
    <mergeCell ref="H1:I1"/>
    <mergeCell ref="A2:I2"/>
    <mergeCell ref="A3:C3"/>
    <mergeCell ref="D3:H3"/>
    <mergeCell ref="A4:C4"/>
    <mergeCell ref="D4:H4"/>
  </mergeCells>
  <printOptions horizontalCentered="1"/>
  <pageMargins left="0.44" right="0.3" top="0.6" bottom="0.31496062992125984" header="0.41" footer="0.19685039370078741"/>
  <pageSetup paperSize="9" scale="80" orientation="landscape" r:id="rId1"/>
  <headerFooter alignWithMargins="0">
    <oddHeader>Страница  &amp;P из &amp;N</oddHeader>
  </headerFooter>
</worksheet>
</file>

<file path=xl/worksheets/sheet2.xml><?xml version="1.0" encoding="utf-8"?>
<worksheet xmlns="http://schemas.openxmlformats.org/spreadsheetml/2006/main" xmlns:r="http://schemas.openxmlformats.org/officeDocument/2006/relationships">
  <dimension ref="A1:J77"/>
  <sheetViews>
    <sheetView zoomScale="85" zoomScaleNormal="85" workbookViewId="0">
      <selection activeCell="D421" sqref="D421"/>
    </sheetView>
  </sheetViews>
  <sheetFormatPr defaultRowHeight="15"/>
  <cols>
    <col min="1" max="1" width="31.7109375" style="2" customWidth="1"/>
    <col min="2" max="2" width="17.85546875" style="2" customWidth="1"/>
    <col min="3" max="3" width="14.85546875" style="2" customWidth="1"/>
    <col min="4" max="4" width="16" style="2" customWidth="1"/>
    <col min="5" max="5" width="11.85546875" style="2" customWidth="1"/>
    <col min="6" max="6" width="11.7109375" style="2" customWidth="1"/>
    <col min="7" max="7" width="15.7109375" style="2" customWidth="1"/>
    <col min="8" max="8" width="13.140625" style="2" customWidth="1"/>
    <col min="9" max="9" width="15.85546875" style="2" customWidth="1"/>
    <col min="10" max="10" width="61.7109375" style="2" customWidth="1"/>
    <col min="11" max="16384" width="9.140625" style="2"/>
  </cols>
  <sheetData>
    <row r="1" spans="1:10" ht="33" customHeight="1">
      <c r="A1" s="1" t="s">
        <v>0</v>
      </c>
      <c r="B1" s="1"/>
      <c r="C1" s="1"/>
      <c r="D1" s="1"/>
      <c r="E1" s="1"/>
      <c r="F1" s="1"/>
      <c r="G1" s="1"/>
      <c r="H1" s="1"/>
      <c r="I1" s="1"/>
      <c r="J1" s="1"/>
    </row>
    <row r="3" spans="1:10" ht="37.5" customHeight="1">
      <c r="A3" s="3" t="s">
        <v>1</v>
      </c>
      <c r="B3" s="4"/>
      <c r="C3" s="5"/>
      <c r="D3" s="6" t="s">
        <v>2</v>
      </c>
      <c r="E3" s="6"/>
      <c r="F3" s="6"/>
      <c r="G3" s="6"/>
      <c r="H3" s="3" t="s">
        <v>3</v>
      </c>
      <c r="I3" s="4"/>
      <c r="J3" s="5"/>
    </row>
    <row r="4" spans="1:10" ht="15.75">
      <c r="A4" s="7">
        <v>1</v>
      </c>
      <c r="B4" s="7"/>
      <c r="C4" s="7"/>
      <c r="D4" s="7">
        <v>2</v>
      </c>
      <c r="E4" s="7"/>
      <c r="F4" s="7"/>
      <c r="G4" s="7"/>
      <c r="H4" s="8">
        <v>3</v>
      </c>
      <c r="I4" s="9"/>
      <c r="J4" s="10"/>
    </row>
    <row r="5" spans="1:10" ht="15.75">
      <c r="A5" s="11" t="s">
        <v>4</v>
      </c>
      <c r="B5" s="12"/>
      <c r="C5" s="12"/>
      <c r="D5" s="12"/>
      <c r="E5" s="12"/>
      <c r="F5" s="12"/>
      <c r="G5" s="12"/>
      <c r="H5" s="12"/>
      <c r="I5" s="12"/>
      <c r="J5" s="13"/>
    </row>
    <row r="6" spans="1:10" ht="15.75">
      <c r="A6" s="11" t="s">
        <v>5</v>
      </c>
      <c r="B6" s="12"/>
      <c r="C6" s="12"/>
      <c r="D6" s="12"/>
      <c r="E6" s="12"/>
      <c r="F6" s="12"/>
      <c r="G6" s="12"/>
      <c r="H6" s="12"/>
      <c r="I6" s="12"/>
      <c r="J6" s="13"/>
    </row>
    <row r="7" spans="1:10" ht="18.75" hidden="1" customHeight="1">
      <c r="A7" s="14" t="s">
        <v>6</v>
      </c>
      <c r="B7" s="15"/>
      <c r="C7" s="16"/>
      <c r="D7" s="17" t="s">
        <v>7</v>
      </c>
      <c r="E7" s="18"/>
      <c r="F7" s="18"/>
      <c r="G7" s="19"/>
      <c r="H7" s="20" t="s">
        <v>8</v>
      </c>
      <c r="I7" s="21"/>
      <c r="J7" s="22"/>
    </row>
    <row r="8" spans="1:10" ht="114.75" customHeight="1">
      <c r="A8" s="14" t="s">
        <v>9</v>
      </c>
      <c r="B8" s="15"/>
      <c r="C8" s="16"/>
      <c r="D8" s="23"/>
      <c r="E8" s="24"/>
      <c r="F8" s="24"/>
      <c r="G8" s="25"/>
      <c r="H8" s="26" t="s">
        <v>10</v>
      </c>
      <c r="I8" s="27"/>
      <c r="J8" s="28"/>
    </row>
    <row r="9" spans="1:10" ht="84.75" customHeight="1">
      <c r="A9" s="14" t="s">
        <v>11</v>
      </c>
      <c r="B9" s="15"/>
      <c r="C9" s="16"/>
      <c r="D9" s="23"/>
      <c r="E9" s="24"/>
      <c r="F9" s="24"/>
      <c r="G9" s="25"/>
      <c r="H9" s="26" t="s">
        <v>12</v>
      </c>
      <c r="I9" s="27"/>
      <c r="J9" s="28"/>
    </row>
    <row r="10" spans="1:10" ht="15.75">
      <c r="A10" s="11" t="s">
        <v>13</v>
      </c>
      <c r="B10" s="12"/>
      <c r="C10" s="12"/>
      <c r="D10" s="12"/>
      <c r="E10" s="12"/>
      <c r="F10" s="12"/>
      <c r="G10" s="12"/>
      <c r="H10" s="12"/>
      <c r="I10" s="12"/>
      <c r="J10" s="13"/>
    </row>
    <row r="11" spans="1:10" ht="54.75" customHeight="1">
      <c r="A11" s="14" t="s">
        <v>14</v>
      </c>
      <c r="B11" s="15"/>
      <c r="C11" s="16"/>
      <c r="D11" s="17" t="s">
        <v>15</v>
      </c>
      <c r="E11" s="18"/>
      <c r="F11" s="18"/>
      <c r="G11" s="19"/>
      <c r="H11" s="26" t="s">
        <v>16</v>
      </c>
      <c r="I11" s="27"/>
      <c r="J11" s="28"/>
    </row>
    <row r="12" spans="1:10" ht="102" customHeight="1">
      <c r="A12" s="29" t="s">
        <v>17</v>
      </c>
      <c r="B12" s="30"/>
      <c r="C12" s="31"/>
      <c r="D12" s="23"/>
      <c r="E12" s="24"/>
      <c r="F12" s="24"/>
      <c r="G12" s="25"/>
      <c r="H12" s="26" t="s">
        <v>18</v>
      </c>
      <c r="I12" s="27"/>
      <c r="J12" s="28"/>
    </row>
    <row r="13" spans="1:10" ht="101.25" customHeight="1">
      <c r="A13" s="32" t="s">
        <v>19</v>
      </c>
      <c r="B13" s="32"/>
      <c r="C13" s="32"/>
      <c r="D13" s="33"/>
      <c r="E13" s="34"/>
      <c r="F13" s="34"/>
      <c r="G13" s="35"/>
      <c r="H13" s="26" t="s">
        <v>20</v>
      </c>
      <c r="I13" s="27"/>
      <c r="J13" s="28"/>
    </row>
    <row r="14" spans="1:10" ht="18" customHeight="1">
      <c r="A14" s="36"/>
      <c r="B14" s="36"/>
      <c r="C14" s="36"/>
      <c r="D14" s="36"/>
      <c r="E14" s="37"/>
      <c r="F14" s="37"/>
      <c r="G14" s="37"/>
      <c r="H14" s="37"/>
      <c r="I14" s="37"/>
      <c r="J14" s="37"/>
    </row>
    <row r="15" spans="1:10" ht="18.75">
      <c r="A15" s="1" t="s">
        <v>21</v>
      </c>
      <c r="B15" s="1"/>
      <c r="C15" s="1"/>
      <c r="D15" s="1"/>
      <c r="E15" s="1"/>
      <c r="F15" s="1"/>
      <c r="G15" s="1"/>
      <c r="H15" s="1"/>
      <c r="I15" s="1"/>
      <c r="J15" s="1"/>
    </row>
    <row r="17" spans="1:10" ht="39" customHeight="1">
      <c r="A17" s="38" t="s">
        <v>22</v>
      </c>
      <c r="B17" s="39"/>
      <c r="C17" s="39"/>
      <c r="D17" s="39"/>
      <c r="E17" s="39"/>
      <c r="F17" s="40"/>
      <c r="G17" s="41" t="s">
        <v>23</v>
      </c>
      <c r="H17" s="42"/>
      <c r="I17" s="42"/>
      <c r="J17" s="43"/>
    </row>
    <row r="18" spans="1:10" ht="17.25" customHeight="1">
      <c r="A18" s="7">
        <v>1</v>
      </c>
      <c r="B18" s="7"/>
      <c r="C18" s="7"/>
      <c r="D18" s="7"/>
      <c r="E18" s="7"/>
      <c r="F18" s="7"/>
      <c r="G18" s="8">
        <v>2</v>
      </c>
      <c r="H18" s="9"/>
      <c r="I18" s="9"/>
      <c r="J18" s="10"/>
    </row>
    <row r="19" spans="1:10" ht="151.5" customHeight="1">
      <c r="A19" s="44" t="s">
        <v>24</v>
      </c>
      <c r="B19" s="45"/>
      <c r="C19" s="45"/>
      <c r="D19" s="45"/>
      <c r="E19" s="45"/>
      <c r="F19" s="46"/>
      <c r="G19" s="47" t="s">
        <v>25</v>
      </c>
      <c r="H19" s="48"/>
      <c r="I19" s="48"/>
      <c r="J19" s="49"/>
    </row>
    <row r="21" spans="1:10" ht="18.75">
      <c r="A21" s="1" t="s">
        <v>26</v>
      </c>
      <c r="B21" s="1"/>
      <c r="C21" s="1"/>
      <c r="D21" s="1"/>
      <c r="E21" s="1"/>
      <c r="F21" s="1"/>
      <c r="G21" s="1"/>
      <c r="H21" s="1"/>
      <c r="I21" s="1"/>
      <c r="J21" s="1"/>
    </row>
    <row r="22" spans="1:10" ht="13.5" customHeight="1"/>
    <row r="23" spans="1:10" ht="18.75">
      <c r="A23" s="50" t="s">
        <v>27</v>
      </c>
      <c r="B23" s="50"/>
      <c r="C23" s="50" t="s">
        <v>28</v>
      </c>
      <c r="D23" s="50"/>
      <c r="E23" s="50" t="s">
        <v>29</v>
      </c>
      <c r="F23" s="50"/>
      <c r="G23" s="51" t="s">
        <v>30</v>
      </c>
      <c r="H23" s="52"/>
      <c r="I23" s="52"/>
      <c r="J23" s="53"/>
    </row>
    <row r="24" spans="1:10" ht="15.75" customHeight="1">
      <c r="A24" s="7">
        <v>1</v>
      </c>
      <c r="B24" s="7"/>
      <c r="C24" s="7">
        <v>2</v>
      </c>
      <c r="D24" s="7"/>
      <c r="E24" s="7">
        <v>3</v>
      </c>
      <c r="F24" s="7"/>
      <c r="G24" s="8">
        <v>4</v>
      </c>
      <c r="H24" s="9"/>
      <c r="I24" s="9"/>
      <c r="J24" s="10"/>
    </row>
    <row r="25" spans="1:10" ht="117" customHeight="1">
      <c r="A25" s="54" t="s">
        <v>31</v>
      </c>
      <c r="B25" s="46"/>
      <c r="C25" s="55">
        <v>1929.6690000000001</v>
      </c>
      <c r="D25" s="56"/>
      <c r="E25" s="55">
        <v>1929.2739999999999</v>
      </c>
      <c r="F25" s="56"/>
      <c r="G25" s="44" t="s">
        <v>32</v>
      </c>
      <c r="H25" s="57"/>
      <c r="I25" s="57"/>
      <c r="J25" s="58"/>
    </row>
    <row r="26" spans="1:10" ht="409.5" customHeight="1">
      <c r="A26" s="54" t="s">
        <v>33</v>
      </c>
      <c r="B26" s="46"/>
      <c r="C26" s="55">
        <v>2573.3850000000002</v>
      </c>
      <c r="D26" s="56"/>
      <c r="E26" s="55">
        <v>2572.4520000000002</v>
      </c>
      <c r="F26" s="56"/>
      <c r="G26" s="44" t="s">
        <v>34</v>
      </c>
      <c r="H26" s="57"/>
      <c r="I26" s="57"/>
      <c r="J26" s="58"/>
    </row>
    <row r="27" spans="1:10" ht="64.5" customHeight="1">
      <c r="A27" s="54" t="s">
        <v>35</v>
      </c>
      <c r="B27" s="46"/>
      <c r="C27" s="55">
        <v>1437.607</v>
      </c>
      <c r="D27" s="56"/>
      <c r="E27" s="55">
        <v>1436.751</v>
      </c>
      <c r="F27" s="56"/>
      <c r="G27" s="44" t="s">
        <v>36</v>
      </c>
      <c r="H27" s="57"/>
      <c r="I27" s="57"/>
      <c r="J27" s="58"/>
    </row>
    <row r="28" spans="1:10" ht="27.75" customHeight="1">
      <c r="A28" s="54" t="s">
        <v>37</v>
      </c>
      <c r="B28" s="46"/>
      <c r="C28" s="55">
        <v>28.428000000000001</v>
      </c>
      <c r="D28" s="56"/>
      <c r="E28" s="55">
        <v>28.428000000000001</v>
      </c>
      <c r="F28" s="56"/>
      <c r="G28" s="44" t="s">
        <v>38</v>
      </c>
      <c r="H28" s="57"/>
      <c r="I28" s="57"/>
      <c r="J28" s="58"/>
    </row>
    <row r="29" spans="1:10" ht="18.75">
      <c r="A29" s="59" t="s">
        <v>39</v>
      </c>
      <c r="B29" s="60"/>
      <c r="C29" s="61">
        <f>SUM(C25:D28)</f>
        <v>5969.0889999999999</v>
      </c>
      <c r="D29" s="62"/>
      <c r="E29" s="61">
        <f>SUM(E25:F28)</f>
        <v>5966.9050000000007</v>
      </c>
      <c r="F29" s="62"/>
      <c r="G29" s="51"/>
      <c r="H29" s="52"/>
      <c r="I29" s="52"/>
      <c r="J29" s="53"/>
    </row>
    <row r="30" spans="1:10" s="63" customFormat="1" ht="21.75" customHeight="1">
      <c r="A30" s="2"/>
      <c r="B30" s="2"/>
      <c r="C30" s="2"/>
      <c r="D30" s="2"/>
      <c r="E30" s="2"/>
      <c r="F30" s="2"/>
      <c r="G30" s="2"/>
      <c r="H30" s="2"/>
      <c r="I30" s="2"/>
      <c r="J30" s="2"/>
    </row>
    <row r="31" spans="1:10" s="63" customFormat="1" ht="30.75" customHeight="1">
      <c r="A31" s="64" t="s">
        <v>40</v>
      </c>
      <c r="B31" s="64"/>
      <c r="C31" s="64"/>
      <c r="D31" s="64"/>
      <c r="E31" s="64"/>
      <c r="F31" s="64"/>
      <c r="G31" s="64"/>
      <c r="H31" s="64"/>
      <c r="I31" s="64"/>
      <c r="J31" s="64"/>
    </row>
    <row r="32" spans="1:10" s="67" customFormat="1" ht="39" customHeight="1">
      <c r="A32" s="65" t="s">
        <v>41</v>
      </c>
      <c r="B32" s="66"/>
      <c r="C32" s="66"/>
      <c r="D32" s="66"/>
      <c r="E32" s="66"/>
      <c r="F32" s="66"/>
      <c r="G32" s="66"/>
      <c r="H32" s="66"/>
      <c r="I32" s="66"/>
      <c r="J32" s="66"/>
    </row>
    <row r="33" spans="1:10" s="67" customFormat="1" ht="56.25" customHeight="1">
      <c r="A33" s="65" t="s">
        <v>42</v>
      </c>
      <c r="B33" s="65"/>
      <c r="C33" s="65"/>
      <c r="D33" s="65"/>
      <c r="E33" s="65"/>
      <c r="F33" s="65"/>
      <c r="G33" s="65"/>
      <c r="H33" s="65"/>
      <c r="I33" s="65"/>
      <c r="J33" s="65"/>
    </row>
    <row r="34" spans="1:10" s="67" customFormat="1" ht="18" customHeight="1">
      <c r="A34" s="65" t="s">
        <v>43</v>
      </c>
      <c r="B34" s="66"/>
      <c r="C34" s="66"/>
      <c r="D34" s="66"/>
      <c r="E34" s="66"/>
      <c r="F34" s="66"/>
      <c r="G34" s="66"/>
      <c r="H34" s="66"/>
      <c r="I34" s="66"/>
      <c r="J34" s="66"/>
    </row>
    <row r="35" spans="1:10" s="67" customFormat="1" ht="27.75" customHeight="1">
      <c r="A35" s="65" t="s">
        <v>44</v>
      </c>
      <c r="B35" s="66"/>
      <c r="C35" s="66"/>
      <c r="D35" s="66"/>
      <c r="E35" s="66"/>
      <c r="F35" s="66"/>
      <c r="G35" s="66"/>
      <c r="H35" s="66"/>
      <c r="I35" s="66"/>
      <c r="J35" s="66"/>
    </row>
    <row r="36" spans="1:10" s="67" customFormat="1" ht="61.5" customHeight="1">
      <c r="A36" s="65" t="s">
        <v>45</v>
      </c>
      <c r="B36" s="66"/>
      <c r="C36" s="66"/>
      <c r="D36" s="66"/>
      <c r="E36" s="66"/>
      <c r="F36" s="66"/>
      <c r="G36" s="66"/>
      <c r="H36" s="66"/>
      <c r="I36" s="66"/>
      <c r="J36" s="66"/>
    </row>
    <row r="37" spans="1:10" s="67" customFormat="1" ht="78.75" customHeight="1">
      <c r="A37" s="65" t="s">
        <v>46</v>
      </c>
      <c r="B37" s="66"/>
      <c r="C37" s="66"/>
      <c r="D37" s="66"/>
      <c r="E37" s="66"/>
      <c r="F37" s="66"/>
      <c r="G37" s="66"/>
      <c r="H37" s="66"/>
      <c r="I37" s="66"/>
      <c r="J37" s="66"/>
    </row>
    <row r="38" spans="1:10" s="67" customFormat="1" ht="18" customHeight="1">
      <c r="A38" s="65" t="s">
        <v>47</v>
      </c>
      <c r="B38" s="65"/>
      <c r="C38" s="65"/>
      <c r="D38" s="65"/>
      <c r="E38" s="65"/>
      <c r="F38" s="65"/>
      <c r="G38" s="65"/>
      <c r="H38" s="65"/>
      <c r="I38" s="65"/>
      <c r="J38" s="65"/>
    </row>
    <row r="39" spans="1:10" s="67" customFormat="1" ht="18" customHeight="1">
      <c r="A39" s="65" t="s">
        <v>48</v>
      </c>
      <c r="B39" s="65"/>
      <c r="C39" s="65"/>
      <c r="D39" s="65"/>
      <c r="E39" s="65"/>
      <c r="F39" s="65"/>
      <c r="G39" s="65"/>
      <c r="H39" s="65"/>
      <c r="I39" s="65"/>
      <c r="J39" s="65"/>
    </row>
    <row r="40" spans="1:10" s="67" customFormat="1" ht="57.75" customHeight="1">
      <c r="A40" s="65" t="s">
        <v>49</v>
      </c>
      <c r="B40" s="65"/>
      <c r="C40" s="65"/>
      <c r="D40" s="65"/>
      <c r="E40" s="65"/>
      <c r="F40" s="65"/>
      <c r="G40" s="65"/>
      <c r="H40" s="65"/>
      <c r="I40" s="65"/>
      <c r="J40" s="65"/>
    </row>
    <row r="41" spans="1:10" s="67" customFormat="1" ht="18.75" customHeight="1">
      <c r="A41" s="65" t="s">
        <v>50</v>
      </c>
      <c r="B41" s="66"/>
      <c r="C41" s="66"/>
      <c r="D41" s="66"/>
      <c r="E41" s="66"/>
      <c r="F41" s="66"/>
      <c r="G41" s="66"/>
      <c r="H41" s="66"/>
      <c r="I41" s="66"/>
      <c r="J41" s="66"/>
    </row>
    <row r="42" spans="1:10" s="67" customFormat="1" ht="18.75" customHeight="1">
      <c r="A42" s="65" t="s">
        <v>51</v>
      </c>
      <c r="B42" s="66"/>
      <c r="C42" s="66"/>
      <c r="D42" s="66"/>
      <c r="E42" s="66"/>
      <c r="F42" s="66"/>
      <c r="G42" s="66"/>
      <c r="H42" s="66"/>
      <c r="I42" s="66"/>
      <c r="J42" s="66"/>
    </row>
    <row r="43" spans="1:10" s="67" customFormat="1" ht="37.5" customHeight="1">
      <c r="A43" s="65" t="s">
        <v>52</v>
      </c>
      <c r="B43" s="66"/>
      <c r="C43" s="66"/>
      <c r="D43" s="66"/>
      <c r="E43" s="66"/>
      <c r="F43" s="66"/>
      <c r="G43" s="66"/>
      <c r="H43" s="66"/>
      <c r="I43" s="66"/>
      <c r="J43" s="66"/>
    </row>
    <row r="44" spans="1:10" s="67" customFormat="1" ht="18.75" customHeight="1">
      <c r="A44" s="65" t="s">
        <v>53</v>
      </c>
      <c r="B44" s="66"/>
      <c r="C44" s="66"/>
      <c r="D44" s="66"/>
      <c r="E44" s="66"/>
      <c r="F44" s="66"/>
      <c r="G44" s="66"/>
      <c r="H44" s="66"/>
      <c r="I44" s="66"/>
      <c r="J44" s="66"/>
    </row>
    <row r="45" spans="1:10" s="67" customFormat="1" ht="19.5" customHeight="1">
      <c r="A45" s="65" t="s">
        <v>54</v>
      </c>
      <c r="B45" s="65"/>
      <c r="C45" s="65"/>
      <c r="D45" s="65"/>
      <c r="E45" s="65"/>
      <c r="F45" s="65"/>
      <c r="G45" s="65"/>
      <c r="H45" s="65"/>
      <c r="I45" s="65"/>
      <c r="J45" s="65"/>
    </row>
    <row r="46" spans="1:10" s="67" customFormat="1" ht="18" customHeight="1">
      <c r="A46" s="65" t="s">
        <v>55</v>
      </c>
      <c r="B46" s="65"/>
      <c r="C46" s="65"/>
      <c r="D46" s="65"/>
      <c r="E46" s="65"/>
      <c r="F46" s="65"/>
      <c r="G46" s="65"/>
      <c r="H46" s="65"/>
      <c r="I46" s="65"/>
      <c r="J46" s="65"/>
    </row>
    <row r="47" spans="1:10" s="67" customFormat="1" ht="18.75" customHeight="1">
      <c r="A47" s="65" t="s">
        <v>56</v>
      </c>
      <c r="B47" s="66"/>
      <c r="C47" s="66"/>
      <c r="D47" s="66"/>
      <c r="E47" s="66"/>
      <c r="F47" s="66"/>
      <c r="G47" s="66"/>
      <c r="H47" s="66"/>
      <c r="I47" s="66"/>
      <c r="J47" s="66"/>
    </row>
    <row r="48" spans="1:10" s="67" customFormat="1" ht="18.75" customHeight="1">
      <c r="A48" s="65" t="s">
        <v>57</v>
      </c>
      <c r="B48" s="66"/>
      <c r="C48" s="66"/>
      <c r="D48" s="66"/>
      <c r="E48" s="66"/>
      <c r="F48" s="66"/>
      <c r="G48" s="66"/>
      <c r="H48" s="66"/>
      <c r="I48" s="66"/>
      <c r="J48" s="66"/>
    </row>
    <row r="49" spans="1:10" s="67" customFormat="1" ht="19.5" customHeight="1">
      <c r="A49" s="65" t="s">
        <v>58</v>
      </c>
      <c r="B49" s="65"/>
      <c r="C49" s="65"/>
      <c r="D49" s="65"/>
      <c r="E49" s="65"/>
      <c r="F49" s="65"/>
      <c r="G49" s="65"/>
      <c r="H49" s="65"/>
      <c r="I49" s="65"/>
      <c r="J49" s="65"/>
    </row>
    <row r="50" spans="1:10" s="67" customFormat="1" ht="19.5" customHeight="1">
      <c r="A50" s="65" t="s">
        <v>59</v>
      </c>
      <c r="B50" s="65"/>
      <c r="C50" s="65"/>
      <c r="D50" s="65"/>
      <c r="E50" s="65"/>
      <c r="F50" s="65"/>
      <c r="G50" s="65"/>
      <c r="H50" s="65"/>
      <c r="I50" s="65"/>
      <c r="J50" s="65"/>
    </row>
    <row r="51" spans="1:10" s="67" customFormat="1" ht="18.75" customHeight="1">
      <c r="A51" s="65" t="s">
        <v>60</v>
      </c>
      <c r="B51" s="66"/>
      <c r="C51" s="66"/>
      <c r="D51" s="66"/>
      <c r="E51" s="66"/>
      <c r="F51" s="66"/>
      <c r="G51" s="66"/>
      <c r="H51" s="66"/>
      <c r="I51" s="66"/>
      <c r="J51" s="66"/>
    </row>
    <row r="52" spans="1:10" s="67" customFormat="1" ht="36.75" customHeight="1">
      <c r="A52" s="65" t="s">
        <v>61</v>
      </c>
      <c r="B52" s="66"/>
      <c r="C52" s="66"/>
      <c r="D52" s="66"/>
      <c r="E52" s="66"/>
      <c r="F52" s="66"/>
      <c r="G52" s="66"/>
      <c r="H52" s="66"/>
      <c r="I52" s="66"/>
      <c r="J52" s="66"/>
    </row>
    <row r="53" spans="1:10" s="67" customFormat="1" ht="18" customHeight="1">
      <c r="A53" s="65" t="s">
        <v>62</v>
      </c>
      <c r="B53" s="65"/>
      <c r="C53" s="65"/>
      <c r="D53" s="65"/>
      <c r="E53" s="65"/>
      <c r="F53" s="65"/>
      <c r="G53" s="65"/>
      <c r="H53" s="65"/>
      <c r="I53" s="65"/>
      <c r="J53" s="65"/>
    </row>
    <row r="54" spans="1:10" s="67" customFormat="1" ht="57.75" customHeight="1">
      <c r="A54" s="65" t="s">
        <v>63</v>
      </c>
      <c r="B54" s="65"/>
      <c r="C54" s="65"/>
      <c r="D54" s="65"/>
      <c r="E54" s="65"/>
      <c r="F54" s="65"/>
      <c r="G54" s="65"/>
      <c r="H54" s="65"/>
      <c r="I54" s="65"/>
      <c r="J54" s="65"/>
    </row>
    <row r="55" spans="1:10" s="67" customFormat="1" ht="18.75" customHeight="1">
      <c r="A55" s="65" t="s">
        <v>64</v>
      </c>
      <c r="B55" s="66"/>
      <c r="C55" s="66"/>
      <c r="D55" s="66"/>
      <c r="E55" s="66"/>
      <c r="F55" s="66"/>
      <c r="G55" s="66"/>
      <c r="H55" s="66"/>
      <c r="I55" s="66"/>
      <c r="J55" s="66"/>
    </row>
    <row r="56" spans="1:10" s="67" customFormat="1" ht="95.25" customHeight="1">
      <c r="A56" s="65" t="s">
        <v>65</v>
      </c>
      <c r="B56" s="66"/>
      <c r="C56" s="66"/>
      <c r="D56" s="66"/>
      <c r="E56" s="66"/>
      <c r="F56" s="66"/>
      <c r="G56" s="66"/>
      <c r="H56" s="66"/>
      <c r="I56" s="66"/>
      <c r="J56" s="66"/>
    </row>
    <row r="57" spans="1:10" s="67" customFormat="1" ht="19.5" customHeight="1">
      <c r="A57" s="65" t="s">
        <v>66</v>
      </c>
      <c r="B57" s="65"/>
      <c r="C57" s="65"/>
      <c r="D57" s="65"/>
      <c r="E57" s="65"/>
      <c r="F57" s="65"/>
      <c r="G57" s="65"/>
      <c r="H57" s="65"/>
      <c r="I57" s="65"/>
      <c r="J57" s="65"/>
    </row>
    <row r="58" spans="1:10" s="67" customFormat="1" ht="78" customHeight="1">
      <c r="A58" s="68" t="s">
        <v>67</v>
      </c>
      <c r="B58" s="69"/>
      <c r="C58" s="69"/>
      <c r="D58" s="69"/>
      <c r="E58" s="69"/>
      <c r="F58" s="69"/>
      <c r="G58" s="69"/>
      <c r="H58" s="69"/>
      <c r="I58" s="69"/>
      <c r="J58" s="69"/>
    </row>
    <row r="59" spans="1:10" s="67" customFormat="1" ht="21.75" customHeight="1">
      <c r="A59" s="65" t="s">
        <v>68</v>
      </c>
      <c r="B59" s="66"/>
      <c r="C59" s="66"/>
      <c r="D59" s="66"/>
      <c r="E59" s="66"/>
      <c r="F59" s="66"/>
      <c r="G59" s="66"/>
      <c r="H59" s="66"/>
      <c r="I59" s="66"/>
      <c r="J59" s="66"/>
    </row>
    <row r="60" spans="1:10" s="67" customFormat="1" ht="58.5" customHeight="1">
      <c r="A60" s="65" t="s">
        <v>69</v>
      </c>
      <c r="B60" s="66"/>
      <c r="C60" s="66"/>
      <c r="D60" s="66"/>
      <c r="E60" s="66"/>
      <c r="F60" s="66"/>
      <c r="G60" s="66"/>
      <c r="H60" s="66"/>
      <c r="I60" s="66"/>
      <c r="J60" s="66"/>
    </row>
    <row r="61" spans="1:10" s="67" customFormat="1" ht="40.5" customHeight="1">
      <c r="A61" s="70" t="s">
        <v>70</v>
      </c>
      <c r="B61" s="66"/>
      <c r="C61" s="66"/>
      <c r="D61" s="66"/>
      <c r="E61" s="66"/>
      <c r="F61" s="66"/>
      <c r="G61" s="66"/>
      <c r="H61" s="66"/>
      <c r="I61" s="66"/>
      <c r="J61" s="66"/>
    </row>
    <row r="62" spans="1:10" s="67" customFormat="1" ht="42.75" customHeight="1">
      <c r="A62" s="70" t="s">
        <v>71</v>
      </c>
      <c r="B62" s="66"/>
      <c r="C62" s="66"/>
      <c r="D62" s="66"/>
      <c r="E62" s="66"/>
      <c r="F62" s="66"/>
      <c r="G62" s="66"/>
      <c r="H62" s="66"/>
      <c r="I62" s="66"/>
      <c r="J62" s="66"/>
    </row>
    <row r="63" spans="1:10" s="67" customFormat="1" ht="78" customHeight="1">
      <c r="A63" s="70" t="s">
        <v>72</v>
      </c>
      <c r="B63" s="66"/>
      <c r="C63" s="66"/>
      <c r="D63" s="66"/>
      <c r="E63" s="66"/>
      <c r="F63" s="66"/>
      <c r="G63" s="66"/>
      <c r="H63" s="66"/>
      <c r="I63" s="66"/>
      <c r="J63" s="66"/>
    </row>
    <row r="64" spans="1:10" s="67" customFormat="1" ht="41.25" customHeight="1">
      <c r="A64" s="70" t="s">
        <v>73</v>
      </c>
      <c r="B64" s="66"/>
      <c r="C64" s="66"/>
      <c r="D64" s="66"/>
      <c r="E64" s="66"/>
      <c r="F64" s="66"/>
      <c r="G64" s="66"/>
      <c r="H64" s="66"/>
      <c r="I64" s="66"/>
      <c r="J64" s="66"/>
    </row>
    <row r="65" spans="1:10" s="67" customFormat="1" ht="20.25" customHeight="1">
      <c r="A65" s="70" t="s">
        <v>74</v>
      </c>
      <c r="B65" s="66"/>
      <c r="C65" s="66"/>
      <c r="D65" s="66"/>
      <c r="E65" s="66"/>
      <c r="F65" s="66"/>
      <c r="G65" s="66"/>
      <c r="H65" s="66"/>
      <c r="I65" s="66"/>
      <c r="J65" s="66"/>
    </row>
    <row r="66" spans="1:10" s="67" customFormat="1" ht="39.75" customHeight="1">
      <c r="A66" s="65" t="s">
        <v>75</v>
      </c>
      <c r="B66" s="66"/>
      <c r="C66" s="66"/>
      <c r="D66" s="66"/>
      <c r="E66" s="66"/>
      <c r="F66" s="66"/>
      <c r="G66" s="66"/>
      <c r="H66" s="66"/>
      <c r="I66" s="66"/>
      <c r="J66" s="66"/>
    </row>
    <row r="67" spans="1:10" s="67" customFormat="1" ht="76.5" customHeight="1">
      <c r="A67" s="65" t="s">
        <v>76</v>
      </c>
      <c r="B67" s="66"/>
      <c r="C67" s="66"/>
      <c r="D67" s="66"/>
      <c r="E67" s="66"/>
      <c r="F67" s="66"/>
      <c r="G67" s="66"/>
      <c r="H67" s="66"/>
      <c r="I67" s="66"/>
      <c r="J67" s="66"/>
    </row>
    <row r="68" spans="1:10" s="67" customFormat="1" ht="56.25" customHeight="1">
      <c r="A68" s="65" t="s">
        <v>77</v>
      </c>
      <c r="B68" s="66"/>
      <c r="C68" s="66"/>
      <c r="D68" s="66"/>
      <c r="E68" s="66"/>
      <c r="F68" s="66"/>
      <c r="G68" s="66"/>
      <c r="H68" s="66"/>
      <c r="I68" s="66"/>
      <c r="J68" s="66"/>
    </row>
    <row r="69" spans="1:10" s="67" customFormat="1" ht="38.25" customHeight="1">
      <c r="A69" s="65" t="s">
        <v>78</v>
      </c>
      <c r="B69" s="66"/>
      <c r="C69" s="66"/>
      <c r="D69" s="66"/>
      <c r="E69" s="66"/>
      <c r="F69" s="66"/>
      <c r="G69" s="66"/>
      <c r="H69" s="66"/>
      <c r="I69" s="66"/>
      <c r="J69" s="66"/>
    </row>
    <row r="70" spans="1:10" s="67" customFormat="1" ht="37.5" customHeight="1">
      <c r="A70" s="65" t="s">
        <v>79</v>
      </c>
      <c r="B70" s="66"/>
      <c r="C70" s="66"/>
      <c r="D70" s="66"/>
      <c r="E70" s="66"/>
      <c r="F70" s="66"/>
      <c r="G70" s="66"/>
      <c r="H70" s="66"/>
      <c r="I70" s="66"/>
      <c r="J70" s="66"/>
    </row>
    <row r="71" spans="1:10" s="67" customFormat="1" ht="37.5" customHeight="1">
      <c r="A71" s="65" t="s">
        <v>80</v>
      </c>
      <c r="B71" s="66"/>
      <c r="C71" s="66"/>
      <c r="D71" s="66"/>
      <c r="E71" s="66"/>
      <c r="F71" s="66"/>
      <c r="G71" s="66"/>
      <c r="H71" s="66"/>
      <c r="I71" s="66"/>
      <c r="J71" s="66"/>
    </row>
    <row r="72" spans="1:10" s="67" customFormat="1" ht="24" customHeight="1">
      <c r="A72" s="65" t="s">
        <v>81</v>
      </c>
      <c r="B72" s="66"/>
      <c r="C72" s="66"/>
      <c r="D72" s="66"/>
      <c r="E72" s="66"/>
      <c r="F72" s="66"/>
      <c r="G72" s="66"/>
      <c r="H72" s="66"/>
      <c r="I72" s="66"/>
      <c r="J72" s="66"/>
    </row>
    <row r="73" spans="1:10" s="73" customFormat="1" ht="54" customHeight="1">
      <c r="A73" s="71" t="s">
        <v>82</v>
      </c>
      <c r="B73" s="71"/>
      <c r="C73" s="71"/>
      <c r="D73" s="72"/>
      <c r="E73" s="72"/>
      <c r="F73" s="72"/>
      <c r="G73" s="72"/>
      <c r="H73" s="72"/>
      <c r="I73" s="72"/>
      <c r="J73" s="71"/>
    </row>
    <row r="74" spans="1:10" s="73" customFormat="1" ht="15.75">
      <c r="I74" s="74" t="s">
        <v>83</v>
      </c>
    </row>
    <row r="75" spans="1:10" s="73" customFormat="1" ht="23.25" customHeight="1">
      <c r="A75" s="71" t="s">
        <v>84</v>
      </c>
      <c r="B75" s="71"/>
      <c r="C75" s="71"/>
      <c r="D75" s="72"/>
      <c r="E75" s="72"/>
      <c r="F75" s="72"/>
      <c r="G75" s="72"/>
      <c r="H75" s="72"/>
      <c r="I75" s="72"/>
      <c r="J75" s="71"/>
    </row>
    <row r="76" spans="1:10" s="73" customFormat="1" ht="15.75">
      <c r="I76" s="74" t="s">
        <v>83</v>
      </c>
    </row>
    <row r="77" spans="1:10" ht="16.5" customHeight="1"/>
  </sheetData>
  <mergeCells count="101">
    <mergeCell ref="A69:J69"/>
    <mergeCell ref="A70:J70"/>
    <mergeCell ref="A71:J71"/>
    <mergeCell ref="A72:J72"/>
    <mergeCell ref="A63:J63"/>
    <mergeCell ref="A64:J64"/>
    <mergeCell ref="A65:J65"/>
    <mergeCell ref="A66:J66"/>
    <mergeCell ref="A67:J67"/>
    <mergeCell ref="A68:J68"/>
    <mergeCell ref="A57:J57"/>
    <mergeCell ref="A58:J58"/>
    <mergeCell ref="A59:J59"/>
    <mergeCell ref="A60:J60"/>
    <mergeCell ref="A61:J61"/>
    <mergeCell ref="A62:J62"/>
    <mergeCell ref="A51:J51"/>
    <mergeCell ref="A52:J52"/>
    <mergeCell ref="A53:J53"/>
    <mergeCell ref="A54:J54"/>
    <mergeCell ref="A55:J55"/>
    <mergeCell ref="A56:J56"/>
    <mergeCell ref="A45:J45"/>
    <mergeCell ref="A46:J46"/>
    <mergeCell ref="A47:J47"/>
    <mergeCell ref="A48:J48"/>
    <mergeCell ref="A49:J49"/>
    <mergeCell ref="A50:J50"/>
    <mergeCell ref="A39:J39"/>
    <mergeCell ref="A40:J40"/>
    <mergeCell ref="A41:J41"/>
    <mergeCell ref="A42:J42"/>
    <mergeCell ref="A43:J43"/>
    <mergeCell ref="A44:J44"/>
    <mergeCell ref="A33:J33"/>
    <mergeCell ref="A34:J34"/>
    <mergeCell ref="A35:J35"/>
    <mergeCell ref="A36:J36"/>
    <mergeCell ref="A37:J37"/>
    <mergeCell ref="A38:J38"/>
    <mergeCell ref="A29:B29"/>
    <mergeCell ref="C29:D29"/>
    <mergeCell ref="E29:F29"/>
    <mergeCell ref="G29:J29"/>
    <mergeCell ref="A31:J31"/>
    <mergeCell ref="A32:J32"/>
    <mergeCell ref="A27:B27"/>
    <mergeCell ref="C27:D27"/>
    <mergeCell ref="E27:F27"/>
    <mergeCell ref="G27:J27"/>
    <mergeCell ref="A28:B28"/>
    <mergeCell ref="C28:D28"/>
    <mergeCell ref="E28:F28"/>
    <mergeCell ref="G28:J28"/>
    <mergeCell ref="A25:B25"/>
    <mergeCell ref="C25:D25"/>
    <mergeCell ref="E25:F25"/>
    <mergeCell ref="G25:J25"/>
    <mergeCell ref="A26:B26"/>
    <mergeCell ref="C26:D26"/>
    <mergeCell ref="E26:F26"/>
    <mergeCell ref="G26:J26"/>
    <mergeCell ref="A21:J21"/>
    <mergeCell ref="A23:B23"/>
    <mergeCell ref="C23:D23"/>
    <mergeCell ref="E23:F23"/>
    <mergeCell ref="G23:J23"/>
    <mergeCell ref="A24:B24"/>
    <mergeCell ref="C24:D24"/>
    <mergeCell ref="E24:F24"/>
    <mergeCell ref="G24:J24"/>
    <mergeCell ref="A15:J15"/>
    <mergeCell ref="A17:F17"/>
    <mergeCell ref="G17:J17"/>
    <mergeCell ref="A18:F18"/>
    <mergeCell ref="G18:J18"/>
    <mergeCell ref="A19:F19"/>
    <mergeCell ref="G19:J19"/>
    <mergeCell ref="A10:J10"/>
    <mergeCell ref="A11:C11"/>
    <mergeCell ref="D11:G13"/>
    <mergeCell ref="H11:J11"/>
    <mergeCell ref="A12:C12"/>
    <mergeCell ref="H12:J12"/>
    <mergeCell ref="A13:C13"/>
    <mergeCell ref="H13:J13"/>
    <mergeCell ref="A5:J5"/>
    <mergeCell ref="A6:J6"/>
    <mergeCell ref="A7:C7"/>
    <mergeCell ref="D7:G9"/>
    <mergeCell ref="A8:C8"/>
    <mergeCell ref="H8:J8"/>
    <mergeCell ref="A9:C9"/>
    <mergeCell ref="H9:J9"/>
    <mergeCell ref="A1:J1"/>
    <mergeCell ref="A3:C3"/>
    <mergeCell ref="D3:G3"/>
    <mergeCell ref="H3:J3"/>
    <mergeCell ref="A4:C4"/>
    <mergeCell ref="D4:G4"/>
    <mergeCell ref="H4:J4"/>
  </mergeCells>
  <printOptions horizontalCentered="1"/>
  <pageMargins left="0.72" right="0.46" top="0.51181102362204722" bottom="0.39370078740157483" header="0.31496062992125984" footer="0.19685039370078741"/>
  <pageSetup paperSize="9" scale="63"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Пункт 1 отчета рус+</vt:lpstr>
      <vt:lpstr>Пункты 2-5 отчета рус+</vt:lpstr>
      <vt:lpstr>'Пункт 1 отчета рус+'!_Toc216672832</vt:lpstr>
      <vt:lpstr>'Пункт 1 отчета рус+'!Заголовки_для_печати</vt:lpstr>
      <vt:lpstr>'Пункт 1 отчета рус+'!Область_печати</vt:lpstr>
    </vt:vector>
  </TitlesOfParts>
  <Company>Reanimator Extreme Edition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ZHANAR</dc:creator>
  <cp:lastModifiedBy>ZHANAR</cp:lastModifiedBy>
  <dcterms:created xsi:type="dcterms:W3CDTF">2018-02-21T09:58:38Z</dcterms:created>
  <dcterms:modified xsi:type="dcterms:W3CDTF">2018-02-21T09:59:53Z</dcterms:modified>
</cp:coreProperties>
</file>