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05" windowWidth="19320" windowHeight="11640" activeTab="1"/>
  </bookViews>
  <sheets>
    <sheet name="2016 жыл 12-ай  (7)" sheetId="2" r:id="rId1"/>
    <sheet name="2016 жыл 12-ай  (6)" sheetId="1" r:id="rId2"/>
  </sheets>
  <definedNames>
    <definedName name="_xlnm.Print_Area" localSheetId="1">'2016 жыл 12-ай  (6)'!$A$1:$F$276</definedName>
    <definedName name="_xlnm.Print_Area" localSheetId="0">'2016 жыл 12-ай  (7)'!$A$1:$F$276</definedName>
  </definedNames>
  <calcPr calcId="124519"/>
</workbook>
</file>

<file path=xl/calcChain.xml><?xml version="1.0" encoding="utf-8"?>
<calcChain xmlns="http://schemas.openxmlformats.org/spreadsheetml/2006/main">
  <c r="E262" i="2"/>
  <c r="D262"/>
  <c r="E261"/>
  <c r="D261"/>
  <c r="E253"/>
  <c r="D253"/>
  <c r="E252"/>
  <c r="D252"/>
  <c r="E241"/>
  <c r="D241"/>
  <c r="E240"/>
  <c r="E242"/>
  <c r="D240"/>
  <c r="D242"/>
  <c r="E239"/>
  <c r="D239"/>
  <c r="E220"/>
  <c r="D220"/>
  <c r="E219"/>
  <c r="D219"/>
  <c r="E209"/>
  <c r="D209"/>
  <c r="E208"/>
  <c r="D208"/>
  <c r="E199"/>
  <c r="D199"/>
  <c r="E198"/>
  <c r="E200"/>
  <c r="D198"/>
  <c r="D200"/>
  <c r="E171"/>
  <c r="E172"/>
  <c r="D171"/>
  <c r="D172"/>
  <c r="D157"/>
  <c r="D156"/>
  <c r="E147"/>
  <c r="D147"/>
  <c r="E146"/>
  <c r="D146"/>
  <c r="E137"/>
  <c r="D137"/>
  <c r="E136"/>
  <c r="D136"/>
  <c r="E128"/>
  <c r="D128"/>
  <c r="E127"/>
  <c r="D127"/>
  <c r="E118"/>
  <c r="D118"/>
  <c r="E117"/>
  <c r="D117"/>
  <c r="E107"/>
  <c r="D107"/>
  <c r="E106"/>
  <c r="E108"/>
  <c r="D106"/>
  <c r="D108"/>
  <c r="E105"/>
  <c r="D105"/>
  <c r="E90"/>
  <c r="D90"/>
  <c r="E89"/>
  <c r="E91"/>
  <c r="D89"/>
  <c r="D91"/>
  <c r="E78"/>
  <c r="E79"/>
  <c r="D78"/>
  <c r="D79"/>
  <c r="E61"/>
  <c r="E62"/>
  <c r="D61"/>
  <c r="D62"/>
  <c r="E52"/>
  <c r="E53"/>
  <c r="D52"/>
  <c r="D53"/>
  <c r="E43"/>
  <c r="E44"/>
  <c r="D43"/>
  <c r="D44"/>
  <c r="E11"/>
  <c r="E12"/>
  <c r="D11"/>
  <c r="D12"/>
  <c r="E262" i="1"/>
  <c r="E261"/>
  <c r="D261"/>
  <c r="D262"/>
  <c r="E253"/>
  <c r="E252"/>
  <c r="D252"/>
  <c r="D253"/>
  <c r="E241"/>
  <c r="D241"/>
  <c r="E240"/>
  <c r="E242"/>
  <c r="D240"/>
  <c r="E239"/>
  <c r="D239"/>
  <c r="D242"/>
  <c r="E220"/>
  <c r="E219"/>
  <c r="D219"/>
  <c r="D220"/>
  <c r="E209"/>
  <c r="E208"/>
  <c r="D208"/>
  <c r="D209"/>
  <c r="E199"/>
  <c r="D199"/>
  <c r="E198"/>
  <c r="E200"/>
  <c r="D198"/>
  <c r="D200"/>
  <c r="D172"/>
  <c r="E171"/>
  <c r="E172"/>
  <c r="D171"/>
  <c r="D156"/>
  <c r="D157"/>
  <c r="E147"/>
  <c r="E146"/>
  <c r="D146"/>
  <c r="D147"/>
  <c r="E137"/>
  <c r="E136"/>
  <c r="D136"/>
  <c r="D137"/>
  <c r="E128"/>
  <c r="E127"/>
  <c r="D127"/>
  <c r="D128"/>
  <c r="E118"/>
  <c r="E117"/>
  <c r="D117"/>
  <c r="D118"/>
  <c r="E107"/>
  <c r="D107"/>
  <c r="E106"/>
  <c r="E108"/>
  <c r="D106"/>
  <c r="E105"/>
  <c r="D105"/>
  <c r="D108"/>
  <c r="E90"/>
  <c r="D90"/>
  <c r="E89"/>
  <c r="E91"/>
  <c r="D89"/>
  <c r="D91"/>
  <c r="D79"/>
  <c r="E78"/>
  <c r="E79"/>
  <c r="D78"/>
  <c r="D62"/>
  <c r="E61"/>
  <c r="E62"/>
  <c r="D61"/>
  <c r="D53"/>
  <c r="E52"/>
  <c r="E53"/>
  <c r="D52"/>
  <c r="D44"/>
  <c r="E43"/>
  <c r="E44"/>
  <c r="D43"/>
  <c r="D12"/>
  <c r="E11"/>
  <c r="E12"/>
  <c r="D11"/>
</calcChain>
</file>

<file path=xl/sharedStrings.xml><?xml version="1.0" encoding="utf-8"?>
<sst xmlns="http://schemas.openxmlformats.org/spreadsheetml/2006/main" count="1032" uniqueCount="329">
  <si>
    <t>Атауы</t>
  </si>
  <si>
    <t>Өлшем бірлігі</t>
  </si>
  <si>
    <t>Орындалуы туралы ақпарат, орындалмаған кезде себептері көрсетіледі</t>
  </si>
  <si>
    <t>жоспар</t>
  </si>
  <si>
    <t>орындалғаны</t>
  </si>
  <si>
    <t xml:space="preserve"> Бағыт: «Экономика»</t>
  </si>
  <si>
    <t>Нысаналы  индикаторлар</t>
  </si>
  <si>
    <t>Мақсат 3.2.1.1: Ауданның өнеркәсіптік әлеуетін арттыру</t>
  </si>
  <si>
    <t>1. Өңдеу өнеркәсібі өнімін  шығарудың нақты көлем индексі</t>
  </si>
  <si>
    <t>%</t>
  </si>
  <si>
    <t>2017 жылдың 12 айымен өңдеу өнеркәсібі өнімін  шығарудың нақты көлем индексі 100,1 % орындалды.  Ауданның жоспар бойынша 104,0 %-дан төмендеу себебі, аудандағы бірнеше кәсіпорындарда толық қуаттылықтан шығалмады, Оның ішіндегі "Луговой Жылқы Зауыты" ЖШС шошқа етін өндіру есебінен, "Қарақыстақ" ГЭС" электр энергиясын өндіруі және тағы басқада кәсіпорындардың есебінен төмендеуде.</t>
  </si>
  <si>
    <t>Іс-шаралары, млн. теңге</t>
  </si>
  <si>
    <t>"Дос қайнар" ШҚ  шұжық цехның қондырғылары мен технологияларын жаңарту</t>
  </si>
  <si>
    <t>БН және өз қаржысы</t>
  </si>
  <si>
    <t>"Дос қайнар" ШҚ  шұжық цехының қондырғылары мен технологияларын жаңарту мақсатын өз қаражаты есебінде жаңа қондырғылар шетелден алып орнатылды.</t>
  </si>
  <si>
    <t>Басқа да қаражат</t>
  </si>
  <si>
    <t>Барлығы</t>
  </si>
  <si>
    <t>Қол жеткізу үшін жауаптылар: Аудан әкімдігінің кәсіпкерлік және өнеркәсіп бөлімі</t>
  </si>
  <si>
    <t xml:space="preserve">3.2.2.  Агроөнеркәсіп кешені </t>
  </si>
  <si>
    <t>Мақсат 3.2.2.1: Агроөнеркәсіп кешен субъектілерінің бәсекеге қабілеттілігін арттыру үшін жағдай жасау</t>
  </si>
  <si>
    <t xml:space="preserve">1. Ауыл шаруашылығы жалпы өнімін шығарудың нақты көлемінің индексі </t>
  </si>
  <si>
    <t>2. Өсімдік шаруашылығы жалпы өнімін шығарудың нақты көлем индексі</t>
  </si>
  <si>
    <t>Өсімдік шаруашылығы жалпы өнімін шығарудың нақты көлем индексі 2016 жылы 103,8 пайыз болса, 2017 жылы 108,1 пайыз болды.</t>
  </si>
  <si>
    <t>3. Егін алқабын арттыру (салалық бағытқа байланысты)</t>
  </si>
  <si>
    <t>-майлы дақылдар</t>
  </si>
  <si>
    <t>га</t>
  </si>
  <si>
    <t>-көкөніс дақылдар</t>
  </si>
  <si>
    <t>-бақша дақылдар</t>
  </si>
  <si>
    <t>-мал азығы дақылдары</t>
  </si>
  <si>
    <t>2017 жылы жаңадан 3000 га көпжылдық шөп жоңышқа себілді.</t>
  </si>
  <si>
    <t>4. Мал шаруашылығы жалпы өнімін шығарудың нақты көлем индексі</t>
  </si>
  <si>
    <t>Орындалды.</t>
  </si>
  <si>
    <t>5. Ұйымдастырылған шаруашылықтардағы  мүйізді ірі қара және мүйізді ұсақ қара мал басының үлесі</t>
  </si>
  <si>
    <t>МІҚ, %</t>
  </si>
  <si>
    <t>МҰҚ %</t>
  </si>
  <si>
    <t>6. Тұқымды өзгерістерге қатысатын мүйізді ірі қара және мүйізді ұсақ қара мал басының үлесі</t>
  </si>
  <si>
    <t>14073 бас сиыр малының 3518 басы тұқымдық түрлендіруге қатысты.</t>
  </si>
  <si>
    <t>452352 бас МҰҚ 70567 басы тұқымдық түрлендіруге қатысты.</t>
  </si>
  <si>
    <t>7. Мерзімі бұзылып берілген субсидиялар үлесінің төмендеуі</t>
  </si>
  <si>
    <t>Мерзімі бұзылған субсидия болған жоқ.</t>
  </si>
  <si>
    <t>Аудандағы 141740 га егістік жерлердің шығымдылығын арттыру үшін мин. Тыңайтқышты пайдалануды арттыру</t>
  </si>
  <si>
    <t>РБ</t>
  </si>
  <si>
    <t>Дәнді дақылдардың сапалы тұқымын дайындау</t>
  </si>
  <si>
    <t>2871 тонна күздік бидайдың элита тұқымын сатып алғанына 103,7 млн., 545,7 тонна жаздық арпа элита 22,9 млн., 80 тонна жаздық арпа, ж/арпа Ір-2,2 млн., 23 тонна -мақсары, Ір-1,4 млн., 850 кг қантқыз-бірегей-8,0 млн. тенге</t>
  </si>
  <si>
    <t>Зиянкестерге қарсы гербицидтерді пайдалану</t>
  </si>
  <si>
    <t>2017 жылы аудан АШТӨ-і 2,9 тонна гербицидтер сатып алынынды.</t>
  </si>
  <si>
    <t>Асыл тұқымды ж/е селекциялық жұмысты жүргізуде тұқымдық түрлендірумен қамтылған ірі қара малдың аналық басы</t>
  </si>
  <si>
    <t>65 АШТӨ МІҚ тұқымдық түрлендіруге 6245 басқа қатысты.</t>
  </si>
  <si>
    <t>Асыл тұқымды ж/е селекциялық ірі қара малдарды сатып алу</t>
  </si>
  <si>
    <t xml:space="preserve">41 АШТӨ 157 бас асыл тұқымды МІҚ сатып алынды. </t>
  </si>
  <si>
    <t xml:space="preserve">Сүтті бағыттаға ірі қара мал шаруашылығында селекциялық және асыл тұқымды жұмыстарды жүргізу </t>
  </si>
  <si>
    <t>3 АШТӨ 302 аналық бас селекциялық асылдандыру жұмыстары жүргізілді.</t>
  </si>
  <si>
    <t xml:space="preserve">Ірі қара мал шаруашылығында жеке қосалқы шаруашылықтардағы ірі қара мал басын қолдан ұрықтандыруды ұйымдастыру </t>
  </si>
  <si>
    <t>15 ауыл округінен 5048 бас қолдан ұрықтандырылды.</t>
  </si>
  <si>
    <t xml:space="preserve">Қой шаруашылығында селекциялық және асыл тұқымды жұмысты жүргізуде тұқымдық түрлендірумен қамтылған аналық қой басы </t>
  </si>
  <si>
    <t>41 АШТӨ 70567 селекциялық асылдандыруға қатысты.</t>
  </si>
  <si>
    <t>Асыл тұқымды еркек тоқтыларды сатып алу</t>
  </si>
  <si>
    <t>31 АШТӨ 2102 бас асыл тұқымды қошқар алынды.</t>
  </si>
  <si>
    <t>Сүт өндіру үшін мал азығы құнын арзандату</t>
  </si>
  <si>
    <t>275 тонна сиыр сүті,114 тонна бие сүті субсидияланды.</t>
  </si>
  <si>
    <t>Шошқа етін өндіруге арналған азық құнын арзандату</t>
  </si>
  <si>
    <t>2666,9 тонна субсидияланды, себебі шошқа етінің құны 147 теңгеден 100 теңгеге кеміген.</t>
  </si>
  <si>
    <t>Қой етін өндіруге арналған азық құнын арзандату</t>
  </si>
  <si>
    <t>6592 бас субсидияланды, 2016 жылы қой еті 1 кг 200 теңге, 2017 жылы қозы еті ғана бір басқа 1500 теңге.</t>
  </si>
  <si>
    <t>Жылқы етін өндіруге арналған азық құнын арзандату</t>
  </si>
  <si>
    <t>295,0 тонна субсидияланды, "Шәушен" ШҚ жылқы етін толық орындады.</t>
  </si>
  <si>
    <t>Республикалық бюджет</t>
  </si>
  <si>
    <t>Қол жеткізу үшін жауаптылар: Т.Рысқұлов ауданы әкімдігінің ауыл шаруашылық бөлімі.</t>
  </si>
  <si>
    <t>3.2.3. Сауда</t>
  </si>
  <si>
    <t>Мақсат  3.2.3.1: Сауданы дамыту</t>
  </si>
  <si>
    <t>1. Бөлшек сауданың нақты көлем индексі</t>
  </si>
  <si>
    <t xml:space="preserve">2017 жылдың 12 айымен бөлшек сауданың көлемі 2938,7 мың теңге.  </t>
  </si>
  <si>
    <t>ЖК Сапарбаева Айсулу Абдрахмановна "Дүкен айналым қаражатын толтыру жобасы"</t>
  </si>
  <si>
    <t>"Халық банк"-пен мақұлданып, АҮК-де қаралып, қаржыландырылды.</t>
  </si>
  <si>
    <t>ЖК Нишанова Гулзода Анарбаевна "Супермаркетке негізгі құрал-жабдықтар жобасы</t>
  </si>
  <si>
    <t xml:space="preserve"> Қол жеткізу үшін жауаптылар: Т.Рысқұлов ауданы әкімдігінің кәсіпкерлік және өнеркәсіп бөлімі.</t>
  </si>
  <si>
    <t>3.2.4. Инновациялар және  инвестициялар</t>
  </si>
  <si>
    <t xml:space="preserve">Мақсат 3.2.4.1: Инновациялар мен инвестицияларды дамыту                                                                                                                                                                               </t>
  </si>
  <si>
    <t xml:space="preserve">1. Халықтың жан басына шаққандағы негізгі капиталға салынған инвестициялардың өсу қарқыны </t>
  </si>
  <si>
    <t xml:space="preserve">Аудан аумағында 2017 жылдың 12 айында 5696,5 млн.тг инвестиция тартылса, ал 2016 жылдың қорытындысы бойынша 29247,8 млн.тг инвестиция тартылған, Инвестициялық көрсеткішті салыстырғанда  18,6 %-ке  дейін төмендеуінің негізгі себебі: «Батыс Еуропа – Батыс Қытай» мемлекет аралық Газ құбыры желісін жүргізген «АзияГазҚұбыры» ЖШС-ң (АГП инвестициясының жоспары  10 млрд 900 млн.тг) құбыр желілік және Луговой КС-4 компрессор станциясындағы құрылыс жұмыстарын, Ақыртөбе газ сығымдау станциясы құрылысын жүргізген «Магистралды газ құбыры басқармасы» (УМГ – Тараз инвестициясының көлемі 16,2 млрд.тг) мекемесінің компрессор станциясындағы құрылыс жұмыстарын жүргізілгенімен түсіндіріледі. </t>
  </si>
  <si>
    <t>2. Инновация саласында белсенділік деңгейі</t>
  </si>
  <si>
    <t>Инновация саласында белсенділік деңгейінде  «Батыс Еуропа – Батыс Қытай» автомагистрал жол бойы кешені (кемпинг) "В" санатты жоба бойынша мердігер "Каз Туризм" ЖШС-гі 2017 жылдың 12 айында өз қаражаты есебінен 350,0 млн.тг инвестиция тартылып, Бүгінгі күнге 30% құрылыс жұмыстарын жүргізді. Қазіргі таңда қыс мезгілі уақытында құрылыс жұмыстары уақытша тоқтап тұр.</t>
  </si>
  <si>
    <t>«Aguila Solar» ЖШС-гі Құлан ауылдық округінде «Күн сәулесі қуатын өндіру станциясының» жобасы</t>
  </si>
  <si>
    <t xml:space="preserve">«Aguila Solar» ЖШС-гі Құлан ауылдық округінде «Күн сәулесі қуатын өндіру станциясының» жобасының құрлысын 2017 жылдың қыркүйек айында басталуы күтілген. Алайда компания басшыларымен шетел инвесторлардың қаражаттын болмауыны байланысты, Жобаны Шетел инвесторлардың мәліметі бойынша құрылыс жұмыстарын 2018 жылдың І-ші тоқсанында басталуы күтілуде. </t>
  </si>
  <si>
    <t>Қол жеткізу үшін жауаптылар: Т.Рысқұлов ауданы әкімдігінің кәсіпкерлік және өнеркәсіп бөлімі.</t>
  </si>
  <si>
    <t>3.2.5 Экономикалық өсу орталықтарын дамыту</t>
  </si>
  <si>
    <t>Мақсат 3.2.5.1: Экономикалық өсу орталықтарын дамыту</t>
  </si>
  <si>
    <t xml:space="preserve">1.Тіректі  ауылдық елді мекенде халық санының өсімі </t>
  </si>
  <si>
    <t>мың адам</t>
  </si>
  <si>
    <t>Көгершін ауылында 3542 адам,  Ақыртөбе ауылында 3128 адам.</t>
  </si>
  <si>
    <t>Бағыт: Әлеуметтік сала</t>
  </si>
  <si>
    <t xml:space="preserve">3.2.6. Білім беру    </t>
  </si>
  <si>
    <t>Мақсат 3.2.6.1: Білім берудің қол жетімділігін қамтамасыз ету</t>
  </si>
  <si>
    <t>1. Жұмыс істеп тұрған апатты және үш ауысымды мектептер саны</t>
  </si>
  <si>
    <t xml:space="preserve">    Жалпақсаз ауылындағы Жалпақсаз бастауыш мектебі апатты жағдайда. Жарамсыздығы туралы техникалық қорытындысы бар. (Қорытынды берген "Шилибеков" ЖК, АДС и ЖКХ №022063) 2016 жылы аудандық қала құрылысы, сәулет бөлімінің тапсырысымен 2,5 млн.теңге қарастырылып, аталған мектепке жобалық-сметалық құжаттарын әзірленді. (Жалпақсаз бастауыш мектебі ( 48 орынды), жобалық-сметалық құны - 338 млн.теңге)   Мемлекеттік сараптамадан өтті. 2018 жылға 100 млн.теңге қарастырылып отыр.</t>
  </si>
  <si>
    <t>2. Жаратылыстану-математика пәндері бойынша мектеп бітірушілердің арасында білім беру бағдарламаларын табысты (өте жақсы/жақсы) меңгерген оқушылар үлесі</t>
  </si>
  <si>
    <t>29 орта  мектепте 616 оқушыдан 394 оқушы жаратылыстану математика бағыты бойынша сапалы білім алуда. 64,0 пайыз.</t>
  </si>
  <si>
    <t>3. Мүмкіндіктері шектеулі балалардың жалпы санының ішінде балалардың инклюзивті біліммен қамтылуы</t>
  </si>
  <si>
    <t>Аудан бойынша мүмкіндіктері шектеулі 365 баладан 172 бала инклюзивтік біліммен қамтылған.47,1 пайызды құрайды.</t>
  </si>
  <si>
    <t>4. Балаларды (3-6 жас) мектепке дейінгі тәрбиемен және оқытумен қамту</t>
  </si>
  <si>
    <t>Аудан бойынша 18 балабақша мен 14 шағын орталық жұмыс атқарып, балабақшада 2007 бала, шағын орталықта 740 бала, барлығы 2747 бала мектепке дейінгі мекемемен қамтылған. .Мектепке дейінгі тәрбиемен қамтылғандар үлесі 69,1 пайызды құрайды. Бала санының көбеюіне байланысты.</t>
  </si>
  <si>
    <t>4.1. оның ішінде жеке меншік мектепке дейінгі ұйымдар желілерін дамыту есебінен</t>
  </si>
  <si>
    <t xml:space="preserve">Аудан бойынша 18 балабақша бар.3 жеке меншік балабақша бар. </t>
  </si>
  <si>
    <t>Мектепке дейінгі ұйымдарды күтіп ұстау</t>
  </si>
  <si>
    <t>АБ</t>
  </si>
  <si>
    <t>Аудандық бюджет</t>
  </si>
  <si>
    <t xml:space="preserve">Қол жеткізу үшін жауаптылар: Аудан әкімдігінің білім бөлімі </t>
  </si>
  <si>
    <t>Мақсат  3.2.6.2: Жастарға мемлекеттік қолдау көрсету</t>
  </si>
  <si>
    <t>1. Мемлекеттік тапсырыс бойынша техникалық және кәсіптік білім беретін оқу орындары түлектері мен оқуды аяқтағаннан кейінгі бірінші жылы жұмысқа орналастырылғандар үлесі</t>
  </si>
  <si>
    <t>2. Типтік жастағы (14-24 жас) жастардың  техникалық және кәсіптік біліммен қамтылу үлесі</t>
  </si>
  <si>
    <t>3. Мемлекеттік жастар саясатын іске асыруда 14-29 жастағы тұрғындардың  қанағаттанушылық деңгейі</t>
  </si>
  <si>
    <t>Мемлекеттік жастар саясатын іске асыруда 14-29 жастағы тұрғындардың қанағаттанушылық деңгейін 2017 жылы 71 % арттыру болатын. Жоспар орындалды.</t>
  </si>
  <si>
    <t>Мемлекеттік тапсырыс бойынша білімгерлердің
жұмысын  ұйымдастыру</t>
  </si>
  <si>
    <t>Аудан жастары арасында байқаулар мен мерекелік және спорттық мәдени іс-шаралар өткізу</t>
  </si>
  <si>
    <t>Аудан жастары арасында байқаулар мен мерекелік және спорттық мәдени іс-шаралар өткізуге 1 450,0 тг жоспарланған. Жоспар орындалды.Т.Рысқұлов ауданында мемлекеттік жастар саясатын жүзеге асыру бойынша  «Өнерім  -өрісім» атты жас мамандар мен оқушылар арасында аудандық жарыс, Студенттер мен оқушылар арасында "Жалынды жастар - көш бастар!" атты аудандық пікірсайыс турнирі, "Нұрлы көктем" атты аудандық суретшілер байқауы, "Мәңгілік ел"  атты облыстық жас әншілер байқауы, 7 -мамыр - Отан қорғаушылар күніне орай және Ұлы Жеңіс күніне орай "Жеңіс мұрагерлері" атты мекеме жастары арасында аудандық әскери патриоттық жарыс, "Мен өмірді сүйемін" атты мүмкіндігі шектеулі жастар арасында байқау, 26 маусым - Халықаралық нашақорлық және есірткі бизнесіне қарсы күрес күніне орай "Салауатты жастар - ел тірегі" атты аудандық спартакиада, "Жастар - Қазақстанның интелектуалды болашағы" атты аудандық жарыс, "Арман  қала- Астана" атты велоспорттан аймақтық жарыс, 12 тамыз Халықаралық жастар күніне орай "Жастар ел тірегі" атты кеш, "Егемен елім - айбыным, Ата Заңым - тірегім" атты аудандық марафон жарысы,  "Менің Отаным - Қазақстан" атты аудандық әскери патриоттық жарыс, "Шабытты маусым" атты аудандық жайдарман ойыны, "Жастық жігер елің үшін" атты аудандық жастар Форумы, т.б іс-шаралар өткізілді.</t>
  </si>
  <si>
    <t>Қол жеткізу үшін жауаптылар: Аудан әкімдігінің ішкі саясат бөлімі</t>
  </si>
  <si>
    <t>3.2.7. Еңбек және халықты әлеуметтік қорғау</t>
  </si>
  <si>
    <t>Мақсат 3.2.7.1: Халықты тиімді  жұмыспен қамтуға қол жеткізу</t>
  </si>
  <si>
    <t>1. Жұмысқа орналастыру мәселелері бойынша жүгінгендерден жұмысқа орналастырылғандар үлесі</t>
  </si>
  <si>
    <t xml:space="preserve">Бөлімге жұмыс іздеп 2527 азамат қайырылды. Қайырылғандардан 2001 азамат жұмысқа орналасты. Яғни, 79.2 пайызды құрады. </t>
  </si>
  <si>
    <t>2. Жүгінген нысаналы топтар санынан тұрақты жұмысқа орналасқандар үлесі</t>
  </si>
  <si>
    <t>Нысаналы топқа жататын 926 азамат қайырылып, 792 азамат жұмысқа орналасты.</t>
  </si>
  <si>
    <t>3. Жұмыспен қамту органдарына жәрдемдесу үшін жүгінген еңбекке жарамды жастағы жұмысқа орналастырылған мүгедектер саны</t>
  </si>
  <si>
    <t>адам</t>
  </si>
  <si>
    <t xml:space="preserve">Мүмкіндігі шектеулі жалпы 98 азамат жұмысқа орналасты. Олар: тұрақты 47, "Нәтижелі жұмыспен қамту және жаппай кәсіпкерлікті дамыту 2017-2021" бағдарламасына 2, әлеуметтік жұмыс орындарына 17, жастар тәжірибесіне 4, ақылы қоғамдық жұмыстарға 28 азамат жұмысқа орналасты. Шағын несие 2 азамат алды. Кәсіптік оқытуға 17 азамат жіберілді. </t>
  </si>
  <si>
    <t>Ақылы қоғамдық жұмыс орындарына жұмысқа жіберу</t>
  </si>
  <si>
    <t xml:space="preserve">2017 жылға 220 азаматты жұмысқа жіберу жоспарланып, оған 262 азамат жұмысқа жіберілді.  </t>
  </si>
  <si>
    <t>Әлеуметтік  жұмыс орындарына жұмысқа жіберу</t>
  </si>
  <si>
    <t xml:space="preserve">50 азаматты жұмысқа жіберу жоспарланып, оған 86 азамат жұмысқа жіберілді.  </t>
  </si>
  <si>
    <t xml:space="preserve">22 азаматты жұмысқа жіберу жоспарланып, оған 23 азамат жұмысқа жіберілді.  </t>
  </si>
  <si>
    <t>Жастар тәжірибесінен өтуге жұмысқа жіберу</t>
  </si>
  <si>
    <t xml:space="preserve">3 азаматты жұмысқа жіберу жоспарланып, оған 29 азамат жұмысқа жіберілді.  </t>
  </si>
  <si>
    <t xml:space="preserve">104 азаматты жұмысқа жіберу жоспарланып, оған 178 азамат жұмысқа жіберілді.  </t>
  </si>
  <si>
    <t>Кәсіби даярлау, біліктілігін арттыру оқу курстарына жіберу</t>
  </si>
  <si>
    <t>ОБ</t>
  </si>
  <si>
    <t>Нәтижелі жұмыспен қамту және жаппай кәсіпкерлікті дамыту 2017-2021 жылдарға арналған бағдарламасы бойынша қысқа мерзімді оқуға 456 азамат жіберілді.</t>
  </si>
  <si>
    <t xml:space="preserve">Аудандық бюджет </t>
  </si>
  <si>
    <t>Облыстық бюджет</t>
  </si>
  <si>
    <t>Қол жеткізу үшін жауаптылар: Т.Рысқұлов ауданы әкімдігінің жұмыспен қамту және әлеуметтік бағдарламалар бөлімі</t>
  </si>
  <si>
    <t>Мақсат 3.2.7.2: Мүгедектерді, қарт азаматтар мен қиын өмір жағдайларына ұшыраған азаматтарды әлеуметтік қолдау және олардың өмір сүру сапасын жақсарту</t>
  </si>
  <si>
    <t>1. Атаулы әлеуметтік көмек алушылардың жалпы санынан еңбекке жарамды азаматтар үлесі</t>
  </si>
  <si>
    <t>Мемлекеттік атаулы әлеуметтік көмекті 2018 жылдың 1 қаңтарына 29 отбасы 135 адам өткізді. Соның ішінде еңбекке қабілеттісі 34 адам яғни 25.2 пайыз көрсеткішті орындап отыр.</t>
  </si>
  <si>
    <t>2. Арнайы әлеуметтік қызмет көрсетумен  қамтылған тұлғалардың үлес салмағы (оларды алуға мұқтаж адамдардың жалпы санының ішінде)</t>
  </si>
  <si>
    <t>Ауданда 35 кемтар бала, 112 жалғызбасты қарт, 15 мүгедек үйде қызмет көрсету жағдайында арнаулы әлеуметтік қызметті қажет етеді, олардың барлығы арнаулы әлеуметтік қызметпен қамтылды.</t>
  </si>
  <si>
    <t>3.Әлеуметтік, көлік инфрақұрылымның распортталған  нысандардың жалпы санынан мүгедектер үшін қолжетімділікпен қамтамасыз етілген әдеуметтік инфрақұрылым нысандар үлесі</t>
  </si>
  <si>
    <t>Ауданда 2013-2018 жылдары 77 нысанды бейімдеу жоспарланған, оның ішінде 68 нысанға пандустар орнатылып, бейімдеу жұмыстары жүргізілді.</t>
  </si>
  <si>
    <t>4. Жеке сектор субьектілері (оның ішінде, үкіметтік емес ұйымдар) ұсынатын арнайы әлеуметтік көрсетілетін қызметтермен қамтылған адамдар үлесі</t>
  </si>
  <si>
    <t>"Ел - Құлан" мүгедектер қоғамдық бірлестігімен 15 кемтар балаға 3 әлеуметтік маман  үйде қызмет көрсету жағдайында арнаулы әлеуметтік қызмет көрсетті.</t>
  </si>
  <si>
    <t>Қарттар мен мүгедектерге, сондай-ақ мүгедек балаларға үйде күтім көрсету жағдайында арнаулы әлеуметтік көмек көрсету</t>
  </si>
  <si>
    <t>Үйде қызмет көрсету жағдайында арнаулы әлеуметтік қызмет көрсету бойынша 1 меңгеруші, 1 консультант, 1 әлеуметтік қызметке қажеттілікті бағалау және айқындау жөніндегі әлеуметтік қызметкер, 34 әлеуметтік маман жұмыс істейді. Оларға 39,7 млн. теңге бөлініп, толық игерілді.</t>
  </si>
  <si>
    <t>3.2.8. Мәдениет</t>
  </si>
  <si>
    <t>Мақсат  3.2.8.1: Мәдениет ұйымдарына  келетіндер санын арттыру</t>
  </si>
  <si>
    <t>1000 адамға шаққандағы мәдениет ұйымдарына келушілердің (келу) орташа саны:</t>
  </si>
  <si>
    <t xml:space="preserve">кітапханаға </t>
  </si>
  <si>
    <t xml:space="preserve">2017 жылдың 12 айында кітапханаға 19836  адам келген. Орта есеппен  алғанда 1000 адамға шаққанда кітапханаға 12 айда 305 адам келген. </t>
  </si>
  <si>
    <t>Байқаулар, фестивальдар мен мерекелік мәдени іс-шаралар өткізу</t>
  </si>
  <si>
    <t xml:space="preserve">2017 жылдың 12 айында Д. А. Қонаевтың 105 жылдығына арналған «Димекеңнің сүйікті әндері», Мұқағали Мақатаевтың туған күніне арналған «Есіңе мені алғайсың», 21 ақпан - Халықаралық ана тілі күні мерекесіне орай «Ана тілім-айбыным», «Құлан аруы- 2017» байқауы, «Экстремиз және терроризм ғасыр індеті» атты ашық брифингтер және тағы да басқа көптеген іс-шаралар өткізілді.  </t>
  </si>
  <si>
    <t>"Ең үздік ауылдық кітапхана", "Ең үздік кітап қоры" байқауларын және іс-шаралар өткізу</t>
  </si>
  <si>
    <t>Ең үздік ауылдық кітапхана және ең үздік кітап қоры байқауы өткізіліп бөлінген қаражат толығымен игерілді.</t>
  </si>
  <si>
    <t>Қол жеткізу үшін жауаптылар: Т.Рысқұлов ауданы әкімдігінің мәдениет және тілдерді дамыту бөлімі</t>
  </si>
  <si>
    <t>3.2.9. Дене шынықтыру және спорт</t>
  </si>
  <si>
    <t xml:space="preserve">Мақсат 3.2.9.1: Бұқаралық спортты дамыту </t>
  </si>
  <si>
    <t>1. Дене шынықтырумен және спортпен шұғылданатын азаматтарды қамту</t>
  </si>
  <si>
    <t xml:space="preserve">2. Балалар мен жас өспірімдер жалпы санына қатысты 7 мен 18 жас аралығында балалар-жас өспірімдер спорт мектептерінде және спорт клубында дене шынықтырумен және спортпен шұғылданатын балалар мен жас өспірімдерді қамту </t>
  </si>
  <si>
    <t>Ауданда 12900 балалар мен жасөспірімдер бар, оның ішінде спортпен шұғылданатындар саны 1700.</t>
  </si>
  <si>
    <t>Спорттық іс-шаралар өткізу</t>
  </si>
  <si>
    <t>Қол жеткізу үшін жауаптылар: Т.Рысқұлов ауданы әкімдігінің дене шынықтыру және спорт бөлімі</t>
  </si>
  <si>
    <t>3.2.10. Туризм</t>
  </si>
  <si>
    <t xml:space="preserve">Мақсат 3.2.10.1: Туристік қызметті дамытуды қамтамасыз ету </t>
  </si>
  <si>
    <t xml:space="preserve">1. Өткен жылмен  салыстырғанда ішкі туризм бойынша (резиденттер) орналастыру орындарымен қызмет көрсетілген келушілер санының өсуі. </t>
  </si>
  <si>
    <t>2. Өткен жылмен салыстырғанда кіру туризмі бойынша (резиденттер емес)  орналастыру орындарымен қызмет көрсетілген келушілер санының өсуі.</t>
  </si>
  <si>
    <t>3. Өткен жылмен салыстырғанда ұсынылған төсек- тәулік санының өсуі.</t>
  </si>
  <si>
    <t xml:space="preserve">ЖК Н.Чубакбаев «Батыс Еуропа – Батыс Қытай» автомагистрал  - інің  Луговой ауылында маңынан  кешенді  демалыс  орнын ашу </t>
  </si>
  <si>
    <t>Өз қаржысы</t>
  </si>
  <si>
    <t>ЖК Н.Чубакбаев «Батыс Еуропа – Батыс Қытай» автомагистрал  - інің  Луговой ауылы маңынан  кешенді  демалыс  орнын  іске қосты.</t>
  </si>
  <si>
    <t>Қол жеткізуге жауаптылар: Аудан әкімдігінің кәсіпкерлік және өнеркәсіп бөлімі</t>
  </si>
  <si>
    <t>3.2.11. Үш тілдікті дамыту</t>
  </si>
  <si>
    <t xml:space="preserve">Мақсат 3.2.11.1: Мемлекеттік тілді дамыту, орыс тілін сақтау және ағылшын тілін меңгеру </t>
  </si>
  <si>
    <t xml:space="preserve">1. Мемлекеттік тілді меңгерген ересек тұрғындар үлесі </t>
  </si>
  <si>
    <t>2017 жылдың 12 айы бойынша мемлекеттік тілді меңгерген аудан халқының үлесі 98,5 пайыз, ағылшын тілін 14,8 пайыз, үш тілді 11,3 пайызды  құрап отыр. Бүгінгі күнге ауданда мемлекеттік және жеке тілдерді оқыту жүргізілгендіктен, жоспар толығымен орындалды.</t>
  </si>
  <si>
    <t>2. Ағылшын тілін меңгерген ересек тұрғындар үлесі</t>
  </si>
  <si>
    <t>3. Үш тілді (мемлекеттік, орыс және ағылшын) меңгерген ересек тұрғындар үлесі</t>
  </si>
  <si>
    <t>Байқаулар мен мерекелік мәдени іс-шаралар өткізу</t>
  </si>
  <si>
    <t xml:space="preserve">2017 жылдың 12 айында мемлекеттік тілді дамыту бойынша « Ана тілің – арың бұл атты» жастар форумы, «Мемлекеттік тіл – мемлекеттік қызметте» аудандық байқауы, көп тіл меңгерген азаматтардың қатысуымен «Тілдік алаң» және тағыда да басқа көптеген іс - шаралар өткізілді. 2017 жылға бөлінген қаражат толығымен игерілді. </t>
  </si>
  <si>
    <t>Бағыт: Қоғамдық қауіпсіздік және құқық тәртібі</t>
  </si>
  <si>
    <t>3.2.12. Қоғамдық қауіпсіздік және құқықтық тәртіп</t>
  </si>
  <si>
    <t>Мақсат  3.2.12.1: Қоғамдық қауіпсіздікті және құқықтық тәртіпті қамтамасыз ету</t>
  </si>
  <si>
    <t>1. Көшелерде жасалған қылмыстардың үлес салмағы</t>
  </si>
  <si>
    <t>Орындалмады көшеде 40 қылмыс болған.</t>
  </si>
  <si>
    <t xml:space="preserve">2. 100 зардап шеккен адамға шаққандағы  жол-көлік оқиғаларынан қайтыс болғандар санын төмендету </t>
  </si>
  <si>
    <t>3. Кәмелет жасына толмаған жастармен  жасалған қылмыстар үлес салмағы</t>
  </si>
  <si>
    <t>4. Бұрын қылмыс жасаған адамдармен жасалған қылмыстар үлес салмағы</t>
  </si>
  <si>
    <t>Бұрын қылмыс жасаған адамдар 56 қылмыс жасаған.</t>
  </si>
  <si>
    <t>Қыс мезгілінде автомобиль жолдарын қардан тазалау</t>
  </si>
  <si>
    <t>2017 жылға (облыстық маңызы бар жолдарға 6314,0 және аудандық маңызы бар жолдарға -6000,0 мың теңге, барлығы - 12314,0 м.т.) "Құлан жолдары" ЖШС-мен 28.01.2017 ж. Келісім шарт жасалып жұмыстар атқарылды.</t>
  </si>
  <si>
    <t>Бағдаршамдардың жұмысын қамтамасыз ету 6 дана</t>
  </si>
  <si>
    <t>Аудандық бюджеттен бөлінген 6 дана бағдаршамды күтіп-ұстауға 3,6 млн.теңге бөлініп жұмыстар атқарылуда.</t>
  </si>
  <si>
    <t>Жол сызықтарын жүргізу 700 кв.метр х 2рет</t>
  </si>
  <si>
    <t>Жаяу жүргіншілердің және жол бөлігі белгілері 700 кв.метр х 2 рет сызылды.</t>
  </si>
  <si>
    <t>Жол белгілерін орнату</t>
  </si>
  <si>
    <t>Аудан аумағында 210 дана жол белгілері орнатылды.</t>
  </si>
  <si>
    <t>Қол жеткізу үшін жауаптылар: Аудандық ішкі істер бөлімі</t>
  </si>
  <si>
    <t>Мақсат  3.2.12.2: Төтенше жағдайларды алдын алу және жоюды ұйымдастыру</t>
  </si>
  <si>
    <t>1. Төтенше жағдайларға қарсы іс-қимыл инфрақұрылымының қамтамасыз етілу деңгейі</t>
  </si>
  <si>
    <t xml:space="preserve">Қол жеткізу үшін жауаптылар: Аудандық төтенше жағдайлар бөлімі
</t>
  </si>
  <si>
    <t xml:space="preserve">Бағыт: Инфрақұрылым </t>
  </si>
  <si>
    <t>3.2.13. Құрылысты дамыту</t>
  </si>
  <si>
    <t xml:space="preserve">Мақсат  3.2.13.1: Құрылысты және тұрғын үй құрылысын  дамыту </t>
  </si>
  <si>
    <t>1. Құрылыс жұмыстарының нақты көлем индексі</t>
  </si>
  <si>
    <t>2. Пайдалануға берілген тұрғын үйлердің жалпы ауданы</t>
  </si>
  <si>
    <t>мың кв. метр</t>
  </si>
  <si>
    <t xml:space="preserve">Статистикалық мәлімет бойынша 2016 жылы 8400,0 м2, 106,8 пайызға орындалды. </t>
  </si>
  <si>
    <t xml:space="preserve">Құлан ауылында "Арай" тұрғын алқабында электр желісінің құрылысын салу </t>
  </si>
  <si>
    <t>Нысанда құрылыс-құрастыру жұмыстары 5 пайызға орындалды.</t>
  </si>
  <si>
    <t>Құлан ауылында "Арай" тұрғын алқабына 5 қабатты 80 пәтерлі тұрғын-үй құрылысы №1 белгі нысаны бойынша ЖСҚ әзірлеу және МС-дан өткізу</t>
  </si>
  <si>
    <t>2018 жылы мемлекеттік сараптама қорытындысы алынады, өтпелі жоба.</t>
  </si>
  <si>
    <t>Құлан ауылында "Арай" тұрғын алқабына абаттандыру және ішкі алаңның инженерлік желі құрылысы нысанына ЖСҚ әзірлеуге және МС-дан өткізу</t>
  </si>
  <si>
    <t>Құлан ауылында "Арай" тұрғын алқабына кәріз коллекторының құрылысын салу нысанына ЖСҚ МС-дан өткізу</t>
  </si>
  <si>
    <t>Луговой ауылының бас жоспары 1 және 2 кезеңдегі тұрғын алқаптарына электр желілерінің құрылыстарын  салу нысанына ЖСҚ әзірлеу</t>
  </si>
  <si>
    <t xml:space="preserve"> ЖСҚ әзірленді.</t>
  </si>
  <si>
    <t>Луговой ауылының бас жоспары 1 және 2 кезеңдегі тұрғын алқаптарының көшелеріне шағал тас  құрылыстарын  салу нысанына ЖСҚ әзірлеу</t>
  </si>
  <si>
    <t>Луговой ауылының бас жоспары 1 және 2 кезеңдегі тұрғын алқаптарының көшелеріне шағал тас  құрылыстарын  салу нысанына әзірленген ЖСҚ-ны МС-дан өткізу</t>
  </si>
  <si>
    <t xml:space="preserve">2017 жылғы 10 қарашадағы №ЭPRO-0211/17 МС қорытындысы алынды.     </t>
  </si>
  <si>
    <t>Т. Рысқұлов ауданы әкімдігі қаржы бөлімінің Құлан ауылындағы қазандығы құрылысын салу</t>
  </si>
  <si>
    <t>Қабылдау актісі 06.06.2017ж.</t>
  </si>
  <si>
    <t>Құлан ауылындағы аудандық жұмыспен қамтуды үйлесімі және әлеуметтік қорғаныс бөлімі ғимаратын жылыту үшін газбен жанатын жылу қазандығының құрылысын салу</t>
  </si>
  <si>
    <t>Қабылдау актісі 21.04.2017ж.</t>
  </si>
  <si>
    <t>Луговой ауылындағы  Т. Рысқұлов орта мектебінің қазандық құрылысын салу және газбен қамтамасыз ету</t>
  </si>
  <si>
    <t>Қабылдау актісі 14.12.2017ж.</t>
  </si>
  <si>
    <t>Р. Сабденов ауылындағы "Ақбұлақ" орта мектебінің қазандық құрылысын салу және газбен қамтамасыз ету</t>
  </si>
  <si>
    <t>Қабылдау актісі 15.11.2017ж.</t>
  </si>
  <si>
    <t>Қорағаты ауылындағы мәдениет үйіне қатты отынмен жылытылатын қазандық құрылысын салу нысанына ЖСҚ дайындау</t>
  </si>
  <si>
    <t>Көкдөнен ауылындағы мәдениет үйіне газбен жылытылатын қазандық құрылысын салу нысанына ЖСҚ дайындау</t>
  </si>
  <si>
    <t>Құмарық ауылындағы мәдениет үйіне газбен жылытылатын қазандық құрылысын салу нысанына ЖСҚ дайындау</t>
  </si>
  <si>
    <t>Жалпақсаз ауылындағы 48 орындық орта мектепінің құрылысына ЖСҚ әзірлеу</t>
  </si>
  <si>
    <t xml:space="preserve">2017 жылғы 07 қарашадағы №ЭПС-0058/17 МС қорытындысы алынды.     </t>
  </si>
  <si>
    <t>Қол жеткізу үшін жауаптылар: Аудан әкімдігінің сәулет, қала құрылысы және құрылыс бөлімі</t>
  </si>
  <si>
    <t>3.2.14. Жол және көлік</t>
  </si>
  <si>
    <t>Мақсат  3.2.14.1: Автомобиль жолдарын және жолаушылар көлігін дамыту</t>
  </si>
  <si>
    <t>1. Жақсы және қанағаттанарлық жағдайдағы облыстық және аудандық маңызы бар  автомобиль жолдар үлесі</t>
  </si>
  <si>
    <t>Орташа алғанда жергілікті маңызы бар автомобиль жолдарын, жақсы және қанағаттанарлық жағдайына ағымды жылы 11,3 шақырым орташа жөндеу арқылы, бүгінгі күнге барлығы 161,5 шақырымнан 141,1 шақырым немесе 87,8%-ды  құрап отыр.</t>
  </si>
  <si>
    <t>2. Жолаушылар автокөлігі қатынасымен қамтылмаған елді мекендер үлесі</t>
  </si>
  <si>
    <t>Аудандағы  барлық  елді мекендер жолаушылар автокөлігі қатынасымен  қамтылған.</t>
  </si>
  <si>
    <t>Тасшолақ-Жалпақсаз автомобиль жолын орташа жөндеуден өткізу</t>
  </si>
  <si>
    <t xml:space="preserve">Аудандық маңызы бар "Жалпаксаз-Тасшолак" 8,2 шақырым автомобиль жолын орташа жөндеу мақсатында 57982,0 мың теңге мөлшерінде бюджеттен қаражат бөлініп жұмыс жүргізілді. </t>
  </si>
  <si>
    <t>Қол жеткізу үшін жауаптылар: Т. Рысқұлов ауданы әкімдігінің тұрғын үй-коммуналдық шаруашылық, жолаушылар көлігі және автомобиль жолдары  бөлімі</t>
  </si>
  <si>
    <t>3.2.15. Байланыс және коммуникация</t>
  </si>
  <si>
    <t>Мақсат  3.2.14.1: Цифрлық сауаттылық деңгейін арттыру және байланысты дамыту</t>
  </si>
  <si>
    <t>1. 100 тұрғынға шаққанда телефон байланысының тіркелген желісінің тығыздығы</t>
  </si>
  <si>
    <t>Әлеуметтік жағдайға және басқа операторларды таңдауына байланысты.</t>
  </si>
  <si>
    <t>2. Интернетті пайдаланушылардың үлесі</t>
  </si>
  <si>
    <t>3. Халықтың цифрлық  сауаттылық деңгейі*</t>
  </si>
  <si>
    <t>Цифрлық сауаттылық деңгейін арттыру және байланысты дамыту деңгейі толығымен орындалды.</t>
  </si>
  <si>
    <t>4. 1000 адамнан астам санымен елді мекендерді мобильдік байланыс қызметтерімен қамтамасыз ету</t>
  </si>
  <si>
    <t>Бірыңғай электронды құжат айналымы жүйесінің жұмыс істеуін қамтамасыз ету</t>
  </si>
  <si>
    <t>Бірыңғай электронды құжат айналымы жүйесінің жұмыс істеуін қамтамасыз ету үшін 3,6 млн. теңге бөлініп, толығымен игерілді.</t>
  </si>
  <si>
    <t>Қол жеткізу үшін жауаптылар: Аудан әкімінің аппараты және аудандық өндірістік телекоммуникация торабы.</t>
  </si>
  <si>
    <t>3.2.16. Тұрғын үй-коммуналдық шаруашылығы</t>
  </si>
  <si>
    <t>Мақсат  3.2.16.1: Тұрғын үй-коммуналдық шаруашылығын жаңғырту және дамыту</t>
  </si>
  <si>
    <t xml:space="preserve">1. Ауылдық елді мекендерде орталықтандырылған сумен жабдықтауға қолжетімділігі </t>
  </si>
  <si>
    <t>Аудан бойынша 15 ауылдық округтың 42 елді мекеннің 15-сі жаңа ауыз сумен қамтамасыз етілген, аудан бойынша барлық 64993 адам халық санының  ауыз сумен қамтамасыз етілгені 57648 адам немесе 88,7%</t>
  </si>
  <si>
    <t>2. Жалпы ұзақтықтан жаңғыртылған желілер үлесі (бағытқа байланысты):</t>
  </si>
  <si>
    <t>2.2. электрмен жабдықтау</t>
  </si>
  <si>
    <t>Электр барлық желілері үлесі 1100 шықырымды құрайды.Оның ішінде 2015-2017 жылдары жаңартылған 107,8 шақырым немесе 9,8 пайыз.</t>
  </si>
  <si>
    <t>Луговой ауылының сумен жабдықтау жүйесінің құрылысын салу</t>
  </si>
  <si>
    <t xml:space="preserve">ОБ </t>
  </si>
  <si>
    <t>Өтпелі құрылыс, 2019 жылы аяқталады.</t>
  </si>
  <si>
    <t xml:space="preserve">РБ </t>
  </si>
  <si>
    <t>Қайыңды ауылында су шығару имараттарымен су шығару имараттарымен су құбыры желілерінің жүйесі құрылысын салу</t>
  </si>
  <si>
    <t>Юбилейное ауылының су іркуіш имараттарына резервтегі ұңғыманы қосып су құбыры құрылысын салу</t>
  </si>
  <si>
    <t>Қабылдау актісі 19.06.2017ж.</t>
  </si>
  <si>
    <t>Әбжапар ауылының су құбыры желілерімен су шығару имараттарының құрылысын салу нысанына ЖСҚ әзірлеу</t>
  </si>
  <si>
    <t>ЖСҚ әзірленді.</t>
  </si>
  <si>
    <t>Байтелі ауылының сумен қамтамасыз ету жүйесі құрылысын салу нысанына ЖСҚ әзірлеу</t>
  </si>
  <si>
    <t>Тасшолақ ауылын сумен қамтамасыз ету жүйесі құрылысын салу нысанына ЖСҚ әзірлеу</t>
  </si>
  <si>
    <t>Жарлысу ауылының ауыз су жүйесінің және су шығару имаратының құрылысын салу нысанына ЖСҚ дайындау</t>
  </si>
  <si>
    <t>Құлан ауылындағы орталық су іркуіш ғимаратын қайта жаңғырту нысанына ЖСҚ дайындау</t>
  </si>
  <si>
    <t>Өтпелі жоба.</t>
  </si>
  <si>
    <t>Құлан ауылындағы орталық су іркуіш ғимаратын қайта жаңғырту нысаны бойынша ЖСҚ-ты мем.сараптамадан өткізу</t>
  </si>
  <si>
    <t xml:space="preserve">Бағыт: Экология және жер ресурстары </t>
  </si>
  <si>
    <t>3.2.17. Экология және жер ресурстары</t>
  </si>
  <si>
    <t>Мақсат 3.2.17.1: Қоршаған ортанының сапасын жақсарту және орман қоры мен жануарлар әлемін дамыту</t>
  </si>
  <si>
    <t>4. Аудандардың, облыстық маңызы бар қалалардың халқын қалдықтарды жинау және тасымалдау бойынша көрсетілетін қызметтермен қамту</t>
  </si>
  <si>
    <t>Халықты қалдықтарды жинау және тасымалдау қызметімен қамту нәтижесінде жиналған қалдықтарды сұрыптап, кәдеге жарату 2 елді мекенде (Құлан, Луговой) қолға алынбақ, бүкіл елді мекендердің жалпы санынан 10 пайызды құрайды.</t>
  </si>
  <si>
    <t>1. ЖАО қарамағында орналасқан мемлекеттік орман қоры аумағында орманмен  жабылған алқап ауданы</t>
  </si>
  <si>
    <t>Мың га</t>
  </si>
  <si>
    <t>Луговой ормандарды және жануарлар дүниесін қорғау жөніндегі мекемесінде 2017 жылы орман орналастыру жұмыстары жүргізілуіне байланысты орман қоры жерінен тыс жерге егілгені анықталды. 1103 га-дан 926-ға төмендегені анықталды.</t>
  </si>
  <si>
    <t>2. ЖАО қарамағында орналасқан мемлекеттік орман қоры ауданында 1 орман өртінің  орташа ауданы</t>
  </si>
  <si>
    <t>-</t>
  </si>
  <si>
    <t>Орман шаруашылығын көркейту (қорғау, күзету, өсімін молайту және өсіру).</t>
  </si>
  <si>
    <t>Қол жеткізу үшін жауаптылар: Луговой ормандарды және жануарлар дүниесін қорғау жөніндегі мекемесі және Ақыртөбе орман шаруашылығы мекемесі</t>
  </si>
  <si>
    <t>Мақсат 3.2.17.2: Ауданның жер қорын тиімді пайдалануын арттыру</t>
  </si>
  <si>
    <t>1. Ауыл шаруашылығы мақсатындағы жердің ауыл шаруашылығы айналымына тартылған үлесін ұлғайту</t>
  </si>
  <si>
    <t>2. Жыртылған жер құрамындағы ауыспалы егіс  үлесі (ауыспалы егіс алқабы)</t>
  </si>
  <si>
    <t>Аудандағы 142456 га егістік жердің жылда 30-33 пайызы таза парға айдалынады.</t>
  </si>
  <si>
    <t>3. Табиғи жайылымдық жерлердің құрамындағы жайылымдық ауыспалы егіс үлесі (азықтық ауыспалы егіс)</t>
  </si>
  <si>
    <t>Табиғи жайылымдық жерлердің құрамындағы жайылымдық ауыспалы егіс үлесі 9,1 пайыз</t>
  </si>
  <si>
    <t>Ауылшаруашылығы мақсатындағы жерлерді аукцион, конкурс арқылы беру және бағалау актісін жасау</t>
  </si>
  <si>
    <t>Аукцион өткізуге 12 жер теліміне және конкурсқа ұсынылған 29 жер теліміне жерге орналас тыру жобалары жасалынды.</t>
  </si>
  <si>
    <t>Қол жеткізу үшін жауаптылар: Аудан әкімдігінің ауыл шаруашылығы және жер қатынастар бөлімі</t>
  </si>
  <si>
    <t>Бағыт: Мемлекеттік қызмет</t>
  </si>
  <si>
    <t xml:space="preserve">3.2.18. Мемлекеттік қызмет </t>
  </si>
  <si>
    <t>Мақсат 3.2.18.1: Халыққа мемлекеттік қызмет көрсетудің сапасын арттыру.</t>
  </si>
  <si>
    <t>1.Жергілікті атқарушы органдар көрсететін мемлекеттік қызметтердің көрсетілу сапасына қанағаттанушылық деңгейін арттыру</t>
  </si>
  <si>
    <t>Жергілікті атқарушы органдар көрсететін мемлекеттік қызметтердің көрсетілу сапасына қанағаттанушылық деңгейін арттыру жоспары орындалды</t>
  </si>
  <si>
    <t>Қол жеткізуге жауаптылар: Аудан әкімінің аппараты</t>
  </si>
  <si>
    <t xml:space="preserve"> </t>
  </si>
  <si>
    <r>
      <t>2016 жылы</t>
    </r>
    <r>
      <rPr>
        <b/>
        <sz val="12"/>
        <rFont val="Times New Roman"/>
        <family val="1"/>
        <charset val="204"/>
      </rPr>
      <t xml:space="preserve"> </t>
    </r>
    <r>
      <rPr>
        <sz val="12"/>
        <rFont val="Times New Roman"/>
        <family val="1"/>
        <charset val="204"/>
      </rPr>
      <t xml:space="preserve"> құрылыс жұмыстарының көлемі  20 145 600,0 мың теңгені құраған. Бұл негізінен «Азия Газ Құбыры» АҚ-ның ауданда газ құбырының 3 – желісінің құрылысын жүргізумен түсіндіріледі. Бұл жұмыс аяқталған.  </t>
    </r>
  </si>
  <si>
    <t>Меморандум бойынша 16000 га бекітілді, орындалды 16015 га.</t>
  </si>
  <si>
    <t>33873 бас МІҚ 11584 басы ұйымдастырылған АШТӨ.</t>
  </si>
  <si>
    <t>452352 бас МҰҚ 216677 басы ұйымдастырылған АШТӨ.</t>
  </si>
  <si>
    <t>Ауданда 64255 халық тұрады. Ауданда дене шынықтыру және спортпен айналысатындар 17430 адам деп жоспарланған, айналысатындар 18530 адам, жалпы аудан халқының санының 28,8 пайызын құрайды.</t>
  </si>
  <si>
    <t>2017 жылдың 12 айы бойынша ауданда 299 спорттық іс-шаралар өткізіліп, оған 109907 адам қатысты.</t>
  </si>
  <si>
    <t>Қол жеткізу үшін жауаптылар: Т. Рысқұлов ауданы әкімдігінің тұрғын үй-коммуналдық шаруашылық, жолаушылар көлігі және автомобиль жолдары  бөлімі және  сәулет, қала құрылысы және құрылыс бөлімі</t>
  </si>
  <si>
    <t xml:space="preserve"> 2017 жылдың есебі</t>
  </si>
  <si>
    <t>Статистикалық мәліметтің жылдығына 1 рет шығуына және әлі шықпағанына байланысты.</t>
  </si>
  <si>
    <t xml:space="preserve">                                     бюджеттік жоспарлау бөлімінің  басшысы</t>
  </si>
  <si>
    <t xml:space="preserve">                                     Т.Рысқұлов ауданы әкімдігінің экономика және                                                       </t>
  </si>
  <si>
    <t xml:space="preserve">                             Л.Сапарбекова </t>
  </si>
  <si>
    <t xml:space="preserve">Аумақтарды дамыту бағдарламасының мақсаттарына,  нысаналы индикаторларына  нәтижелеріне және іс-шаралар жоспарына қол жеткізу туралы  мәліметтер                                                         </t>
  </si>
  <si>
    <t xml:space="preserve">Аумақтарды дамыту бағдарламасының мақсаттарына,  нысаналы индикаторларына  нәтижелеріне және іс-шаралар жоспарына қол жеткізу туралы  мәліметтер                                                       </t>
  </si>
  <si>
    <t>2017 жылдың 9 айдың қорытындысы  бойынша көрсеткіш орындалып тұр. Жылдық статистикалық мәлімет 2018 жылдың 1 наурыз жағдайына шығады.</t>
  </si>
  <si>
    <t>2017 жылдың 12 айымен өңдеу өнеркәсібі өнімін  шығарудың нақты көлем индексі 101,7 % орындалды.  Ауданның жоспар бойынша 104,0 %-дан төмендеу себебі, аудандағы бірнеше кәсіпорындарда толық қуаттылықтан шығалмады, Оның ішіндегі "Луговой Жылқы Зауыты" ЖШС-нің өндірілетін шошқа етіне тұтынушылардың сұранысы аз болуының есебінен және "ЭнергоСтройПроект" ЖШС-нің  "Қарақыстақ шағын су электр станциясы ГЭС"  1 генератор-насостың істен шығуына байланысты толық қуаттылықты  электр энергиясын өндірмеуі есебінен орын алып отыр.</t>
  </si>
  <si>
    <t xml:space="preserve">«Aguila Solar» ЖШС-нің Құлан ауылдық округінде «Күн сәулесі қуатын өндіру станциясының» жобасы құрылысының құжаттарын рәсімдеу үшін өз қаражаты есебінен 60,0 млн. теңге жұмсалып, 2017 жылдың қыркүйек айында басталуы күтілген,  инвесторлардың қаражаты болмағандықтан жүргізілмеді. Инвесторлардың мәліметі бойынша құрылыс жұмыстарын 2018 жылдың ІІ-ші тоқсанында басталуы күтілуде. </t>
  </si>
  <si>
    <t>"Дос қайнар" ШҚ  шұжық цехының қондырғылары мен технологияларын жаңарту мақсатында өз қаражаты есебінде жаңа қондырғылар шетелден алып орнатылды.</t>
  </si>
  <si>
    <t>Аудан бойынша 18 балабақша мен 14 шағын орталық жұмыс атқарып, балабақшада 2007 бала, шағын орталықта 740 бала, барлығы 2747 бала мектепке дейінгі мекемемен қамтылған. Мектепке дейінгі тәрбиемен қамтылғандар үлесі 69,1 пайызды құрайды. Бала санының көбеюіне байланысты.</t>
  </si>
  <si>
    <t xml:space="preserve">Аудан бойынша 18 балабақша бар, оның 3 жеке меншік балабақша. </t>
  </si>
  <si>
    <t xml:space="preserve">                                     Т.Рысқұлов ауданы әкімінің орынбасары                                                   </t>
  </si>
  <si>
    <t>И.Налибаев</t>
  </si>
</sst>
</file>

<file path=xl/styles.xml><?xml version="1.0" encoding="utf-8"?>
<styleSheet xmlns="http://schemas.openxmlformats.org/spreadsheetml/2006/main">
  <numFmts count="2">
    <numFmt numFmtId="164" formatCode="0.0"/>
    <numFmt numFmtId="165" formatCode="0.000"/>
  </numFmts>
  <fonts count="14">
    <font>
      <sz val="11"/>
      <color theme="1"/>
      <name val="Calibri"/>
      <family val="2"/>
      <charset val="204"/>
      <scheme val="minor"/>
    </font>
    <font>
      <sz val="12"/>
      <name val="Times New Roman"/>
      <family val="1"/>
      <charset val="204"/>
    </font>
    <font>
      <sz val="10"/>
      <name val="Times New Roman"/>
      <family val="1"/>
      <charset val="204"/>
    </font>
    <font>
      <b/>
      <sz val="12"/>
      <name val="Times New Roman"/>
      <family val="1"/>
      <charset val="204"/>
    </font>
    <font>
      <sz val="14"/>
      <name val="Times New Roman"/>
      <family val="1"/>
      <charset val="204"/>
    </font>
    <font>
      <i/>
      <sz val="12"/>
      <name val="Times New Roman"/>
      <family val="1"/>
      <charset val="204"/>
    </font>
    <font>
      <sz val="10"/>
      <name val="Arial"/>
      <family val="2"/>
      <charset val="204"/>
    </font>
    <font>
      <b/>
      <sz val="14"/>
      <name val="Times New Roman"/>
      <family val="1"/>
      <charset val="204"/>
    </font>
    <font>
      <i/>
      <sz val="14"/>
      <name val="Times New Roman"/>
      <family val="1"/>
      <charset val="204"/>
    </font>
    <font>
      <b/>
      <sz val="14"/>
      <name val="Calibri"/>
      <family val="2"/>
      <charset val="204"/>
    </font>
    <font>
      <sz val="14"/>
      <name val="Calibri"/>
      <family val="2"/>
      <charset val="204"/>
    </font>
    <font>
      <b/>
      <i/>
      <sz val="12"/>
      <name val="Times New Roman"/>
      <family val="1"/>
      <charset val="204"/>
    </font>
    <font>
      <i/>
      <sz val="14"/>
      <name val="Calibri"/>
      <family val="2"/>
      <charset val="204"/>
    </font>
    <font>
      <b/>
      <i/>
      <sz val="14"/>
      <name val="Times New Roman"/>
      <family val="1"/>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147">
    <xf numFmtId="0" fontId="0" fillId="0" borderId="0" xfId="0"/>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0" fontId="1" fillId="2" borderId="2"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2" borderId="3" xfId="0" applyFont="1" applyFill="1" applyBorder="1" applyAlignment="1">
      <alignment vertical="center" wrapText="1"/>
    </xf>
    <xf numFmtId="164" fontId="1" fillId="2" borderId="1" xfId="0" applyNumberFormat="1" applyFont="1" applyFill="1" applyBorder="1" applyAlignment="1">
      <alignment horizontal="center"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164" fontId="1" fillId="2" borderId="6"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wrapText="1"/>
    </xf>
    <xf numFmtId="0" fontId="1" fillId="2" borderId="1" xfId="1" applyNumberFormat="1" applyFont="1" applyFill="1" applyBorder="1" applyAlignment="1">
      <alignment vertical="center" wrapText="1"/>
    </xf>
    <xf numFmtId="49" fontId="3" fillId="2" borderId="2" xfId="0" applyNumberFormat="1" applyFont="1" applyFill="1" applyBorder="1" applyAlignment="1">
      <alignment vertical="center" wrapText="1"/>
    </xf>
    <xf numFmtId="164" fontId="3" fillId="2" borderId="2"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2" fontId="1" fillId="2" borderId="4" xfId="0" applyNumberFormat="1" applyFont="1" applyFill="1" applyBorder="1" applyAlignment="1">
      <alignment horizontal="left" vertical="center" wrapText="1"/>
    </xf>
    <xf numFmtId="49" fontId="3" fillId="2" borderId="7" xfId="0" applyNumberFormat="1" applyFont="1" applyFill="1" applyBorder="1" applyAlignment="1">
      <alignment vertical="center" wrapText="1"/>
    </xf>
    <xf numFmtId="2" fontId="1" fillId="2" borderId="6"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top" wrapText="1"/>
    </xf>
    <xf numFmtId="164" fontId="4"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5" fillId="2" borderId="1" xfId="0" applyFont="1" applyFill="1" applyBorder="1" applyAlignment="1">
      <alignment vertical="center" wrapText="1"/>
    </xf>
    <xf numFmtId="0" fontId="4" fillId="2" borderId="1" xfId="0" applyFont="1" applyFill="1" applyBorder="1" applyAlignment="1">
      <alignment horizontal="left" vertical="center" wrapText="1"/>
    </xf>
    <xf numFmtId="2" fontId="4" fillId="2" borderId="1" xfId="0" applyNumberFormat="1" applyFont="1" applyFill="1" applyBorder="1" applyAlignment="1">
      <alignment horizontal="center" vertical="center" wrapText="1"/>
    </xf>
    <xf numFmtId="0" fontId="1" fillId="2" borderId="7" xfId="0" applyFont="1" applyFill="1" applyBorder="1" applyAlignment="1">
      <alignment vertical="top" wrapText="1"/>
    </xf>
    <xf numFmtId="0" fontId="7" fillId="2" borderId="1" xfId="0" applyFont="1" applyFill="1" applyBorder="1" applyAlignment="1">
      <alignment horizontal="center" vertical="center"/>
    </xf>
    <xf numFmtId="0" fontId="1"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7" xfId="0" applyFont="1" applyFill="1" applyBorder="1"/>
    <xf numFmtId="0" fontId="3" fillId="2" borderId="7" xfId="0" applyFont="1" applyFill="1" applyBorder="1" applyAlignment="1">
      <alignment vertical="center" wrapText="1"/>
    </xf>
    <xf numFmtId="0" fontId="1" fillId="2" borderId="0" xfId="0" applyFont="1" applyFill="1" applyAlignment="1">
      <alignment horizontal="center" vertical="center" wrapText="1"/>
    </xf>
    <xf numFmtId="0" fontId="3" fillId="2" borderId="1" xfId="0" applyFont="1" applyFill="1" applyBorder="1" applyAlignment="1">
      <alignment vertical="center" wrapText="1"/>
    </xf>
    <xf numFmtId="0" fontId="5"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165"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8" xfId="0" applyFont="1" applyFill="1" applyBorder="1" applyAlignment="1">
      <alignment horizontal="center" wrapText="1"/>
    </xf>
    <xf numFmtId="0" fontId="1" fillId="2" borderId="6"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1" xfId="0" applyFont="1" applyFill="1" applyBorder="1"/>
    <xf numFmtId="0" fontId="1" fillId="2" borderId="1" xfId="0" applyFont="1" applyFill="1" applyBorder="1"/>
    <xf numFmtId="0" fontId="1" fillId="2" borderId="4" xfId="0" applyFont="1" applyFill="1" applyBorder="1" applyAlignment="1">
      <alignment vertical="top" wrapText="1"/>
    </xf>
    <xf numFmtId="0" fontId="1" fillId="2" borderId="4" xfId="0" applyFont="1" applyFill="1" applyBorder="1" applyAlignment="1">
      <alignment horizontal="left" vertical="center" wrapText="1"/>
    </xf>
    <xf numFmtId="0" fontId="1" fillId="2" borderId="9" xfId="0" applyFont="1" applyFill="1" applyBorder="1" applyAlignment="1">
      <alignment horizontal="center" vertical="center"/>
    </xf>
    <xf numFmtId="0" fontId="2" fillId="2" borderId="1" xfId="0" applyFont="1" applyFill="1" applyBorder="1" applyAlignment="1">
      <alignment vertical="center" wrapText="1"/>
    </xf>
    <xf numFmtId="164" fontId="1" fillId="2" borderId="1" xfId="0" applyNumberFormat="1" applyFont="1" applyFill="1" applyBorder="1" applyAlignment="1">
      <alignment vertical="center" wrapText="1"/>
    </xf>
    <xf numFmtId="164" fontId="1" fillId="2" borderId="1" xfId="0" applyNumberFormat="1" applyFont="1" applyFill="1" applyBorder="1" applyAlignment="1">
      <alignment horizontal="left" vertical="center" wrapText="1"/>
    </xf>
    <xf numFmtId="0" fontId="2" fillId="2" borderId="2" xfId="0" applyFont="1" applyFill="1" applyBorder="1" applyAlignment="1">
      <alignment vertical="center" wrapText="1"/>
    </xf>
    <xf numFmtId="0" fontId="7" fillId="2" borderId="0" xfId="0" applyFont="1" applyFill="1" applyBorder="1" applyAlignment="1">
      <alignment vertical="center"/>
    </xf>
    <xf numFmtId="0" fontId="9" fillId="2" borderId="0" xfId="0" applyFont="1" applyFill="1"/>
    <xf numFmtId="0" fontId="10" fillId="2" borderId="0" xfId="0" applyFont="1" applyFill="1"/>
    <xf numFmtId="0" fontId="11" fillId="2" borderId="1" xfId="0" applyFont="1" applyFill="1" applyBorder="1" applyAlignment="1">
      <alignment horizontal="center" vertical="center"/>
    </xf>
    <xf numFmtId="0" fontId="10" fillId="2" borderId="0" xfId="0" applyFont="1" applyFill="1" applyAlignment="1">
      <alignment horizontal="center" vertical="center"/>
    </xf>
    <xf numFmtId="0" fontId="12" fillId="2" borderId="0" xfId="0" applyFont="1" applyFill="1"/>
    <xf numFmtId="0" fontId="3" fillId="2" borderId="1" xfId="0" applyFont="1" applyFill="1" applyBorder="1" applyAlignment="1">
      <alignment horizontal="justify"/>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164" fontId="1" fillId="2" borderId="2" xfId="0" applyNumberFormat="1" applyFont="1" applyFill="1" applyBorder="1" applyAlignment="1">
      <alignment horizontal="center" vertical="center"/>
    </xf>
    <xf numFmtId="0" fontId="10" fillId="2" borderId="0" xfId="0" applyFont="1" applyFill="1" applyAlignment="1">
      <alignment horizontal="center"/>
    </xf>
    <xf numFmtId="0" fontId="3" fillId="2" borderId="0" xfId="0" applyFont="1" applyFill="1" applyAlignment="1"/>
    <xf numFmtId="165" fontId="1" fillId="2" borderId="1" xfId="0" applyNumberFormat="1" applyFont="1" applyFill="1" applyBorder="1" applyAlignment="1">
      <alignment horizontal="center" vertical="center" wrapText="1"/>
    </xf>
    <xf numFmtId="0" fontId="10" fillId="2" borderId="0" xfId="0" applyFont="1" applyFill="1" applyBorder="1"/>
    <xf numFmtId="0" fontId="3" fillId="2" borderId="0" xfId="0" applyFont="1" applyFill="1" applyBorder="1" applyAlignment="1">
      <alignment vertical="center" wrapText="1"/>
    </xf>
    <xf numFmtId="0" fontId="12" fillId="2" borderId="0" xfId="0" applyFont="1" applyFill="1" applyBorder="1"/>
    <xf numFmtId="0" fontId="12" fillId="2" borderId="0" xfId="0" applyFont="1" applyFill="1" applyAlignment="1">
      <alignment horizontal="left"/>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7" fillId="2" borderId="0" xfId="0" applyFont="1" applyFill="1" applyBorder="1" applyAlignment="1">
      <alignment horizontal="justify" vertical="center"/>
    </xf>
    <xf numFmtId="0" fontId="4" fillId="2" borderId="0" xfId="0" applyFont="1" applyFill="1" applyAlignment="1">
      <alignment horizontal="center" vertical="center"/>
    </xf>
    <xf numFmtId="0" fontId="7" fillId="2" borderId="0" xfId="0" applyFont="1" applyFill="1" applyAlignment="1">
      <alignment horizontal="justify" vertical="center"/>
    </xf>
    <xf numFmtId="0" fontId="4" fillId="2" borderId="0" xfId="0" applyFont="1" applyFill="1" applyAlignment="1">
      <alignment vertical="center"/>
    </xf>
    <xf numFmtId="164" fontId="4" fillId="2" borderId="0" xfId="0" applyNumberFormat="1"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horizontal="justify" vertical="center"/>
    </xf>
    <xf numFmtId="164" fontId="10" fillId="2" borderId="0" xfId="0" applyNumberFormat="1" applyFont="1" applyFill="1"/>
    <xf numFmtId="0" fontId="13" fillId="2" borderId="0" xfId="0" applyFont="1" applyFill="1" applyAlignment="1">
      <alignment horizontal="justify" vertical="center"/>
    </xf>
    <xf numFmtId="0" fontId="7" fillId="2" borderId="0" xfId="0" applyFont="1" applyFill="1" applyAlignment="1">
      <alignment horizontal="center" vertical="center"/>
    </xf>
    <xf numFmtId="0" fontId="8" fillId="2" borderId="0" xfId="0" applyFont="1" applyFill="1" applyAlignment="1">
      <alignment horizontal="justify" vertical="center"/>
    </xf>
    <xf numFmtId="0" fontId="1" fillId="2" borderId="2" xfId="0" applyFont="1" applyFill="1" applyBorder="1" applyAlignment="1">
      <alignment vertical="center" wrapText="1"/>
    </xf>
    <xf numFmtId="0" fontId="1"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4" fillId="2" borderId="6"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1" xfId="0" applyFont="1" applyFill="1" applyBorder="1" applyAlignment="1">
      <alignment vertical="center"/>
    </xf>
    <xf numFmtId="0" fontId="4" fillId="2" borderId="2" xfId="0" applyFont="1" applyFill="1" applyBorder="1" applyAlignment="1">
      <alignment horizontal="center" vertical="center"/>
    </xf>
    <xf numFmtId="0" fontId="1" fillId="2" borderId="2" xfId="0"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0" fontId="1" fillId="2" borderId="1" xfId="0" applyFont="1" applyFill="1" applyBorder="1" applyAlignment="1">
      <alignment vertical="top" wrapText="1"/>
    </xf>
    <xf numFmtId="0" fontId="3" fillId="2" borderId="1" xfId="0" applyFont="1" applyFill="1" applyBorder="1" applyAlignment="1">
      <alignment horizontal="center" vertical="center"/>
    </xf>
    <xf numFmtId="0" fontId="7" fillId="2" borderId="0" xfId="0" applyFont="1" applyFill="1" applyBorder="1" applyAlignment="1">
      <alignment horizontal="left" vertical="center"/>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vertical="center" wrapText="1"/>
    </xf>
    <xf numFmtId="0" fontId="1" fillId="2" borderId="10"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6"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2" xfId="0" applyFont="1" applyFill="1" applyBorder="1" applyAlignment="1">
      <alignment horizontal="left" vertical="top" wrapText="1"/>
    </xf>
    <xf numFmtId="0" fontId="3" fillId="2" borderId="1" xfId="0" applyFont="1" applyFill="1" applyBorder="1" applyAlignment="1">
      <alignment horizontal="justify" vertical="center"/>
    </xf>
    <xf numFmtId="0" fontId="1" fillId="2" borderId="1" xfId="0" applyFont="1" applyFill="1" applyBorder="1" applyAlignment="1">
      <alignment vertical="center"/>
    </xf>
    <xf numFmtId="0" fontId="3" fillId="2" borderId="1" xfId="0" applyFont="1" applyFill="1" applyBorder="1" applyAlignment="1">
      <alignment horizontal="left"/>
    </xf>
    <xf numFmtId="0" fontId="4" fillId="2" borderId="2" xfId="0" applyFont="1" applyFill="1" applyBorder="1" applyAlignment="1">
      <alignment horizontal="center" vertical="center"/>
    </xf>
    <xf numFmtId="0" fontId="1" fillId="2" borderId="2" xfId="0"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0" fontId="3" fillId="2" borderId="1" xfId="0" applyFont="1" applyFill="1" applyBorder="1" applyAlignment="1">
      <alignment horizontal="left" vertical="center"/>
    </xf>
    <xf numFmtId="0" fontId="1" fillId="2" borderId="1" xfId="0" applyFont="1" applyFill="1" applyBorder="1" applyAlignment="1">
      <alignment vertical="top" wrapText="1"/>
    </xf>
    <xf numFmtId="0" fontId="3" fillId="2" borderId="1"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369"/>
  <sheetViews>
    <sheetView view="pageBreakPreview" zoomScale="85" zoomScaleNormal="70" workbookViewId="0">
      <pane ySplit="4" topLeftCell="A260" activePane="bottomLeft" state="frozen"/>
      <selection pane="bottomLeft" activeCell="B272" sqref="B272:F275"/>
    </sheetView>
  </sheetViews>
  <sheetFormatPr defaultRowHeight="18.75"/>
  <cols>
    <col min="1" max="1" width="5.42578125" style="86" customWidth="1"/>
    <col min="2" max="2" width="52" style="88" customWidth="1"/>
    <col min="3" max="3" width="11" style="88" customWidth="1"/>
    <col min="4" max="4" width="17.85546875" style="88" customWidth="1"/>
    <col min="5" max="5" width="23.7109375" style="88" customWidth="1"/>
    <col min="6" max="6" width="93.28515625" style="88" customWidth="1"/>
    <col min="7" max="16384" width="9.140625" style="68"/>
  </cols>
  <sheetData>
    <row r="1" spans="1:10" ht="41.25" customHeight="1">
      <c r="A1" s="102"/>
      <c r="B1" s="122" t="s">
        <v>319</v>
      </c>
      <c r="C1" s="122"/>
      <c r="D1" s="122"/>
      <c r="E1" s="122"/>
      <c r="F1" s="122"/>
      <c r="G1" s="67"/>
      <c r="H1" s="67"/>
      <c r="I1" s="67"/>
      <c r="J1" s="67"/>
    </row>
    <row r="2" spans="1:10" ht="23.25" customHeight="1">
      <c r="A2" s="102"/>
      <c r="B2" s="122" t="s">
        <v>0</v>
      </c>
      <c r="C2" s="122" t="s">
        <v>1</v>
      </c>
      <c r="D2" s="146" t="s">
        <v>314</v>
      </c>
      <c r="E2" s="146"/>
      <c r="F2" s="122" t="s">
        <v>2</v>
      </c>
    </row>
    <row r="3" spans="1:10" ht="29.25" customHeight="1">
      <c r="A3" s="102"/>
      <c r="B3" s="122"/>
      <c r="C3" s="122"/>
      <c r="D3" s="101" t="s">
        <v>3</v>
      </c>
      <c r="E3" s="101" t="s">
        <v>4</v>
      </c>
      <c r="F3" s="122"/>
    </row>
    <row r="4" spans="1:10" ht="18.75" customHeight="1">
      <c r="A4" s="102"/>
      <c r="B4" s="112">
        <v>1</v>
      </c>
      <c r="C4" s="112">
        <v>2</v>
      </c>
      <c r="D4" s="112">
        <v>3</v>
      </c>
      <c r="E4" s="112">
        <v>4</v>
      </c>
      <c r="F4" s="112">
        <v>5</v>
      </c>
    </row>
    <row r="5" spans="1:10" ht="20.25" customHeight="1">
      <c r="A5" s="102"/>
      <c r="B5" s="122" t="s">
        <v>5</v>
      </c>
      <c r="C5" s="122"/>
      <c r="D5" s="122"/>
      <c r="E5" s="122"/>
      <c r="F5" s="122"/>
    </row>
    <row r="6" spans="1:10" s="70" customFormat="1" ht="36" customHeight="1">
      <c r="A6" s="102"/>
      <c r="B6" s="69" t="s">
        <v>6</v>
      </c>
      <c r="C6" s="7" t="s">
        <v>1</v>
      </c>
      <c r="D6" s="30"/>
      <c r="E6" s="30"/>
      <c r="F6" s="7">
        <v>0</v>
      </c>
    </row>
    <row r="7" spans="1:10">
      <c r="A7" s="102"/>
      <c r="B7" s="144" t="s">
        <v>7</v>
      </c>
      <c r="C7" s="144"/>
      <c r="D7" s="144"/>
      <c r="E7" s="144"/>
      <c r="F7" s="144"/>
    </row>
    <row r="8" spans="1:10" ht="100.5" customHeight="1">
      <c r="A8" s="102"/>
      <c r="B8" s="103" t="s">
        <v>8</v>
      </c>
      <c r="C8" s="30" t="s">
        <v>9</v>
      </c>
      <c r="D8" s="14">
        <v>104</v>
      </c>
      <c r="E8" s="14">
        <v>101.7</v>
      </c>
      <c r="F8" s="103" t="s">
        <v>10</v>
      </c>
    </row>
    <row r="9" spans="1:10" ht="15.75" customHeight="1">
      <c r="A9" s="102"/>
      <c r="B9" s="114" t="s">
        <v>11</v>
      </c>
      <c r="C9" s="114"/>
      <c r="D9" s="114"/>
      <c r="E9" s="114"/>
      <c r="F9" s="103"/>
    </row>
    <row r="10" spans="1:10" ht="36.75" customHeight="1">
      <c r="A10" s="102">
        <v>1</v>
      </c>
      <c r="B10" s="104" t="s">
        <v>12</v>
      </c>
      <c r="C10" s="62" t="s">
        <v>13</v>
      </c>
      <c r="D10" s="1">
        <v>3</v>
      </c>
      <c r="E10" s="14">
        <v>3</v>
      </c>
      <c r="F10" s="104" t="s">
        <v>14</v>
      </c>
    </row>
    <row r="11" spans="1:10">
      <c r="A11" s="102"/>
      <c r="B11" s="98" t="s">
        <v>15</v>
      </c>
      <c r="C11" s="7"/>
      <c r="D11" s="2">
        <f>D10</f>
        <v>3</v>
      </c>
      <c r="E11" s="2">
        <f>E10</f>
        <v>3</v>
      </c>
      <c r="F11" s="103"/>
    </row>
    <row r="12" spans="1:10">
      <c r="A12" s="102"/>
      <c r="B12" s="98" t="s">
        <v>16</v>
      </c>
      <c r="C12" s="7"/>
      <c r="D12" s="2">
        <f>D11</f>
        <v>3</v>
      </c>
      <c r="E12" s="2">
        <f>E11</f>
        <v>3</v>
      </c>
      <c r="F12" s="103"/>
    </row>
    <row r="13" spans="1:10" s="71" customFormat="1" ht="17.25" customHeight="1">
      <c r="A13" s="35"/>
      <c r="B13" s="115" t="s">
        <v>17</v>
      </c>
      <c r="C13" s="115"/>
      <c r="D13" s="115"/>
      <c r="E13" s="115"/>
      <c r="F13" s="115"/>
    </row>
    <row r="14" spans="1:10" ht="17.25" customHeight="1">
      <c r="A14" s="102"/>
      <c r="B14" s="72" t="s">
        <v>18</v>
      </c>
      <c r="C14" s="103"/>
      <c r="D14" s="103"/>
      <c r="E14" s="103"/>
      <c r="F14" s="103"/>
    </row>
    <row r="15" spans="1:10" ht="17.25" customHeight="1">
      <c r="A15" s="102"/>
      <c r="B15" s="114" t="s">
        <v>19</v>
      </c>
      <c r="C15" s="114"/>
      <c r="D15" s="114"/>
      <c r="E15" s="114"/>
      <c r="F15" s="114"/>
    </row>
    <row r="16" spans="1:10" ht="68.25" customHeight="1">
      <c r="A16" s="102"/>
      <c r="B16" s="111" t="s">
        <v>20</v>
      </c>
      <c r="C16" s="7" t="s">
        <v>9</v>
      </c>
      <c r="D16" s="7">
        <v>102.1</v>
      </c>
      <c r="E16" s="1">
        <v>107</v>
      </c>
      <c r="F16" s="103"/>
    </row>
    <row r="17" spans="1:6" ht="71.25" customHeight="1">
      <c r="A17" s="102"/>
      <c r="B17" s="111" t="s">
        <v>21</v>
      </c>
      <c r="C17" s="7" t="s">
        <v>9</v>
      </c>
      <c r="D17" s="7">
        <v>103.8</v>
      </c>
      <c r="E17" s="1">
        <v>108.1</v>
      </c>
      <c r="F17" s="103" t="s">
        <v>22</v>
      </c>
    </row>
    <row r="18" spans="1:6" ht="32.25" customHeight="1">
      <c r="A18" s="102"/>
      <c r="B18" s="111" t="s">
        <v>23</v>
      </c>
      <c r="C18" s="7"/>
      <c r="D18" s="7"/>
      <c r="E18" s="1"/>
      <c r="F18" s="103"/>
    </row>
    <row r="19" spans="1:6" ht="35.25" customHeight="1">
      <c r="A19" s="102"/>
      <c r="B19" s="111" t="s">
        <v>24</v>
      </c>
      <c r="C19" s="7" t="s">
        <v>25</v>
      </c>
      <c r="D19" s="7">
        <v>16000</v>
      </c>
      <c r="E19" s="73">
        <v>16015</v>
      </c>
      <c r="F19" s="103" t="s">
        <v>308</v>
      </c>
    </row>
    <row r="20" spans="1:6" ht="17.25" customHeight="1">
      <c r="A20" s="102"/>
      <c r="B20" s="111" t="s">
        <v>26</v>
      </c>
      <c r="C20" s="7" t="s">
        <v>25</v>
      </c>
      <c r="D20" s="7">
        <v>500</v>
      </c>
      <c r="E20" s="73">
        <v>500</v>
      </c>
      <c r="F20" s="111" t="s">
        <v>31</v>
      </c>
    </row>
    <row r="21" spans="1:6" ht="17.25" customHeight="1">
      <c r="A21" s="102"/>
      <c r="B21" s="111" t="s">
        <v>27</v>
      </c>
      <c r="C21" s="7" t="s">
        <v>25</v>
      </c>
      <c r="D21" s="7">
        <v>100</v>
      </c>
      <c r="E21" s="73">
        <v>100</v>
      </c>
      <c r="F21" s="103" t="s">
        <v>31</v>
      </c>
    </row>
    <row r="22" spans="1:6" ht="17.25" customHeight="1">
      <c r="A22" s="102"/>
      <c r="B22" s="111" t="s">
        <v>28</v>
      </c>
      <c r="C22" s="74" t="s">
        <v>25</v>
      </c>
      <c r="D22" s="53">
        <v>6460</v>
      </c>
      <c r="E22" s="73">
        <v>9400</v>
      </c>
      <c r="F22" s="103" t="s">
        <v>29</v>
      </c>
    </row>
    <row r="23" spans="1:6" ht="36" customHeight="1">
      <c r="A23" s="102"/>
      <c r="B23" s="111" t="s">
        <v>30</v>
      </c>
      <c r="C23" s="53" t="s">
        <v>9</v>
      </c>
      <c r="D23" s="7">
        <v>103.6</v>
      </c>
      <c r="E23" s="1">
        <v>105.8</v>
      </c>
      <c r="F23" s="103" t="s">
        <v>31</v>
      </c>
    </row>
    <row r="24" spans="1:6" ht="26.25" customHeight="1">
      <c r="A24" s="102"/>
      <c r="B24" s="145" t="s">
        <v>32</v>
      </c>
      <c r="C24" s="53" t="s">
        <v>33</v>
      </c>
      <c r="D24" s="53">
        <v>33.6</v>
      </c>
      <c r="E24" s="1">
        <v>34.200000000000003</v>
      </c>
      <c r="F24" s="103" t="s">
        <v>309</v>
      </c>
    </row>
    <row r="25" spans="1:6" ht="21.75" customHeight="1">
      <c r="A25" s="102"/>
      <c r="B25" s="145"/>
      <c r="C25" s="53" t="s">
        <v>34</v>
      </c>
      <c r="D25" s="53">
        <v>47.2</v>
      </c>
      <c r="E25" s="1">
        <v>47.9</v>
      </c>
      <c r="F25" s="103" t="s">
        <v>310</v>
      </c>
    </row>
    <row r="26" spans="1:6" ht="31.5" customHeight="1">
      <c r="A26" s="102"/>
      <c r="B26" s="126" t="s">
        <v>35</v>
      </c>
      <c r="C26" s="53" t="s">
        <v>33</v>
      </c>
      <c r="D26" s="53">
        <v>24.9</v>
      </c>
      <c r="E26" s="1">
        <v>25</v>
      </c>
      <c r="F26" s="103" t="s">
        <v>36</v>
      </c>
    </row>
    <row r="27" spans="1:6" ht="33" customHeight="1">
      <c r="A27" s="102"/>
      <c r="B27" s="141"/>
      <c r="C27" s="53" t="s">
        <v>34</v>
      </c>
      <c r="D27" s="53">
        <v>12.4</v>
      </c>
      <c r="E27" s="1">
        <v>15.6</v>
      </c>
      <c r="F27" s="103" t="s">
        <v>37</v>
      </c>
    </row>
    <row r="28" spans="1:6" ht="34.5" customHeight="1">
      <c r="A28" s="102"/>
      <c r="B28" s="111" t="s">
        <v>38</v>
      </c>
      <c r="C28" s="53" t="s">
        <v>9</v>
      </c>
      <c r="D28" s="7">
        <v>0</v>
      </c>
      <c r="E28" s="14">
        <v>0</v>
      </c>
      <c r="F28" s="103" t="s">
        <v>39</v>
      </c>
    </row>
    <row r="29" spans="1:6" ht="20.25" customHeight="1">
      <c r="A29" s="102"/>
      <c r="B29" s="114" t="s">
        <v>11</v>
      </c>
      <c r="C29" s="114"/>
      <c r="D29" s="114"/>
      <c r="E29" s="114"/>
      <c r="F29" s="103"/>
    </row>
    <row r="30" spans="1:6" ht="56.25" customHeight="1">
      <c r="A30" s="102">
        <v>2</v>
      </c>
      <c r="B30" s="103" t="s">
        <v>40</v>
      </c>
      <c r="C30" s="17" t="s">
        <v>41</v>
      </c>
      <c r="D30" s="1">
        <v>85.1</v>
      </c>
      <c r="E30" s="7">
        <v>85.1</v>
      </c>
      <c r="F30" s="103"/>
    </row>
    <row r="31" spans="1:6" ht="53.25" customHeight="1">
      <c r="A31" s="102">
        <v>3</v>
      </c>
      <c r="B31" s="103" t="s">
        <v>42</v>
      </c>
      <c r="C31" s="17" t="s">
        <v>41</v>
      </c>
      <c r="D31" s="1">
        <v>174.4</v>
      </c>
      <c r="E31" s="7">
        <v>174.4</v>
      </c>
      <c r="F31" s="103" t="s">
        <v>43</v>
      </c>
    </row>
    <row r="32" spans="1:6" ht="34.5" customHeight="1">
      <c r="A32" s="102">
        <v>4</v>
      </c>
      <c r="B32" s="103" t="s">
        <v>44</v>
      </c>
      <c r="C32" s="17" t="s">
        <v>41</v>
      </c>
      <c r="D32" s="7">
        <v>3.5</v>
      </c>
      <c r="E32" s="7">
        <v>3.5</v>
      </c>
      <c r="F32" s="103" t="s">
        <v>45</v>
      </c>
    </row>
    <row r="33" spans="1:6" ht="47.25" customHeight="1">
      <c r="A33" s="102">
        <v>5</v>
      </c>
      <c r="B33" s="103" t="s">
        <v>46</v>
      </c>
      <c r="C33" s="1" t="s">
        <v>41</v>
      </c>
      <c r="D33" s="1">
        <v>91.6</v>
      </c>
      <c r="E33" s="1">
        <v>91.6</v>
      </c>
      <c r="F33" s="103" t="s">
        <v>47</v>
      </c>
    </row>
    <row r="34" spans="1:6" ht="42.75" customHeight="1">
      <c r="A34" s="102">
        <v>6</v>
      </c>
      <c r="B34" s="103" t="s">
        <v>48</v>
      </c>
      <c r="C34" s="1" t="s">
        <v>41</v>
      </c>
      <c r="D34" s="7">
        <v>23.6</v>
      </c>
      <c r="E34" s="7">
        <v>23.6</v>
      </c>
      <c r="F34" s="103" t="s">
        <v>49</v>
      </c>
    </row>
    <row r="35" spans="1:6" ht="48.75" customHeight="1">
      <c r="A35" s="102">
        <v>7</v>
      </c>
      <c r="B35" s="24" t="s">
        <v>50</v>
      </c>
      <c r="C35" s="1" t="s">
        <v>41</v>
      </c>
      <c r="D35" s="7">
        <v>15.6</v>
      </c>
      <c r="E35" s="7">
        <v>15.6</v>
      </c>
      <c r="F35" s="103" t="s">
        <v>51</v>
      </c>
    </row>
    <row r="36" spans="1:6" ht="55.5" customHeight="1">
      <c r="A36" s="102">
        <v>8</v>
      </c>
      <c r="B36" s="63" t="s">
        <v>52</v>
      </c>
      <c r="C36" s="1" t="s">
        <v>41</v>
      </c>
      <c r="D36" s="7">
        <v>17.899999999999999</v>
      </c>
      <c r="E36" s="7">
        <v>17.899999999999999</v>
      </c>
      <c r="F36" s="103" t="s">
        <v>53</v>
      </c>
    </row>
    <row r="37" spans="1:6" ht="59.25" customHeight="1">
      <c r="A37" s="102">
        <v>9</v>
      </c>
      <c r="B37" s="64" t="s">
        <v>54</v>
      </c>
      <c r="C37" s="1" t="s">
        <v>41</v>
      </c>
      <c r="D37" s="7">
        <v>142.80000000000001</v>
      </c>
      <c r="E37" s="7">
        <v>142.80000000000001</v>
      </c>
      <c r="F37" s="64" t="s">
        <v>55</v>
      </c>
    </row>
    <row r="38" spans="1:6" ht="28.5" customHeight="1">
      <c r="A38" s="102">
        <v>10</v>
      </c>
      <c r="B38" s="64" t="s">
        <v>56</v>
      </c>
      <c r="C38" s="1" t="s">
        <v>41</v>
      </c>
      <c r="D38" s="7">
        <v>33.799999999999997</v>
      </c>
      <c r="E38" s="7">
        <v>33.799999999999997</v>
      </c>
      <c r="F38" s="103" t="s">
        <v>57</v>
      </c>
    </row>
    <row r="39" spans="1:6" ht="33.75" customHeight="1">
      <c r="A39" s="102">
        <v>11</v>
      </c>
      <c r="B39" s="64" t="s">
        <v>58</v>
      </c>
      <c r="C39" s="1" t="s">
        <v>41</v>
      </c>
      <c r="D39" s="14">
        <v>13.2</v>
      </c>
      <c r="E39" s="14">
        <v>13.2</v>
      </c>
      <c r="F39" s="103" t="s">
        <v>59</v>
      </c>
    </row>
    <row r="40" spans="1:6" ht="37.5" customHeight="1">
      <c r="A40" s="102">
        <v>12</v>
      </c>
      <c r="B40" s="64" t="s">
        <v>60</v>
      </c>
      <c r="C40" s="1" t="s">
        <v>41</v>
      </c>
      <c r="D40" s="14">
        <v>266.89999999999998</v>
      </c>
      <c r="E40" s="14">
        <v>266.89999999999998</v>
      </c>
      <c r="F40" s="103" t="s">
        <v>61</v>
      </c>
    </row>
    <row r="41" spans="1:6" ht="39.75" customHeight="1">
      <c r="A41" s="102">
        <v>13</v>
      </c>
      <c r="B41" s="64" t="s">
        <v>62</v>
      </c>
      <c r="C41" s="1" t="s">
        <v>41</v>
      </c>
      <c r="D41" s="14">
        <v>9.8000000000000007</v>
      </c>
      <c r="E41" s="14">
        <v>9.8000000000000007</v>
      </c>
      <c r="F41" s="103" t="s">
        <v>63</v>
      </c>
    </row>
    <row r="42" spans="1:6" ht="39.75" customHeight="1">
      <c r="A42" s="102">
        <v>14</v>
      </c>
      <c r="B42" s="64" t="s">
        <v>64</v>
      </c>
      <c r="C42" s="1" t="s">
        <v>41</v>
      </c>
      <c r="D42" s="14">
        <v>29.5</v>
      </c>
      <c r="E42" s="14">
        <v>29.5</v>
      </c>
      <c r="F42" s="103" t="s">
        <v>65</v>
      </c>
    </row>
    <row r="43" spans="1:6" ht="20.25" customHeight="1">
      <c r="A43" s="102"/>
      <c r="B43" s="6" t="s">
        <v>66</v>
      </c>
      <c r="C43" s="7"/>
      <c r="D43" s="2">
        <f>D30+D31+D32+D33+D34+D35+D36+D37+D38+D39+D40+D41+D42</f>
        <v>907.69999999999993</v>
      </c>
      <c r="E43" s="2">
        <f>E30+E31+E32+E33+E34+E35+E36+E37+E38+E39+E40+E41+E42</f>
        <v>907.69999999999993</v>
      </c>
      <c r="F43" s="103"/>
    </row>
    <row r="44" spans="1:6" ht="20.25" customHeight="1">
      <c r="A44" s="102"/>
      <c r="B44" s="6" t="s">
        <v>16</v>
      </c>
      <c r="C44" s="7"/>
      <c r="D44" s="2">
        <f>D43</f>
        <v>907.69999999999993</v>
      </c>
      <c r="E44" s="2">
        <f>E43</f>
        <v>907.69999999999993</v>
      </c>
      <c r="F44" s="103"/>
    </row>
    <row r="45" spans="1:6" s="71" customFormat="1">
      <c r="A45" s="35"/>
      <c r="B45" s="115" t="s">
        <v>67</v>
      </c>
      <c r="C45" s="115"/>
      <c r="D45" s="115"/>
      <c r="E45" s="115"/>
      <c r="F45" s="115"/>
    </row>
    <row r="46" spans="1:6" ht="19.5" customHeight="1">
      <c r="A46" s="102"/>
      <c r="B46" s="57" t="s">
        <v>68</v>
      </c>
      <c r="C46" s="103"/>
      <c r="D46" s="103"/>
      <c r="E46" s="103"/>
      <c r="F46" s="103"/>
    </row>
    <row r="47" spans="1:6" ht="20.25" customHeight="1">
      <c r="A47" s="102"/>
      <c r="B47" s="114" t="s">
        <v>69</v>
      </c>
      <c r="C47" s="114"/>
      <c r="D47" s="114"/>
      <c r="E47" s="114"/>
      <c r="F47" s="114"/>
    </row>
    <row r="48" spans="1:6" ht="60.75" customHeight="1">
      <c r="A48" s="102"/>
      <c r="B48" s="111" t="s">
        <v>70</v>
      </c>
      <c r="C48" s="7" t="s">
        <v>9</v>
      </c>
      <c r="D48" s="7">
        <v>102.4</v>
      </c>
      <c r="E48" s="1">
        <v>104.6</v>
      </c>
      <c r="F48" s="103" t="s">
        <v>71</v>
      </c>
    </row>
    <row r="49" spans="1:6" ht="18.75" customHeight="1">
      <c r="A49" s="102"/>
      <c r="B49" s="114" t="s">
        <v>11</v>
      </c>
      <c r="C49" s="114"/>
      <c r="D49" s="114"/>
      <c r="E49" s="114"/>
      <c r="F49" s="103"/>
    </row>
    <row r="50" spans="1:6" ht="75" customHeight="1">
      <c r="A50" s="102">
        <v>15</v>
      </c>
      <c r="B50" s="103" t="s">
        <v>72</v>
      </c>
      <c r="C50" s="62"/>
      <c r="D50" s="1">
        <v>5</v>
      </c>
      <c r="E50" s="14">
        <v>5</v>
      </c>
      <c r="F50" s="103" t="s">
        <v>73</v>
      </c>
    </row>
    <row r="51" spans="1:6" ht="75" customHeight="1">
      <c r="A51" s="102">
        <v>16</v>
      </c>
      <c r="B51" s="103" t="s">
        <v>74</v>
      </c>
      <c r="C51" s="65"/>
      <c r="D51" s="29">
        <v>45.9</v>
      </c>
      <c r="E51" s="75">
        <v>45.9</v>
      </c>
      <c r="F51" s="103" t="s">
        <v>73</v>
      </c>
    </row>
    <row r="52" spans="1:6" ht="18.75" customHeight="1">
      <c r="A52" s="102"/>
      <c r="B52" s="98" t="s">
        <v>15</v>
      </c>
      <c r="C52" s="5"/>
      <c r="D52" s="23">
        <f>D50+D51</f>
        <v>50.9</v>
      </c>
      <c r="E52" s="23">
        <f>E50+E51</f>
        <v>50.9</v>
      </c>
      <c r="F52" s="103"/>
    </row>
    <row r="53" spans="1:6" ht="18" customHeight="1">
      <c r="A53" s="102"/>
      <c r="B53" s="98" t="s">
        <v>16</v>
      </c>
      <c r="C53" s="5"/>
      <c r="D53" s="23">
        <f>D52</f>
        <v>50.9</v>
      </c>
      <c r="E53" s="23">
        <f>E52</f>
        <v>50.9</v>
      </c>
      <c r="F53" s="103"/>
    </row>
    <row r="54" spans="1:6" s="71" customFormat="1" ht="19.5" customHeight="1">
      <c r="A54" s="35"/>
      <c r="B54" s="115" t="s">
        <v>75</v>
      </c>
      <c r="C54" s="115"/>
      <c r="D54" s="115"/>
      <c r="E54" s="115"/>
      <c r="F54" s="115"/>
    </row>
    <row r="55" spans="1:6" ht="19.5" customHeight="1">
      <c r="A55" s="102"/>
      <c r="B55" s="139" t="s">
        <v>76</v>
      </c>
      <c r="C55" s="139"/>
      <c r="D55" s="139"/>
      <c r="E55" s="103"/>
      <c r="F55" s="103"/>
    </row>
    <row r="56" spans="1:6" ht="18" customHeight="1">
      <c r="A56" s="102"/>
      <c r="B56" s="114" t="s">
        <v>77</v>
      </c>
      <c r="C56" s="114"/>
      <c r="D56" s="114"/>
      <c r="E56" s="114"/>
      <c r="F56" s="114"/>
    </row>
    <row r="57" spans="1:6" ht="148.5" customHeight="1">
      <c r="A57" s="102"/>
      <c r="B57" s="111" t="s">
        <v>78</v>
      </c>
      <c r="C57" s="7" t="s">
        <v>9</v>
      </c>
      <c r="D57" s="7">
        <v>101.1</v>
      </c>
      <c r="E57" s="7">
        <v>18.600000000000001</v>
      </c>
      <c r="F57" s="103" t="s">
        <v>79</v>
      </c>
    </row>
    <row r="58" spans="1:6" s="76" customFormat="1" ht="85.5" customHeight="1">
      <c r="A58" s="102"/>
      <c r="B58" s="42" t="s">
        <v>80</v>
      </c>
      <c r="C58" s="7" t="s">
        <v>9</v>
      </c>
      <c r="D58" s="7">
        <v>4.5</v>
      </c>
      <c r="E58" s="30">
        <v>4.5</v>
      </c>
      <c r="F58" s="103" t="s">
        <v>81</v>
      </c>
    </row>
    <row r="59" spans="1:6" ht="20.25" customHeight="1">
      <c r="A59" s="102"/>
      <c r="B59" s="114" t="s">
        <v>11</v>
      </c>
      <c r="C59" s="114"/>
      <c r="D59" s="114"/>
      <c r="E59" s="114"/>
      <c r="F59" s="103"/>
    </row>
    <row r="60" spans="1:6" ht="91.5" customHeight="1">
      <c r="A60" s="102">
        <v>17</v>
      </c>
      <c r="B60" s="103" t="s">
        <v>82</v>
      </c>
      <c r="C60" s="62" t="s">
        <v>13</v>
      </c>
      <c r="D60" s="1">
        <v>60</v>
      </c>
      <c r="E60" s="14">
        <v>0</v>
      </c>
      <c r="F60" s="103" t="s">
        <v>83</v>
      </c>
    </row>
    <row r="61" spans="1:6" ht="20.25" customHeight="1">
      <c r="A61" s="102"/>
      <c r="B61" s="98" t="s">
        <v>15</v>
      </c>
      <c r="C61" s="98"/>
      <c r="D61" s="2">
        <f>D60</f>
        <v>60</v>
      </c>
      <c r="E61" s="2">
        <f>E60</f>
        <v>0</v>
      </c>
      <c r="F61" s="103"/>
    </row>
    <row r="62" spans="1:6" ht="19.5" customHeight="1">
      <c r="A62" s="102"/>
      <c r="B62" s="98" t="s">
        <v>16</v>
      </c>
      <c r="C62" s="98"/>
      <c r="D62" s="2">
        <f>D61</f>
        <v>60</v>
      </c>
      <c r="E62" s="2">
        <f>E61</f>
        <v>0</v>
      </c>
      <c r="F62" s="103"/>
    </row>
    <row r="63" spans="1:6" s="71" customFormat="1" ht="20.25" customHeight="1">
      <c r="A63" s="35"/>
      <c r="B63" s="115" t="s">
        <v>84</v>
      </c>
      <c r="C63" s="115"/>
      <c r="D63" s="115"/>
      <c r="E63" s="115"/>
      <c r="F63" s="115"/>
    </row>
    <row r="64" spans="1:6" s="71" customFormat="1" ht="20.25" customHeight="1">
      <c r="A64" s="35"/>
      <c r="B64" s="77" t="s">
        <v>85</v>
      </c>
      <c r="C64" s="99"/>
      <c r="D64" s="99"/>
      <c r="E64" s="99"/>
      <c r="F64" s="99"/>
    </row>
    <row r="65" spans="1:6" s="71" customFormat="1" ht="20.25" customHeight="1">
      <c r="A65" s="35"/>
      <c r="B65" s="116" t="s">
        <v>86</v>
      </c>
      <c r="C65" s="117"/>
      <c r="D65" s="118"/>
      <c r="E65" s="99"/>
      <c r="F65" s="99"/>
    </row>
    <row r="66" spans="1:6" s="71" customFormat="1" ht="34.5" customHeight="1">
      <c r="A66" s="35"/>
      <c r="B66" s="103" t="s">
        <v>87</v>
      </c>
      <c r="C66" s="7" t="s">
        <v>88</v>
      </c>
      <c r="D66" s="78">
        <v>6.27</v>
      </c>
      <c r="E66" s="78">
        <v>6.67</v>
      </c>
      <c r="F66" s="103" t="s">
        <v>89</v>
      </c>
    </row>
    <row r="67" spans="1:6" s="71" customFormat="1" ht="20.25" customHeight="1">
      <c r="A67" s="35"/>
      <c r="B67" s="103"/>
      <c r="C67" s="103"/>
      <c r="D67" s="103"/>
      <c r="E67" s="103"/>
      <c r="F67" s="103"/>
    </row>
    <row r="68" spans="1:6" ht="19.5" customHeight="1">
      <c r="A68" s="102"/>
      <c r="B68" s="122" t="s">
        <v>90</v>
      </c>
      <c r="C68" s="122"/>
      <c r="D68" s="122"/>
      <c r="E68" s="122"/>
      <c r="F68" s="122"/>
    </row>
    <row r="69" spans="1:6" ht="21" customHeight="1">
      <c r="A69" s="102"/>
      <c r="B69" s="114" t="s">
        <v>91</v>
      </c>
      <c r="C69" s="114"/>
      <c r="D69" s="114"/>
      <c r="E69" s="114"/>
      <c r="F69" s="101"/>
    </row>
    <row r="70" spans="1:6" ht="20.25" customHeight="1">
      <c r="A70" s="102"/>
      <c r="B70" s="114" t="s">
        <v>92</v>
      </c>
      <c r="C70" s="114"/>
      <c r="D70" s="114"/>
      <c r="E70" s="114"/>
      <c r="F70" s="114"/>
    </row>
    <row r="71" spans="1:6" ht="105.75" customHeight="1">
      <c r="A71" s="102"/>
      <c r="B71" s="111" t="s">
        <v>93</v>
      </c>
      <c r="C71" s="30" t="s">
        <v>9</v>
      </c>
      <c r="D71" s="7">
        <v>1</v>
      </c>
      <c r="E71" s="31">
        <v>1</v>
      </c>
      <c r="F71" s="104" t="s">
        <v>94</v>
      </c>
    </row>
    <row r="72" spans="1:6" ht="65.25" customHeight="1">
      <c r="A72" s="102"/>
      <c r="B72" s="111" t="s">
        <v>95</v>
      </c>
      <c r="C72" s="30" t="s">
        <v>9</v>
      </c>
      <c r="D72" s="7">
        <v>52.9</v>
      </c>
      <c r="E72" s="32">
        <v>64</v>
      </c>
      <c r="F72" s="103" t="s">
        <v>96</v>
      </c>
    </row>
    <row r="73" spans="1:6" ht="53.25" customHeight="1">
      <c r="A73" s="102"/>
      <c r="B73" s="111" t="s">
        <v>97</v>
      </c>
      <c r="C73" s="30" t="s">
        <v>9</v>
      </c>
      <c r="D73" s="7">
        <v>47.1</v>
      </c>
      <c r="E73" s="3">
        <v>47.1</v>
      </c>
      <c r="F73" s="103" t="s">
        <v>98</v>
      </c>
    </row>
    <row r="74" spans="1:6" ht="68.25" customHeight="1">
      <c r="A74" s="102"/>
      <c r="B74" s="111" t="s">
        <v>99</v>
      </c>
      <c r="C74" s="30" t="s">
        <v>9</v>
      </c>
      <c r="D74" s="7">
        <v>74.3</v>
      </c>
      <c r="E74" s="102">
        <v>69.099999999999994</v>
      </c>
      <c r="F74" s="103" t="s">
        <v>100</v>
      </c>
    </row>
    <row r="75" spans="1:6" ht="60.75" customHeight="1">
      <c r="A75" s="102"/>
      <c r="B75" s="33" t="s">
        <v>101</v>
      </c>
      <c r="C75" s="30" t="s">
        <v>9</v>
      </c>
      <c r="D75" s="7">
        <v>2.2000000000000002</v>
      </c>
      <c r="E75" s="34">
        <v>16.7</v>
      </c>
      <c r="F75" s="103" t="s">
        <v>102</v>
      </c>
    </row>
    <row r="76" spans="1:6" ht="21" customHeight="1">
      <c r="A76" s="102"/>
      <c r="B76" s="116" t="s">
        <v>11</v>
      </c>
      <c r="C76" s="117"/>
      <c r="D76" s="117"/>
      <c r="E76" s="117"/>
      <c r="F76" s="118"/>
    </row>
    <row r="77" spans="1:6" ht="21" customHeight="1">
      <c r="A77" s="102">
        <v>18</v>
      </c>
      <c r="B77" s="110" t="s">
        <v>103</v>
      </c>
      <c r="C77" s="28" t="s">
        <v>104</v>
      </c>
      <c r="D77" s="3">
        <v>629.29999999999995</v>
      </c>
      <c r="E77" s="28">
        <v>629.29999999999995</v>
      </c>
      <c r="F77" s="103"/>
    </row>
    <row r="78" spans="1:6" ht="20.25" customHeight="1">
      <c r="A78" s="102"/>
      <c r="B78" s="4" t="s">
        <v>105</v>
      </c>
      <c r="C78" s="5"/>
      <c r="D78" s="2">
        <f>SUM(D77)</f>
        <v>629.29999999999995</v>
      </c>
      <c r="E78" s="2">
        <f>SUM(E77)</f>
        <v>629.29999999999995</v>
      </c>
      <c r="F78" s="103"/>
    </row>
    <row r="79" spans="1:6" ht="20.25" customHeight="1">
      <c r="A79" s="102"/>
      <c r="B79" s="6" t="s">
        <v>16</v>
      </c>
      <c r="C79" s="5"/>
      <c r="D79" s="2">
        <f>SUM(D78:D78)</f>
        <v>629.29999999999995</v>
      </c>
      <c r="E79" s="2">
        <f>SUM(E78:E78)</f>
        <v>629.29999999999995</v>
      </c>
      <c r="F79" s="103"/>
    </row>
    <row r="80" spans="1:6" s="71" customFormat="1" ht="21" customHeight="1">
      <c r="A80" s="35"/>
      <c r="B80" s="115" t="s">
        <v>106</v>
      </c>
      <c r="C80" s="115"/>
      <c r="D80" s="115"/>
      <c r="E80" s="115"/>
      <c r="F80" s="36"/>
    </row>
    <row r="81" spans="1:6" ht="19.5" customHeight="1">
      <c r="A81" s="102"/>
      <c r="B81" s="114" t="s">
        <v>107</v>
      </c>
      <c r="C81" s="114"/>
      <c r="D81" s="114"/>
      <c r="E81" s="114"/>
      <c r="F81" s="114"/>
    </row>
    <row r="82" spans="1:6" ht="75" customHeight="1">
      <c r="A82" s="102"/>
      <c r="B82" s="111" t="s">
        <v>108</v>
      </c>
      <c r="C82" s="7" t="s">
        <v>9</v>
      </c>
      <c r="D82" s="1">
        <v>56</v>
      </c>
      <c r="E82" s="14">
        <v>56</v>
      </c>
      <c r="F82" s="104"/>
    </row>
    <row r="83" spans="1:6" ht="36.75" customHeight="1">
      <c r="A83" s="102"/>
      <c r="B83" s="111" t="s">
        <v>109</v>
      </c>
      <c r="C83" s="7" t="s">
        <v>9</v>
      </c>
      <c r="D83" s="7">
        <v>5</v>
      </c>
      <c r="E83" s="30">
        <v>5</v>
      </c>
      <c r="F83" s="104"/>
    </row>
    <row r="84" spans="1:6" ht="51" customHeight="1">
      <c r="A84" s="102"/>
      <c r="B84" s="111" t="s">
        <v>110</v>
      </c>
      <c r="C84" s="7" t="s">
        <v>9</v>
      </c>
      <c r="D84" s="7">
        <v>71</v>
      </c>
      <c r="E84" s="7">
        <v>71</v>
      </c>
      <c r="F84" s="104" t="s">
        <v>111</v>
      </c>
    </row>
    <row r="85" spans="1:6" ht="20.25" customHeight="1">
      <c r="A85" s="102"/>
      <c r="B85" s="116" t="s">
        <v>11</v>
      </c>
      <c r="C85" s="117"/>
      <c r="D85" s="117"/>
      <c r="E85" s="117"/>
      <c r="F85" s="118"/>
    </row>
    <row r="86" spans="1:6" ht="20.25" customHeight="1">
      <c r="A86" s="123">
        <v>19</v>
      </c>
      <c r="B86" s="142" t="s">
        <v>112</v>
      </c>
      <c r="C86" s="1" t="s">
        <v>41</v>
      </c>
      <c r="D86" s="1">
        <v>28.8</v>
      </c>
      <c r="E86" s="1">
        <v>28.8</v>
      </c>
      <c r="F86" s="104"/>
    </row>
    <row r="87" spans="1:6" ht="20.25" customHeight="1">
      <c r="A87" s="140"/>
      <c r="B87" s="143"/>
      <c r="C87" s="1" t="s">
        <v>104</v>
      </c>
      <c r="D87" s="1">
        <v>67.3</v>
      </c>
      <c r="E87" s="7">
        <v>67.3</v>
      </c>
      <c r="F87" s="104"/>
    </row>
    <row r="88" spans="1:6" ht="264" customHeight="1">
      <c r="A88" s="102">
        <v>20</v>
      </c>
      <c r="B88" s="37" t="s">
        <v>113</v>
      </c>
      <c r="C88" s="3" t="s">
        <v>104</v>
      </c>
      <c r="D88" s="38">
        <v>1.45</v>
      </c>
      <c r="E88" s="38">
        <v>1.45</v>
      </c>
      <c r="F88" s="104" t="s">
        <v>114</v>
      </c>
    </row>
    <row r="89" spans="1:6" ht="19.5" customHeight="1">
      <c r="A89" s="102"/>
      <c r="B89" s="4" t="s">
        <v>105</v>
      </c>
      <c r="C89" s="104"/>
      <c r="D89" s="2">
        <f>SUM(D87)+D88</f>
        <v>68.75</v>
      </c>
      <c r="E89" s="2">
        <f>SUM(E87)+E88</f>
        <v>68.75</v>
      </c>
      <c r="F89" s="104"/>
    </row>
    <row r="90" spans="1:6" ht="20.25" customHeight="1">
      <c r="A90" s="102"/>
      <c r="B90" s="6" t="s">
        <v>66</v>
      </c>
      <c r="C90" s="7"/>
      <c r="D90" s="2">
        <f>D86</f>
        <v>28.8</v>
      </c>
      <c r="E90" s="2">
        <f>E86</f>
        <v>28.8</v>
      </c>
      <c r="F90" s="104"/>
    </row>
    <row r="91" spans="1:6" ht="20.25" customHeight="1">
      <c r="A91" s="102"/>
      <c r="B91" s="6" t="s">
        <v>16</v>
      </c>
      <c r="C91" s="7"/>
      <c r="D91" s="2">
        <f>SUM(D89:D90)</f>
        <v>97.55</v>
      </c>
      <c r="E91" s="2">
        <f>SUM(E89:E90)</f>
        <v>97.55</v>
      </c>
      <c r="F91" s="104"/>
    </row>
    <row r="92" spans="1:6" s="71" customFormat="1" ht="19.5" customHeight="1">
      <c r="A92" s="35"/>
      <c r="B92" s="115" t="s">
        <v>115</v>
      </c>
      <c r="C92" s="115"/>
      <c r="D92" s="115"/>
      <c r="E92" s="115"/>
      <c r="F92" s="115"/>
    </row>
    <row r="93" spans="1:6" ht="19.5" customHeight="1">
      <c r="A93" s="102"/>
      <c r="B93" s="114" t="s">
        <v>116</v>
      </c>
      <c r="C93" s="114"/>
      <c r="D93" s="114"/>
      <c r="E93" s="114"/>
      <c r="F93" s="98"/>
    </row>
    <row r="94" spans="1:6" ht="20.25" customHeight="1">
      <c r="A94" s="102"/>
      <c r="B94" s="114" t="s">
        <v>117</v>
      </c>
      <c r="C94" s="114"/>
      <c r="D94" s="114"/>
      <c r="E94" s="114"/>
      <c r="F94" s="114"/>
    </row>
    <row r="95" spans="1:6" ht="69.75" customHeight="1">
      <c r="A95" s="102"/>
      <c r="B95" s="111" t="s">
        <v>118</v>
      </c>
      <c r="C95" s="7" t="s">
        <v>9</v>
      </c>
      <c r="D95" s="7">
        <v>79.099999999999994</v>
      </c>
      <c r="E95" s="14">
        <v>79.2</v>
      </c>
      <c r="F95" s="104" t="s">
        <v>119</v>
      </c>
    </row>
    <row r="96" spans="1:6" ht="33.75" customHeight="1">
      <c r="A96" s="102"/>
      <c r="B96" s="111" t="s">
        <v>120</v>
      </c>
      <c r="C96" s="7" t="s">
        <v>9</v>
      </c>
      <c r="D96" s="7">
        <v>65.900000000000006</v>
      </c>
      <c r="E96" s="30">
        <v>85.5</v>
      </c>
      <c r="F96" s="104" t="s">
        <v>121</v>
      </c>
    </row>
    <row r="97" spans="1:6" ht="84.75" customHeight="1">
      <c r="A97" s="102"/>
      <c r="B97" s="111" t="s">
        <v>122</v>
      </c>
      <c r="C97" s="7" t="s">
        <v>123</v>
      </c>
      <c r="D97" s="7">
        <v>64</v>
      </c>
      <c r="E97" s="30">
        <v>117</v>
      </c>
      <c r="F97" s="103" t="s">
        <v>124</v>
      </c>
    </row>
    <row r="98" spans="1:6" ht="18" customHeight="1">
      <c r="A98" s="102"/>
      <c r="B98" s="116" t="s">
        <v>11</v>
      </c>
      <c r="C98" s="117"/>
      <c r="D98" s="117"/>
      <c r="E98" s="117"/>
      <c r="F98" s="118"/>
    </row>
    <row r="99" spans="1:6" ht="31.5" customHeight="1">
      <c r="A99" s="102">
        <v>21</v>
      </c>
      <c r="B99" s="106" t="s">
        <v>125</v>
      </c>
      <c r="C99" s="1" t="s">
        <v>104</v>
      </c>
      <c r="D99" s="1">
        <v>52.3</v>
      </c>
      <c r="E99" s="30">
        <v>52.3</v>
      </c>
      <c r="F99" s="103" t="s">
        <v>126</v>
      </c>
    </row>
    <row r="100" spans="1:6" ht="18" customHeight="1">
      <c r="A100" s="123">
        <v>22</v>
      </c>
      <c r="B100" s="126" t="s">
        <v>127</v>
      </c>
      <c r="C100" s="1" t="s">
        <v>41</v>
      </c>
      <c r="D100" s="1">
        <v>11</v>
      </c>
      <c r="E100" s="14">
        <v>11</v>
      </c>
      <c r="F100" s="103" t="s">
        <v>128</v>
      </c>
    </row>
    <row r="101" spans="1:6" ht="18" customHeight="1">
      <c r="A101" s="140"/>
      <c r="B101" s="141"/>
      <c r="C101" s="1" t="s">
        <v>104</v>
      </c>
      <c r="D101" s="1">
        <v>3.9</v>
      </c>
      <c r="E101" s="14">
        <v>3.9</v>
      </c>
      <c r="F101" s="103" t="s">
        <v>129</v>
      </c>
    </row>
    <row r="102" spans="1:6" ht="21.75" customHeight="1">
      <c r="A102" s="123">
        <v>23</v>
      </c>
      <c r="B102" s="125" t="s">
        <v>130</v>
      </c>
      <c r="C102" s="1" t="s">
        <v>104</v>
      </c>
      <c r="D102" s="1">
        <v>8.4</v>
      </c>
      <c r="E102" s="14">
        <v>8.4</v>
      </c>
      <c r="F102" s="103" t="s">
        <v>131</v>
      </c>
    </row>
    <row r="103" spans="1:6" ht="21" customHeight="1">
      <c r="A103" s="140"/>
      <c r="B103" s="125"/>
      <c r="C103" s="1" t="s">
        <v>41</v>
      </c>
      <c r="D103" s="1">
        <v>38.200000000000003</v>
      </c>
      <c r="E103" s="14">
        <v>38.200000000000003</v>
      </c>
      <c r="F103" s="103" t="s">
        <v>132</v>
      </c>
    </row>
    <row r="104" spans="1:6" ht="54.75" customHeight="1">
      <c r="A104" s="102">
        <v>24</v>
      </c>
      <c r="B104" s="109" t="s">
        <v>133</v>
      </c>
      <c r="C104" s="1" t="s">
        <v>134</v>
      </c>
      <c r="D104" s="1">
        <v>77</v>
      </c>
      <c r="E104" s="14">
        <v>77</v>
      </c>
      <c r="F104" s="103" t="s">
        <v>135</v>
      </c>
    </row>
    <row r="105" spans="1:6" ht="19.5" customHeight="1">
      <c r="A105" s="102"/>
      <c r="B105" s="98" t="s">
        <v>136</v>
      </c>
      <c r="C105" s="7"/>
      <c r="D105" s="2">
        <f>SUM(D99+D101+D102)</f>
        <v>64.599999999999994</v>
      </c>
      <c r="E105" s="2">
        <f>SUM(E99+E101+E102)</f>
        <v>64.599999999999994</v>
      </c>
      <c r="F105" s="103"/>
    </row>
    <row r="106" spans="1:6" ht="19.5" customHeight="1">
      <c r="A106" s="102"/>
      <c r="B106" s="98" t="s">
        <v>137</v>
      </c>
      <c r="C106" s="7"/>
      <c r="D106" s="2">
        <f>SUM(D104)</f>
        <v>77</v>
      </c>
      <c r="E106" s="2">
        <f>SUM(E104)</f>
        <v>77</v>
      </c>
      <c r="F106" s="103"/>
    </row>
    <row r="107" spans="1:6" ht="19.5" customHeight="1">
      <c r="A107" s="102"/>
      <c r="B107" s="98" t="s">
        <v>66</v>
      </c>
      <c r="C107" s="7"/>
      <c r="D107" s="2">
        <f>SUM(D100+D103)</f>
        <v>49.2</v>
      </c>
      <c r="E107" s="2">
        <f>SUM(E100+E103)</f>
        <v>49.2</v>
      </c>
      <c r="F107" s="103"/>
    </row>
    <row r="108" spans="1:6" ht="18" customHeight="1">
      <c r="A108" s="102"/>
      <c r="B108" s="98" t="s">
        <v>16</v>
      </c>
      <c r="C108" s="7"/>
      <c r="D108" s="2">
        <f>SUM(D105:D107)</f>
        <v>190.8</v>
      </c>
      <c r="E108" s="2">
        <f>SUM(E105:E107)</f>
        <v>190.8</v>
      </c>
      <c r="F108" s="103"/>
    </row>
    <row r="109" spans="1:6" s="71" customFormat="1" ht="17.25" customHeight="1">
      <c r="A109" s="35"/>
      <c r="B109" s="115" t="s">
        <v>138</v>
      </c>
      <c r="C109" s="115"/>
      <c r="D109" s="115"/>
      <c r="E109" s="115"/>
      <c r="F109" s="115"/>
    </row>
    <row r="110" spans="1:6" ht="20.25" customHeight="1">
      <c r="A110" s="102"/>
      <c r="B110" s="114" t="s">
        <v>139</v>
      </c>
      <c r="C110" s="114"/>
      <c r="D110" s="114"/>
      <c r="E110" s="114"/>
      <c r="F110" s="114"/>
    </row>
    <row r="111" spans="1:6" ht="47.25" customHeight="1">
      <c r="A111" s="102"/>
      <c r="B111" s="111" t="s">
        <v>140</v>
      </c>
      <c r="C111" s="7" t="s">
        <v>9</v>
      </c>
      <c r="D111" s="7">
        <v>28.01</v>
      </c>
      <c r="E111" s="7">
        <v>25.2</v>
      </c>
      <c r="F111" s="111" t="s">
        <v>141</v>
      </c>
    </row>
    <row r="112" spans="1:6" ht="48" customHeight="1">
      <c r="A112" s="102"/>
      <c r="B112" s="111" t="s">
        <v>142</v>
      </c>
      <c r="C112" s="7" t="s">
        <v>9</v>
      </c>
      <c r="D112" s="7">
        <v>100</v>
      </c>
      <c r="E112" s="7">
        <v>100</v>
      </c>
      <c r="F112" s="103" t="s">
        <v>143</v>
      </c>
    </row>
    <row r="113" spans="1:11" ht="69.75" customHeight="1">
      <c r="A113" s="102"/>
      <c r="B113" s="39" t="s">
        <v>144</v>
      </c>
      <c r="C113" s="7" t="s">
        <v>9</v>
      </c>
      <c r="D113" s="7">
        <v>70</v>
      </c>
      <c r="E113" s="30">
        <v>88</v>
      </c>
      <c r="F113" s="104" t="s">
        <v>145</v>
      </c>
    </row>
    <row r="114" spans="1:11" ht="61.5" customHeight="1">
      <c r="A114" s="102"/>
      <c r="B114" s="39" t="s">
        <v>146</v>
      </c>
      <c r="C114" s="7" t="s">
        <v>9</v>
      </c>
      <c r="D114" s="7">
        <v>6.4</v>
      </c>
      <c r="E114" s="30">
        <v>6.4</v>
      </c>
      <c r="F114" s="104" t="s">
        <v>147</v>
      </c>
    </row>
    <row r="115" spans="1:11" ht="15.75" customHeight="1">
      <c r="A115" s="102"/>
      <c r="B115" s="116" t="s">
        <v>11</v>
      </c>
      <c r="C115" s="117"/>
      <c r="D115" s="117"/>
      <c r="E115" s="117"/>
      <c r="F115" s="118"/>
    </row>
    <row r="116" spans="1:11" ht="60.75" customHeight="1">
      <c r="A116" s="102">
        <v>25</v>
      </c>
      <c r="B116" s="103" t="s">
        <v>148</v>
      </c>
      <c r="C116" s="1" t="s">
        <v>104</v>
      </c>
      <c r="D116" s="1">
        <v>39.700000000000003</v>
      </c>
      <c r="E116" s="14">
        <v>39.700000000000003</v>
      </c>
      <c r="F116" s="104" t="s">
        <v>149</v>
      </c>
    </row>
    <row r="117" spans="1:11" ht="14.25" customHeight="1">
      <c r="A117" s="102"/>
      <c r="B117" s="98" t="s">
        <v>136</v>
      </c>
      <c r="C117" s="7"/>
      <c r="D117" s="2">
        <f>D116</f>
        <v>39.700000000000003</v>
      </c>
      <c r="E117" s="2">
        <f>E116</f>
        <v>39.700000000000003</v>
      </c>
      <c r="F117" s="104"/>
    </row>
    <row r="118" spans="1:11" ht="15.75" customHeight="1">
      <c r="A118" s="102"/>
      <c r="B118" s="98" t="s">
        <v>16</v>
      </c>
      <c r="C118" s="7"/>
      <c r="D118" s="2">
        <f>D117</f>
        <v>39.700000000000003</v>
      </c>
      <c r="E118" s="2">
        <f>E117</f>
        <v>39.700000000000003</v>
      </c>
      <c r="F118" s="104"/>
    </row>
    <row r="119" spans="1:11" s="71" customFormat="1" ht="18.75" customHeight="1">
      <c r="A119" s="35"/>
      <c r="B119" s="115" t="s">
        <v>138</v>
      </c>
      <c r="C119" s="115"/>
      <c r="D119" s="115"/>
      <c r="E119" s="115"/>
      <c r="F119" s="115"/>
    </row>
    <row r="120" spans="1:11" s="67" customFormat="1" ht="21.75" customHeight="1">
      <c r="A120" s="40"/>
      <c r="B120" s="114" t="s">
        <v>150</v>
      </c>
      <c r="C120" s="114"/>
      <c r="D120" s="114"/>
      <c r="E120" s="114"/>
      <c r="F120" s="98"/>
    </row>
    <row r="121" spans="1:11" ht="24" customHeight="1">
      <c r="A121" s="102"/>
      <c r="B121" s="114" t="s">
        <v>151</v>
      </c>
      <c r="C121" s="114"/>
      <c r="D121" s="114"/>
      <c r="E121" s="114"/>
      <c r="F121" s="103"/>
    </row>
    <row r="122" spans="1:11" ht="37.5" hidden="1" customHeight="1">
      <c r="A122" s="102"/>
      <c r="B122" s="111" t="s">
        <v>152</v>
      </c>
      <c r="C122" s="30"/>
      <c r="D122" s="101"/>
      <c r="E122" s="98"/>
      <c r="F122" s="103"/>
    </row>
    <row r="123" spans="1:11" ht="44.25" customHeight="1">
      <c r="A123" s="102"/>
      <c r="B123" s="41" t="s">
        <v>153</v>
      </c>
      <c r="C123" s="30" t="s">
        <v>123</v>
      </c>
      <c r="D123" s="7">
        <v>305.3</v>
      </c>
      <c r="E123" s="1">
        <v>305.39999999999998</v>
      </c>
      <c r="F123" s="42" t="s">
        <v>154</v>
      </c>
    </row>
    <row r="124" spans="1:11" ht="23.25" customHeight="1">
      <c r="A124" s="102"/>
      <c r="B124" s="116" t="s">
        <v>11</v>
      </c>
      <c r="C124" s="117"/>
      <c r="D124" s="117"/>
      <c r="E124" s="117"/>
      <c r="F124" s="118"/>
    </row>
    <row r="125" spans="1:11" ht="93.75" customHeight="1">
      <c r="A125" s="102">
        <v>26</v>
      </c>
      <c r="B125" s="103" t="s">
        <v>155</v>
      </c>
      <c r="C125" s="1" t="s">
        <v>104</v>
      </c>
      <c r="D125" s="1">
        <v>5</v>
      </c>
      <c r="E125" s="1">
        <v>5</v>
      </c>
      <c r="F125" s="43" t="s">
        <v>156</v>
      </c>
    </row>
    <row r="126" spans="1:11" ht="48" customHeight="1">
      <c r="A126" s="102">
        <v>27</v>
      </c>
      <c r="B126" s="103" t="s">
        <v>157</v>
      </c>
      <c r="C126" s="1" t="s">
        <v>104</v>
      </c>
      <c r="D126" s="1">
        <v>0.5</v>
      </c>
      <c r="E126" s="1">
        <v>0.5</v>
      </c>
      <c r="F126" s="111" t="s">
        <v>158</v>
      </c>
      <c r="G126" s="79"/>
      <c r="H126" s="79"/>
      <c r="I126" s="79"/>
      <c r="J126" s="79"/>
      <c r="K126" s="79"/>
    </row>
    <row r="127" spans="1:11" ht="21.75" customHeight="1">
      <c r="A127" s="102"/>
      <c r="B127" s="98" t="s">
        <v>136</v>
      </c>
      <c r="C127" s="7"/>
      <c r="D127" s="2">
        <f>SUM(D125:D126)</f>
        <v>5.5</v>
      </c>
      <c r="E127" s="2">
        <f>SUM(E125:E126)</f>
        <v>5.5</v>
      </c>
      <c r="F127" s="44"/>
      <c r="G127" s="79"/>
      <c r="H127" s="79"/>
      <c r="I127" s="79"/>
      <c r="J127" s="79"/>
      <c r="K127" s="79"/>
    </row>
    <row r="128" spans="1:11" ht="20.25" customHeight="1">
      <c r="A128" s="102"/>
      <c r="B128" s="98" t="s">
        <v>16</v>
      </c>
      <c r="C128" s="7"/>
      <c r="D128" s="2">
        <f>SUM(D127)</f>
        <v>5.5</v>
      </c>
      <c r="E128" s="2">
        <f>SUM(E127)</f>
        <v>5.5</v>
      </c>
      <c r="F128" s="45"/>
      <c r="G128" s="80"/>
      <c r="H128" s="80"/>
      <c r="I128" s="80"/>
      <c r="J128" s="80"/>
      <c r="K128" s="79"/>
    </row>
    <row r="129" spans="1:11" s="71" customFormat="1" ht="20.25" customHeight="1">
      <c r="A129" s="35"/>
      <c r="B129" s="115" t="s">
        <v>159</v>
      </c>
      <c r="C129" s="115"/>
      <c r="D129" s="115"/>
      <c r="E129" s="115"/>
      <c r="F129" s="119"/>
      <c r="G129" s="81"/>
      <c r="H129" s="81"/>
      <c r="I129" s="81"/>
      <c r="J129" s="81"/>
      <c r="K129" s="81"/>
    </row>
    <row r="130" spans="1:11" ht="20.25" customHeight="1">
      <c r="A130" s="102"/>
      <c r="B130" s="114" t="s">
        <v>160</v>
      </c>
      <c r="C130" s="114"/>
      <c r="D130" s="114"/>
      <c r="E130" s="114"/>
      <c r="F130" s="100"/>
      <c r="G130" s="79"/>
      <c r="H130" s="79"/>
      <c r="I130" s="79"/>
      <c r="J130" s="79"/>
      <c r="K130" s="79"/>
    </row>
    <row r="131" spans="1:11" ht="21" customHeight="1">
      <c r="A131" s="102"/>
      <c r="B131" s="114" t="s">
        <v>161</v>
      </c>
      <c r="C131" s="114"/>
      <c r="D131" s="114"/>
      <c r="E131" s="114"/>
      <c r="F131" s="114"/>
    </row>
    <row r="132" spans="1:11" ht="55.5" customHeight="1">
      <c r="A132" s="102"/>
      <c r="B132" s="111" t="s">
        <v>162</v>
      </c>
      <c r="C132" s="30" t="s">
        <v>9</v>
      </c>
      <c r="D132" s="7">
        <v>27</v>
      </c>
      <c r="E132" s="1">
        <v>28.8</v>
      </c>
      <c r="F132" s="103" t="s">
        <v>311</v>
      </c>
    </row>
    <row r="133" spans="1:11" ht="96" customHeight="1">
      <c r="A133" s="102"/>
      <c r="B133" s="111" t="s">
        <v>163</v>
      </c>
      <c r="C133" s="30" t="s">
        <v>9</v>
      </c>
      <c r="D133" s="7">
        <v>12</v>
      </c>
      <c r="E133" s="1">
        <v>13.1</v>
      </c>
      <c r="F133" s="103" t="s">
        <v>164</v>
      </c>
    </row>
    <row r="134" spans="1:11" ht="21" customHeight="1">
      <c r="A134" s="102"/>
      <c r="B134" s="116" t="s">
        <v>11</v>
      </c>
      <c r="C134" s="117"/>
      <c r="D134" s="117"/>
      <c r="E134" s="117"/>
      <c r="F134" s="118"/>
    </row>
    <row r="135" spans="1:11" ht="36.75" customHeight="1">
      <c r="A135" s="102">
        <v>28</v>
      </c>
      <c r="B135" s="8" t="s">
        <v>165</v>
      </c>
      <c r="C135" s="1" t="s">
        <v>104</v>
      </c>
      <c r="D135" s="1">
        <v>7</v>
      </c>
      <c r="E135" s="1">
        <v>7</v>
      </c>
      <c r="F135" s="8" t="s">
        <v>312</v>
      </c>
    </row>
    <row r="136" spans="1:11" ht="21" customHeight="1">
      <c r="A136" s="102"/>
      <c r="B136" s="6" t="s">
        <v>136</v>
      </c>
      <c r="C136" s="7"/>
      <c r="D136" s="2">
        <f>D135</f>
        <v>7</v>
      </c>
      <c r="E136" s="2">
        <f>E135</f>
        <v>7</v>
      </c>
      <c r="F136" s="103"/>
    </row>
    <row r="137" spans="1:11" ht="21" customHeight="1">
      <c r="A137" s="102"/>
      <c r="B137" s="6" t="s">
        <v>16</v>
      </c>
      <c r="C137" s="7"/>
      <c r="D137" s="2">
        <f>D136</f>
        <v>7</v>
      </c>
      <c r="E137" s="2">
        <f>E136</f>
        <v>7</v>
      </c>
      <c r="F137" s="103"/>
    </row>
    <row r="138" spans="1:11" s="71" customFormat="1" ht="21" customHeight="1">
      <c r="A138" s="35"/>
      <c r="B138" s="115" t="s">
        <v>166</v>
      </c>
      <c r="C138" s="115"/>
      <c r="D138" s="115"/>
      <c r="E138" s="115"/>
      <c r="F138" s="115"/>
    </row>
    <row r="139" spans="1:11">
      <c r="A139" s="102"/>
      <c r="B139" s="137" t="s">
        <v>167</v>
      </c>
      <c r="C139" s="138"/>
      <c r="D139" s="138"/>
      <c r="E139" s="138"/>
      <c r="F139" s="138"/>
    </row>
    <row r="140" spans="1:11">
      <c r="A140" s="102"/>
      <c r="B140" s="139" t="s">
        <v>168</v>
      </c>
      <c r="C140" s="139"/>
      <c r="D140" s="139"/>
      <c r="E140" s="139"/>
      <c r="F140" s="107"/>
    </row>
    <row r="141" spans="1:11" ht="48" customHeight="1">
      <c r="A141" s="102"/>
      <c r="B141" s="111" t="s">
        <v>169</v>
      </c>
      <c r="C141" s="7" t="s">
        <v>9</v>
      </c>
      <c r="D141" s="7">
        <v>100.2</v>
      </c>
      <c r="E141" s="14">
        <v>0</v>
      </c>
      <c r="F141" s="103" t="s">
        <v>315</v>
      </c>
    </row>
    <row r="142" spans="1:11" ht="60.75" customHeight="1">
      <c r="A142" s="102"/>
      <c r="B142" s="41" t="s">
        <v>170</v>
      </c>
      <c r="C142" s="7" t="s">
        <v>9</v>
      </c>
      <c r="D142" s="1">
        <v>100</v>
      </c>
      <c r="E142" s="14">
        <v>0</v>
      </c>
      <c r="F142" s="103" t="s">
        <v>315</v>
      </c>
    </row>
    <row r="143" spans="1:11" ht="39" customHeight="1">
      <c r="A143" s="102"/>
      <c r="B143" s="111" t="s">
        <v>171</v>
      </c>
      <c r="C143" s="7" t="s">
        <v>9</v>
      </c>
      <c r="D143" s="1">
        <v>100</v>
      </c>
      <c r="E143" s="14">
        <v>0</v>
      </c>
      <c r="F143" s="103" t="s">
        <v>315</v>
      </c>
    </row>
    <row r="144" spans="1:11" ht="16.5" customHeight="1">
      <c r="A144" s="102"/>
      <c r="B144" s="116" t="s">
        <v>11</v>
      </c>
      <c r="C144" s="117"/>
      <c r="D144" s="117"/>
      <c r="E144" s="117"/>
      <c r="F144" s="118"/>
    </row>
    <row r="145" spans="1:6" ht="57.75" customHeight="1">
      <c r="A145" s="102"/>
      <c r="B145" s="103" t="s">
        <v>172</v>
      </c>
      <c r="C145" s="46" t="s">
        <v>173</v>
      </c>
      <c r="D145" s="1">
        <v>27</v>
      </c>
      <c r="E145" s="1">
        <v>27</v>
      </c>
      <c r="F145" s="103" t="s">
        <v>174</v>
      </c>
    </row>
    <row r="146" spans="1:6" ht="21.75" customHeight="1">
      <c r="A146" s="102"/>
      <c r="B146" s="98" t="s">
        <v>15</v>
      </c>
      <c r="C146" s="101" t="s">
        <v>9</v>
      </c>
      <c r="D146" s="2">
        <f>D145</f>
        <v>27</v>
      </c>
      <c r="E146" s="2">
        <f>E145</f>
        <v>27</v>
      </c>
      <c r="F146" s="47"/>
    </row>
    <row r="147" spans="1:6" ht="21.75" customHeight="1">
      <c r="A147" s="102"/>
      <c r="B147" s="98" t="s">
        <v>16</v>
      </c>
      <c r="C147" s="101" t="s">
        <v>9</v>
      </c>
      <c r="D147" s="2">
        <f>D146</f>
        <v>27</v>
      </c>
      <c r="E147" s="2">
        <f>E146</f>
        <v>27</v>
      </c>
      <c r="F147" s="47"/>
    </row>
    <row r="148" spans="1:6" s="71" customFormat="1" ht="23.25" customHeight="1">
      <c r="A148" s="35"/>
      <c r="B148" s="115" t="s">
        <v>175</v>
      </c>
      <c r="C148" s="115"/>
      <c r="D148" s="115"/>
      <c r="E148" s="115"/>
      <c r="F148" s="48"/>
    </row>
    <row r="149" spans="1:6" ht="21" customHeight="1">
      <c r="A149" s="102"/>
      <c r="B149" s="114" t="s">
        <v>176</v>
      </c>
      <c r="C149" s="114"/>
      <c r="D149" s="114"/>
      <c r="E149" s="114"/>
      <c r="F149" s="98"/>
    </row>
    <row r="150" spans="1:6" ht="20.25" customHeight="1">
      <c r="A150" s="102"/>
      <c r="B150" s="114" t="s">
        <v>177</v>
      </c>
      <c r="C150" s="114"/>
      <c r="D150" s="114"/>
      <c r="E150" s="114"/>
      <c r="F150" s="98"/>
    </row>
    <row r="151" spans="1:6" ht="54" customHeight="1">
      <c r="A151" s="102"/>
      <c r="B151" s="111" t="s">
        <v>178</v>
      </c>
      <c r="C151" s="7" t="s">
        <v>9</v>
      </c>
      <c r="D151" s="7">
        <v>98.5</v>
      </c>
      <c r="E151" s="14">
        <v>98.5</v>
      </c>
      <c r="F151" s="134" t="s">
        <v>179</v>
      </c>
    </row>
    <row r="152" spans="1:6" ht="36" customHeight="1">
      <c r="A152" s="102"/>
      <c r="B152" s="111" t="s">
        <v>180</v>
      </c>
      <c r="C152" s="7" t="s">
        <v>9</v>
      </c>
      <c r="D152" s="7">
        <v>14.8</v>
      </c>
      <c r="E152" s="14">
        <v>14.8</v>
      </c>
      <c r="F152" s="135"/>
    </row>
    <row r="153" spans="1:6" ht="36" customHeight="1">
      <c r="A153" s="102"/>
      <c r="B153" s="111" t="s">
        <v>181</v>
      </c>
      <c r="C153" s="7" t="s">
        <v>9</v>
      </c>
      <c r="D153" s="7">
        <v>11.2</v>
      </c>
      <c r="E153" s="14">
        <v>11.3</v>
      </c>
      <c r="F153" s="136"/>
    </row>
    <row r="154" spans="1:6" ht="18.75" customHeight="1">
      <c r="A154" s="102"/>
      <c r="B154" s="116" t="s">
        <v>11</v>
      </c>
      <c r="C154" s="117"/>
      <c r="D154" s="117"/>
      <c r="E154" s="117"/>
      <c r="F154" s="118"/>
    </row>
    <row r="155" spans="1:6" ht="21.75" customHeight="1">
      <c r="A155" s="102">
        <v>29</v>
      </c>
      <c r="B155" s="103" t="s">
        <v>182</v>
      </c>
      <c r="C155" s="1" t="s">
        <v>104</v>
      </c>
      <c r="D155" s="7">
        <v>1</v>
      </c>
      <c r="E155" s="14">
        <v>1</v>
      </c>
      <c r="F155" s="134" t="s">
        <v>183</v>
      </c>
    </row>
    <row r="156" spans="1:6" ht="18" customHeight="1">
      <c r="A156" s="102"/>
      <c r="B156" s="98" t="s">
        <v>105</v>
      </c>
      <c r="C156" s="5"/>
      <c r="D156" s="2">
        <f>D155</f>
        <v>1</v>
      </c>
      <c r="E156" s="14">
        <v>1</v>
      </c>
      <c r="F156" s="135"/>
    </row>
    <row r="157" spans="1:6" ht="27.75" customHeight="1">
      <c r="A157" s="102"/>
      <c r="B157" s="98" t="s">
        <v>16</v>
      </c>
      <c r="C157" s="5"/>
      <c r="D157" s="2">
        <f>D156</f>
        <v>1</v>
      </c>
      <c r="E157" s="14">
        <v>1</v>
      </c>
      <c r="F157" s="136"/>
    </row>
    <row r="158" spans="1:6" s="71" customFormat="1" ht="21.75" customHeight="1">
      <c r="A158" s="35"/>
      <c r="B158" s="115" t="s">
        <v>159</v>
      </c>
      <c r="C158" s="115"/>
      <c r="D158" s="115"/>
      <c r="E158" s="115"/>
      <c r="F158" s="115"/>
    </row>
    <row r="159" spans="1:6" ht="21" customHeight="1">
      <c r="A159" s="102"/>
      <c r="B159" s="122" t="s">
        <v>184</v>
      </c>
      <c r="C159" s="122"/>
      <c r="D159" s="122"/>
      <c r="E159" s="122"/>
      <c r="F159" s="122"/>
    </row>
    <row r="160" spans="1:6" s="67" customFormat="1" ht="22.5" customHeight="1">
      <c r="A160" s="40"/>
      <c r="B160" s="114" t="s">
        <v>185</v>
      </c>
      <c r="C160" s="114"/>
      <c r="D160" s="114"/>
      <c r="E160" s="114"/>
      <c r="F160" s="47"/>
    </row>
    <row r="161" spans="1:6" ht="22.5" customHeight="1">
      <c r="A161" s="102"/>
      <c r="B161" s="114" t="s">
        <v>186</v>
      </c>
      <c r="C161" s="114"/>
      <c r="D161" s="114"/>
      <c r="E161" s="114"/>
      <c r="F161" s="104"/>
    </row>
    <row r="162" spans="1:6" ht="33" customHeight="1">
      <c r="A162" s="102"/>
      <c r="B162" s="111" t="s">
        <v>187</v>
      </c>
      <c r="C162" s="7" t="s">
        <v>9</v>
      </c>
      <c r="D162" s="7">
        <v>5.7</v>
      </c>
      <c r="E162" s="1">
        <v>16.399999999999999</v>
      </c>
      <c r="F162" s="104" t="s">
        <v>188</v>
      </c>
    </row>
    <row r="163" spans="1:6" ht="50.25" customHeight="1">
      <c r="A163" s="102"/>
      <c r="B163" s="111" t="s">
        <v>189</v>
      </c>
      <c r="C163" s="7" t="s">
        <v>9</v>
      </c>
      <c r="D163" s="1">
        <v>19.899999999999999</v>
      </c>
      <c r="E163" s="1">
        <v>16</v>
      </c>
      <c r="F163" s="9" t="s">
        <v>31</v>
      </c>
    </row>
    <row r="164" spans="1:6" ht="32.25" customHeight="1">
      <c r="A164" s="102"/>
      <c r="B164" s="111" t="s">
        <v>190</v>
      </c>
      <c r="C164" s="7" t="s">
        <v>9</v>
      </c>
      <c r="D164" s="7">
        <v>4.5999999999999996</v>
      </c>
      <c r="E164" s="1">
        <v>3.5</v>
      </c>
      <c r="F164" s="9" t="s">
        <v>31</v>
      </c>
    </row>
    <row r="165" spans="1:6" ht="31.5" customHeight="1">
      <c r="A165" s="102"/>
      <c r="B165" s="111" t="s">
        <v>191</v>
      </c>
      <c r="C165" s="7" t="s">
        <v>9</v>
      </c>
      <c r="D165" s="7">
        <v>8.9</v>
      </c>
      <c r="E165" s="1">
        <v>28.1</v>
      </c>
      <c r="F165" s="9" t="s">
        <v>192</v>
      </c>
    </row>
    <row r="166" spans="1:6" ht="19.5" customHeight="1">
      <c r="A166" s="102"/>
      <c r="B166" s="116" t="s">
        <v>11</v>
      </c>
      <c r="C166" s="117"/>
      <c r="D166" s="117"/>
      <c r="E166" s="117"/>
      <c r="F166" s="118"/>
    </row>
    <row r="167" spans="1:6" ht="66.75" customHeight="1">
      <c r="A167" s="102">
        <v>30</v>
      </c>
      <c r="B167" s="103" t="s">
        <v>193</v>
      </c>
      <c r="C167" s="1" t="s">
        <v>104</v>
      </c>
      <c r="D167" s="1">
        <v>6</v>
      </c>
      <c r="E167" s="1">
        <v>6</v>
      </c>
      <c r="F167" s="9" t="s">
        <v>194</v>
      </c>
    </row>
    <row r="168" spans="1:6" ht="42" customHeight="1">
      <c r="A168" s="102">
        <v>31</v>
      </c>
      <c r="B168" s="103" t="s">
        <v>195</v>
      </c>
      <c r="C168" s="1" t="s">
        <v>104</v>
      </c>
      <c r="D168" s="1">
        <v>3.6</v>
      </c>
      <c r="E168" s="1">
        <v>3.6</v>
      </c>
      <c r="F168" s="9" t="s">
        <v>196</v>
      </c>
    </row>
    <row r="169" spans="1:6" ht="31.5" customHeight="1">
      <c r="A169" s="102">
        <v>32</v>
      </c>
      <c r="B169" s="103" t="s">
        <v>197</v>
      </c>
      <c r="C169" s="1" t="s">
        <v>104</v>
      </c>
      <c r="D169" s="1">
        <v>1.5</v>
      </c>
      <c r="E169" s="1">
        <v>1.5</v>
      </c>
      <c r="F169" s="9" t="s">
        <v>198</v>
      </c>
    </row>
    <row r="170" spans="1:6" ht="29.25" customHeight="1">
      <c r="A170" s="102">
        <v>33</v>
      </c>
      <c r="B170" s="103" t="s">
        <v>199</v>
      </c>
      <c r="C170" s="1" t="s">
        <v>104</v>
      </c>
      <c r="D170" s="1">
        <v>0.2</v>
      </c>
      <c r="E170" s="1">
        <v>0.2</v>
      </c>
      <c r="F170" s="9" t="s">
        <v>200</v>
      </c>
    </row>
    <row r="171" spans="1:6" ht="20.25" customHeight="1">
      <c r="A171" s="102"/>
      <c r="B171" s="98" t="s">
        <v>105</v>
      </c>
      <c r="C171" s="7"/>
      <c r="D171" s="2">
        <f>D167+D168+D169+D170</f>
        <v>11.299999999999999</v>
      </c>
      <c r="E171" s="2">
        <f>E167+E168+E169+E170</f>
        <v>11.299999999999999</v>
      </c>
      <c r="F171" s="9"/>
    </row>
    <row r="172" spans="1:6" ht="20.25" customHeight="1">
      <c r="A172" s="102"/>
      <c r="B172" s="98" t="s">
        <v>16</v>
      </c>
      <c r="C172" s="7"/>
      <c r="D172" s="2">
        <f>D171</f>
        <v>11.299999999999999</v>
      </c>
      <c r="E172" s="2">
        <f>E171</f>
        <v>11.299999999999999</v>
      </c>
      <c r="F172" s="9"/>
    </row>
    <row r="173" spans="1:6" s="71" customFormat="1" ht="19.5" customHeight="1">
      <c r="A173" s="35"/>
      <c r="B173" s="115" t="s">
        <v>201</v>
      </c>
      <c r="C173" s="115"/>
      <c r="D173" s="115"/>
      <c r="E173" s="115"/>
      <c r="F173" s="10"/>
    </row>
    <row r="174" spans="1:6" s="67" customFormat="1" ht="20.25" customHeight="1">
      <c r="A174" s="40"/>
      <c r="B174" s="116" t="s">
        <v>202</v>
      </c>
      <c r="C174" s="117"/>
      <c r="D174" s="117"/>
      <c r="E174" s="118"/>
      <c r="F174" s="11"/>
    </row>
    <row r="175" spans="1:6" ht="37.5" customHeight="1">
      <c r="A175" s="102"/>
      <c r="B175" s="111" t="s">
        <v>203</v>
      </c>
      <c r="C175" s="30" t="s">
        <v>9</v>
      </c>
      <c r="D175" s="30">
        <v>15</v>
      </c>
      <c r="E175" s="12">
        <v>15</v>
      </c>
      <c r="F175" s="9" t="s">
        <v>31</v>
      </c>
    </row>
    <row r="176" spans="1:6" s="71" customFormat="1" ht="16.5" customHeight="1">
      <c r="A176" s="35"/>
      <c r="B176" s="115" t="s">
        <v>204</v>
      </c>
      <c r="C176" s="115"/>
      <c r="D176" s="115"/>
      <c r="E176" s="115"/>
      <c r="F176" s="36"/>
    </row>
    <row r="177" spans="1:6" ht="18.75" customHeight="1">
      <c r="A177" s="102"/>
      <c r="B177" s="122" t="s">
        <v>205</v>
      </c>
      <c r="C177" s="122"/>
      <c r="D177" s="122"/>
      <c r="E177" s="122"/>
      <c r="F177" s="49"/>
    </row>
    <row r="178" spans="1:6" ht="18.75" customHeight="1">
      <c r="A178" s="102"/>
      <c r="B178" s="114" t="s">
        <v>206</v>
      </c>
      <c r="C178" s="114"/>
      <c r="D178" s="114"/>
      <c r="E178" s="114"/>
      <c r="F178" s="49"/>
    </row>
    <row r="179" spans="1:6" ht="20.25" customHeight="1">
      <c r="A179" s="102"/>
      <c r="B179" s="114" t="s">
        <v>207</v>
      </c>
      <c r="C179" s="114"/>
      <c r="D179" s="114"/>
      <c r="E179" s="114"/>
      <c r="F179" s="114"/>
    </row>
    <row r="180" spans="1:6" ht="55.5" customHeight="1">
      <c r="A180" s="102"/>
      <c r="B180" s="111" t="s">
        <v>208</v>
      </c>
      <c r="C180" s="7" t="s">
        <v>9</v>
      </c>
      <c r="D180" s="7">
        <v>100</v>
      </c>
      <c r="E180" s="14">
        <v>15.8</v>
      </c>
      <c r="F180" s="97" t="s">
        <v>307</v>
      </c>
    </row>
    <row r="181" spans="1:6" ht="60" customHeight="1">
      <c r="A181" s="102"/>
      <c r="B181" s="111" t="s">
        <v>209</v>
      </c>
      <c r="C181" s="7" t="s">
        <v>210</v>
      </c>
      <c r="D181" s="7">
        <v>10.5</v>
      </c>
      <c r="E181" s="50">
        <v>8.9779999999999998</v>
      </c>
      <c r="F181" s="103" t="s">
        <v>211</v>
      </c>
    </row>
    <row r="182" spans="1:6" ht="18.75" customHeight="1">
      <c r="A182" s="102"/>
      <c r="B182" s="116" t="s">
        <v>11</v>
      </c>
      <c r="C182" s="117"/>
      <c r="D182" s="117"/>
      <c r="E182" s="117"/>
      <c r="F182" s="118"/>
    </row>
    <row r="183" spans="1:6" ht="56.25" customHeight="1">
      <c r="A183" s="102">
        <v>34</v>
      </c>
      <c r="B183" s="13" t="s">
        <v>212</v>
      </c>
      <c r="C183" s="1" t="s">
        <v>134</v>
      </c>
      <c r="D183" s="14">
        <v>25</v>
      </c>
      <c r="E183" s="14">
        <v>25</v>
      </c>
      <c r="F183" s="103" t="s">
        <v>213</v>
      </c>
    </row>
    <row r="184" spans="1:6" ht="68.25" customHeight="1">
      <c r="A184" s="102">
        <v>35</v>
      </c>
      <c r="B184" s="15" t="s">
        <v>214</v>
      </c>
      <c r="C184" s="1" t="s">
        <v>134</v>
      </c>
      <c r="D184" s="14">
        <v>5</v>
      </c>
      <c r="E184" s="14">
        <v>5</v>
      </c>
      <c r="F184" s="103" t="s">
        <v>215</v>
      </c>
    </row>
    <row r="185" spans="1:6" ht="68.25" customHeight="1">
      <c r="A185" s="105">
        <v>36</v>
      </c>
      <c r="B185" s="16" t="s">
        <v>216</v>
      </c>
      <c r="C185" s="17" t="s">
        <v>134</v>
      </c>
      <c r="D185" s="18">
        <v>1.786</v>
      </c>
      <c r="E185" s="14">
        <v>1.786</v>
      </c>
      <c r="F185" s="103" t="s">
        <v>215</v>
      </c>
    </row>
    <row r="186" spans="1:6" ht="56.25" customHeight="1">
      <c r="A186" s="102">
        <v>37</v>
      </c>
      <c r="B186" s="104" t="s">
        <v>217</v>
      </c>
      <c r="C186" s="1" t="s">
        <v>134</v>
      </c>
      <c r="D186" s="14">
        <v>1.7857000000000001</v>
      </c>
      <c r="E186" s="19">
        <v>1.7857000000000001</v>
      </c>
      <c r="F186" s="103" t="s">
        <v>215</v>
      </c>
    </row>
    <row r="187" spans="1:6" ht="56.25" customHeight="1">
      <c r="A187" s="102">
        <v>38</v>
      </c>
      <c r="B187" s="111" t="s">
        <v>218</v>
      </c>
      <c r="C187" s="1" t="s">
        <v>104</v>
      </c>
      <c r="D187" s="1">
        <v>7.7245999999999997</v>
      </c>
      <c r="E187" s="20">
        <v>7.7245999999999997</v>
      </c>
      <c r="F187" s="103" t="s">
        <v>219</v>
      </c>
    </row>
    <row r="188" spans="1:6" ht="69" customHeight="1">
      <c r="A188" s="102">
        <v>39</v>
      </c>
      <c r="B188" s="111" t="s">
        <v>220</v>
      </c>
      <c r="C188" s="1" t="s">
        <v>104</v>
      </c>
      <c r="D188" s="1">
        <v>7.9175000000000004</v>
      </c>
      <c r="E188" s="20">
        <v>7.9175000000000004</v>
      </c>
      <c r="F188" s="103" t="s">
        <v>219</v>
      </c>
    </row>
    <row r="189" spans="1:6" ht="63.75" customHeight="1">
      <c r="A189" s="102">
        <v>40</v>
      </c>
      <c r="B189" s="111" t="s">
        <v>221</v>
      </c>
      <c r="C189" s="1" t="s">
        <v>104</v>
      </c>
      <c r="D189" s="1">
        <v>1</v>
      </c>
      <c r="E189" s="20">
        <v>1</v>
      </c>
      <c r="F189" s="103" t="s">
        <v>222</v>
      </c>
    </row>
    <row r="190" spans="1:6" ht="47.25" customHeight="1">
      <c r="A190" s="102">
        <v>41</v>
      </c>
      <c r="B190" s="111" t="s">
        <v>223</v>
      </c>
      <c r="C190" s="1" t="s">
        <v>134</v>
      </c>
      <c r="D190" s="1">
        <v>39.831699999999998</v>
      </c>
      <c r="E190" s="20">
        <v>39.831699999999998</v>
      </c>
      <c r="F190" s="103" t="s">
        <v>224</v>
      </c>
    </row>
    <row r="191" spans="1:6" ht="47.25" customHeight="1">
      <c r="A191" s="102">
        <v>42</v>
      </c>
      <c r="B191" s="111" t="s">
        <v>225</v>
      </c>
      <c r="C191" s="1" t="s">
        <v>134</v>
      </c>
      <c r="D191" s="1">
        <v>20.412500000000001</v>
      </c>
      <c r="E191" s="20">
        <v>20.412500000000001</v>
      </c>
      <c r="F191" s="103" t="s">
        <v>226</v>
      </c>
    </row>
    <row r="192" spans="1:6" ht="47.25" customHeight="1">
      <c r="A192" s="102">
        <v>43</v>
      </c>
      <c r="B192" s="111" t="s">
        <v>227</v>
      </c>
      <c r="C192" s="1" t="s">
        <v>134</v>
      </c>
      <c r="D192" s="1">
        <v>43.37</v>
      </c>
      <c r="E192" s="20">
        <v>43.37</v>
      </c>
      <c r="F192" s="103" t="s">
        <v>228</v>
      </c>
    </row>
    <row r="193" spans="1:6" ht="47.25" customHeight="1">
      <c r="A193" s="102">
        <v>44</v>
      </c>
      <c r="B193" s="111" t="s">
        <v>229</v>
      </c>
      <c r="C193" s="1" t="s">
        <v>134</v>
      </c>
      <c r="D193" s="1">
        <v>45.316699999999997</v>
      </c>
      <c r="E193" s="20">
        <v>45.316699999999997</v>
      </c>
      <c r="F193" s="103" t="s">
        <v>230</v>
      </c>
    </row>
    <row r="194" spans="1:6" ht="47.25" customHeight="1">
      <c r="A194" s="102">
        <v>45</v>
      </c>
      <c r="B194" s="111" t="s">
        <v>231</v>
      </c>
      <c r="C194" s="1" t="s">
        <v>104</v>
      </c>
      <c r="D194" s="1">
        <v>7.35</v>
      </c>
      <c r="E194" s="20">
        <v>7.35</v>
      </c>
      <c r="F194" s="103" t="s">
        <v>219</v>
      </c>
    </row>
    <row r="195" spans="1:6" ht="47.25" customHeight="1">
      <c r="A195" s="102">
        <v>46</v>
      </c>
      <c r="B195" s="111" t="s">
        <v>232</v>
      </c>
      <c r="C195" s="1" t="s">
        <v>104</v>
      </c>
      <c r="D195" s="1">
        <v>7.35</v>
      </c>
      <c r="E195" s="20">
        <v>7.35</v>
      </c>
      <c r="F195" s="103" t="s">
        <v>219</v>
      </c>
    </row>
    <row r="196" spans="1:6" ht="47.25" customHeight="1">
      <c r="A196" s="102">
        <v>47</v>
      </c>
      <c r="B196" s="111" t="s">
        <v>233</v>
      </c>
      <c r="C196" s="1" t="s">
        <v>104</v>
      </c>
      <c r="D196" s="1">
        <v>7.35</v>
      </c>
      <c r="E196" s="20">
        <v>7.35</v>
      </c>
      <c r="F196" s="103" t="s">
        <v>219</v>
      </c>
    </row>
    <row r="197" spans="1:6" ht="47.25" customHeight="1">
      <c r="A197" s="102">
        <v>48</v>
      </c>
      <c r="B197" s="21" t="s">
        <v>234</v>
      </c>
      <c r="C197" s="1" t="s">
        <v>104</v>
      </c>
      <c r="D197" s="1">
        <v>0.12520000000000001</v>
      </c>
      <c r="E197" s="20">
        <v>0.12520000000000001</v>
      </c>
      <c r="F197" s="103" t="s">
        <v>235</v>
      </c>
    </row>
    <row r="198" spans="1:6" ht="19.5" customHeight="1">
      <c r="A198" s="108"/>
      <c r="B198" s="22" t="s">
        <v>105</v>
      </c>
      <c r="C198" s="51"/>
      <c r="D198" s="23">
        <f>SUM(D187+D188+D189+D194+D195+D196+D197)</f>
        <v>38.817300000000003</v>
      </c>
      <c r="E198" s="2">
        <f>SUM(E187+E188+E189+E194+E195+E196+E197)</f>
        <v>38.817300000000003</v>
      </c>
      <c r="F198" s="103"/>
    </row>
    <row r="199" spans="1:6" ht="19.5" customHeight="1">
      <c r="A199" s="102"/>
      <c r="B199" s="4" t="s">
        <v>137</v>
      </c>
      <c r="C199" s="52"/>
      <c r="D199" s="2">
        <f>D183+D184+D185+D186+D190+D191+D192+D193</f>
        <v>182.5026</v>
      </c>
      <c r="E199" s="2">
        <f>E183+E184+E185+E186+E190+E191+E192+E193</f>
        <v>182.5026</v>
      </c>
      <c r="F199" s="103"/>
    </row>
    <row r="200" spans="1:6" ht="19.5" customHeight="1">
      <c r="A200" s="102"/>
      <c r="B200" s="4" t="s">
        <v>16</v>
      </c>
      <c r="C200" s="52"/>
      <c r="D200" s="2">
        <f>D198+D199</f>
        <v>221.31990000000002</v>
      </c>
      <c r="E200" s="2">
        <f>E198+E199</f>
        <v>221.31990000000002</v>
      </c>
      <c r="F200" s="103"/>
    </row>
    <row r="201" spans="1:6" s="71" customFormat="1" ht="22.5" customHeight="1">
      <c r="A201" s="35"/>
      <c r="B201" s="115" t="s">
        <v>236</v>
      </c>
      <c r="C201" s="115"/>
      <c r="D201" s="115"/>
      <c r="E201" s="115"/>
      <c r="F201" s="115"/>
    </row>
    <row r="202" spans="1:6" ht="23.25" customHeight="1">
      <c r="A202" s="102"/>
      <c r="B202" s="116" t="s">
        <v>237</v>
      </c>
      <c r="C202" s="117"/>
      <c r="D202" s="117"/>
      <c r="E202" s="118"/>
      <c r="F202" s="104"/>
    </row>
    <row r="203" spans="1:6" ht="20.25" customHeight="1">
      <c r="A203" s="102"/>
      <c r="B203" s="116" t="s">
        <v>238</v>
      </c>
      <c r="C203" s="117"/>
      <c r="D203" s="117"/>
      <c r="E203" s="118"/>
      <c r="F203" s="104"/>
    </row>
    <row r="204" spans="1:6" ht="55.5" customHeight="1">
      <c r="A204" s="102"/>
      <c r="B204" s="111" t="s">
        <v>239</v>
      </c>
      <c r="C204" s="7" t="s">
        <v>9</v>
      </c>
      <c r="D204" s="7">
        <v>87.5</v>
      </c>
      <c r="E204" s="1">
        <v>87.5</v>
      </c>
      <c r="F204" s="9" t="s">
        <v>240</v>
      </c>
    </row>
    <row r="205" spans="1:6" ht="38.25" customHeight="1">
      <c r="A205" s="102"/>
      <c r="B205" s="42" t="s">
        <v>241</v>
      </c>
      <c r="C205" s="7" t="s">
        <v>9</v>
      </c>
      <c r="D205" s="7">
        <v>0</v>
      </c>
      <c r="E205" s="1">
        <v>0</v>
      </c>
      <c r="F205" s="9" t="s">
        <v>242</v>
      </c>
    </row>
    <row r="206" spans="1:6" ht="21" customHeight="1">
      <c r="A206" s="102"/>
      <c r="B206" s="116" t="s">
        <v>11</v>
      </c>
      <c r="C206" s="117"/>
      <c r="D206" s="117"/>
      <c r="E206" s="117"/>
      <c r="F206" s="118"/>
    </row>
    <row r="207" spans="1:6" ht="48.75" customHeight="1">
      <c r="A207" s="102">
        <v>49</v>
      </c>
      <c r="B207" s="24" t="s">
        <v>243</v>
      </c>
      <c r="C207" s="1" t="s">
        <v>134</v>
      </c>
      <c r="D207" s="1">
        <v>58</v>
      </c>
      <c r="E207" s="1">
        <v>57.981999999999999</v>
      </c>
      <c r="F207" s="9" t="s">
        <v>244</v>
      </c>
    </row>
    <row r="208" spans="1:6" ht="19.5" customHeight="1">
      <c r="A208" s="102"/>
      <c r="B208" s="98" t="s">
        <v>137</v>
      </c>
      <c r="C208" s="53"/>
      <c r="D208" s="2">
        <f>SUM(D207:D207)</f>
        <v>58</v>
      </c>
      <c r="E208" s="2">
        <f>SUM(E207:E207)</f>
        <v>57.981999999999999</v>
      </c>
      <c r="F208" s="9"/>
    </row>
    <row r="209" spans="1:6" ht="19.5" customHeight="1">
      <c r="A209" s="102"/>
      <c r="B209" s="100" t="s">
        <v>16</v>
      </c>
      <c r="C209" s="54"/>
      <c r="D209" s="2">
        <f>D208</f>
        <v>58</v>
      </c>
      <c r="E209" s="2">
        <f>E208</f>
        <v>57.981999999999999</v>
      </c>
      <c r="F209" s="25"/>
    </row>
    <row r="210" spans="1:6" s="82" customFormat="1" ht="20.25" customHeight="1">
      <c r="A210" s="35"/>
      <c r="B210" s="119" t="s">
        <v>245</v>
      </c>
      <c r="C210" s="120"/>
      <c r="D210" s="120"/>
      <c r="E210" s="120"/>
      <c r="F210" s="121"/>
    </row>
    <row r="211" spans="1:6" ht="21" customHeight="1">
      <c r="A211" s="102"/>
      <c r="B211" s="116" t="s">
        <v>246</v>
      </c>
      <c r="C211" s="117"/>
      <c r="D211" s="117"/>
      <c r="E211" s="118"/>
      <c r="F211" s="9"/>
    </row>
    <row r="212" spans="1:6" ht="18.75" customHeight="1">
      <c r="A212" s="102"/>
      <c r="B212" s="116" t="s">
        <v>247</v>
      </c>
      <c r="C212" s="117"/>
      <c r="D212" s="117"/>
      <c r="E212" s="118"/>
      <c r="F212" s="9"/>
    </row>
    <row r="213" spans="1:6" ht="38.25" customHeight="1">
      <c r="A213" s="102"/>
      <c r="B213" s="111" t="s">
        <v>248</v>
      </c>
      <c r="C213" s="7" t="s">
        <v>9</v>
      </c>
      <c r="D213" s="7">
        <v>5.6</v>
      </c>
      <c r="E213" s="1">
        <v>5</v>
      </c>
      <c r="F213" s="9" t="s">
        <v>249</v>
      </c>
    </row>
    <row r="214" spans="1:6" ht="19.5" customHeight="1">
      <c r="A214" s="102"/>
      <c r="B214" s="111" t="s">
        <v>250</v>
      </c>
      <c r="C214" s="7" t="s">
        <v>9</v>
      </c>
      <c r="D214" s="7">
        <v>3</v>
      </c>
      <c r="E214" s="1">
        <v>4.0999999999999996</v>
      </c>
      <c r="F214" s="9"/>
    </row>
    <row r="215" spans="1:6" ht="35.25" customHeight="1">
      <c r="A215" s="102"/>
      <c r="B215" s="111" t="s">
        <v>251</v>
      </c>
      <c r="C215" s="7" t="s">
        <v>9</v>
      </c>
      <c r="D215" s="1">
        <v>58</v>
      </c>
      <c r="E215" s="1">
        <v>58</v>
      </c>
      <c r="F215" s="9" t="s">
        <v>252</v>
      </c>
    </row>
    <row r="216" spans="1:6" ht="36" customHeight="1">
      <c r="A216" s="102"/>
      <c r="B216" s="111" t="s">
        <v>253</v>
      </c>
      <c r="C216" s="7" t="s">
        <v>9</v>
      </c>
      <c r="D216" s="7">
        <v>100</v>
      </c>
      <c r="E216" s="1">
        <v>100</v>
      </c>
      <c r="F216" s="9" t="s">
        <v>31</v>
      </c>
    </row>
    <row r="217" spans="1:6" ht="20.25" customHeight="1">
      <c r="A217" s="102"/>
      <c r="B217" s="116" t="s">
        <v>11</v>
      </c>
      <c r="C217" s="117"/>
      <c r="D217" s="117"/>
      <c r="E217" s="117"/>
      <c r="F217" s="118"/>
    </row>
    <row r="218" spans="1:6" ht="36.75" customHeight="1">
      <c r="A218" s="102">
        <v>50</v>
      </c>
      <c r="B218" s="103" t="s">
        <v>254</v>
      </c>
      <c r="C218" s="1" t="s">
        <v>104</v>
      </c>
      <c r="D218" s="1">
        <v>3.6</v>
      </c>
      <c r="E218" s="1">
        <v>3.6</v>
      </c>
      <c r="F218" s="9" t="s">
        <v>255</v>
      </c>
    </row>
    <row r="219" spans="1:6" ht="21" customHeight="1">
      <c r="A219" s="102"/>
      <c r="B219" s="4" t="s">
        <v>105</v>
      </c>
      <c r="C219" s="111"/>
      <c r="D219" s="2">
        <f>D218</f>
        <v>3.6</v>
      </c>
      <c r="E219" s="2">
        <f>E218</f>
        <v>3.6</v>
      </c>
      <c r="F219" s="9"/>
    </row>
    <row r="220" spans="1:6" ht="21" customHeight="1">
      <c r="A220" s="102"/>
      <c r="B220" s="26" t="s">
        <v>16</v>
      </c>
      <c r="C220" s="111"/>
      <c r="D220" s="2">
        <f>D219</f>
        <v>3.6</v>
      </c>
      <c r="E220" s="2">
        <f>E219</f>
        <v>3.6</v>
      </c>
      <c r="F220" s="25"/>
    </row>
    <row r="221" spans="1:6" s="71" customFormat="1" ht="23.25" customHeight="1">
      <c r="A221" s="35"/>
      <c r="B221" s="119" t="s">
        <v>256</v>
      </c>
      <c r="C221" s="120"/>
      <c r="D221" s="120"/>
      <c r="E221" s="120"/>
      <c r="F221" s="121"/>
    </row>
    <row r="222" spans="1:6" ht="20.25" customHeight="1">
      <c r="A222" s="102"/>
      <c r="B222" s="114" t="s">
        <v>257</v>
      </c>
      <c r="C222" s="114"/>
      <c r="D222" s="114"/>
      <c r="E222" s="114"/>
      <c r="F222" s="9"/>
    </row>
    <row r="223" spans="1:6" ht="20.25" customHeight="1">
      <c r="A223" s="102"/>
      <c r="B223" s="114" t="s">
        <v>258</v>
      </c>
      <c r="C223" s="114"/>
      <c r="D223" s="114"/>
      <c r="E223" s="114"/>
      <c r="F223" s="9"/>
    </row>
    <row r="224" spans="1:6" ht="57" customHeight="1">
      <c r="A224" s="102"/>
      <c r="B224" s="111" t="s">
        <v>259</v>
      </c>
      <c r="C224" s="7" t="s">
        <v>9</v>
      </c>
      <c r="D224" s="7">
        <v>83.7</v>
      </c>
      <c r="E224" s="7">
        <v>88.7</v>
      </c>
      <c r="F224" s="9" t="s">
        <v>260</v>
      </c>
    </row>
    <row r="225" spans="1:6" ht="20.25" customHeight="1">
      <c r="A225" s="102"/>
      <c r="B225" s="111" t="s">
        <v>261</v>
      </c>
      <c r="C225" s="7" t="s">
        <v>9</v>
      </c>
      <c r="D225" s="98"/>
      <c r="E225" s="98"/>
      <c r="F225" s="9"/>
    </row>
    <row r="226" spans="1:6" ht="33.75" customHeight="1">
      <c r="A226" s="102"/>
      <c r="B226" s="111" t="s">
        <v>262</v>
      </c>
      <c r="C226" s="7" t="s">
        <v>9</v>
      </c>
      <c r="D226" s="7">
        <v>9.8000000000000007</v>
      </c>
      <c r="E226" s="7">
        <v>9.8000000000000007</v>
      </c>
      <c r="F226" s="9" t="s">
        <v>263</v>
      </c>
    </row>
    <row r="227" spans="1:6" ht="33.75" customHeight="1">
      <c r="A227" s="102"/>
      <c r="B227" s="116" t="s">
        <v>11</v>
      </c>
      <c r="C227" s="117"/>
      <c r="D227" s="117"/>
      <c r="E227" s="117"/>
      <c r="F227" s="118"/>
    </row>
    <row r="228" spans="1:6" ht="33.75" customHeight="1">
      <c r="A228" s="123">
        <v>51</v>
      </c>
      <c r="B228" s="125" t="s">
        <v>264</v>
      </c>
      <c r="C228" s="7" t="s">
        <v>265</v>
      </c>
      <c r="D228" s="7">
        <v>112.494</v>
      </c>
      <c r="E228" s="7">
        <v>112.494</v>
      </c>
      <c r="F228" s="127" t="s">
        <v>266</v>
      </c>
    </row>
    <row r="229" spans="1:6" ht="33" customHeight="1">
      <c r="A229" s="124"/>
      <c r="B229" s="126"/>
      <c r="C229" s="55" t="s">
        <v>267</v>
      </c>
      <c r="D229" s="27">
        <v>150</v>
      </c>
      <c r="E229" s="27">
        <v>150</v>
      </c>
      <c r="F229" s="128"/>
    </row>
    <row r="230" spans="1:6" ht="33" customHeight="1">
      <c r="A230" s="132">
        <v>52</v>
      </c>
      <c r="B230" s="125" t="s">
        <v>268</v>
      </c>
      <c r="C230" s="1" t="s">
        <v>134</v>
      </c>
      <c r="D230" s="28">
        <v>29.896999999999998</v>
      </c>
      <c r="E230" s="28">
        <v>29.896999999999998</v>
      </c>
      <c r="F230" s="133" t="s">
        <v>228</v>
      </c>
    </row>
    <row r="231" spans="1:6" ht="35.25" customHeight="1">
      <c r="A231" s="132"/>
      <c r="B231" s="125"/>
      <c r="C231" s="1" t="s">
        <v>267</v>
      </c>
      <c r="D231" s="28">
        <v>277.64699999999999</v>
      </c>
      <c r="E231" s="28">
        <v>277.64699999999999</v>
      </c>
      <c r="F231" s="133"/>
    </row>
    <row r="232" spans="1:6" ht="35.25" customHeight="1">
      <c r="A232" s="102">
        <v>53</v>
      </c>
      <c r="B232" s="42" t="s">
        <v>269</v>
      </c>
      <c r="C232" s="1" t="s">
        <v>134</v>
      </c>
      <c r="D232" s="28">
        <v>47.02102</v>
      </c>
      <c r="E232" s="28">
        <v>47.02102</v>
      </c>
      <c r="F232" s="104" t="s">
        <v>270</v>
      </c>
    </row>
    <row r="233" spans="1:6" ht="53.25" customHeight="1">
      <c r="A233" s="102">
        <v>54</v>
      </c>
      <c r="B233" s="42" t="s">
        <v>271</v>
      </c>
      <c r="C233" s="1" t="s">
        <v>134</v>
      </c>
      <c r="D233" s="28">
        <v>1.79</v>
      </c>
      <c r="E233" s="28">
        <v>1.79</v>
      </c>
      <c r="F233" s="104" t="s">
        <v>272</v>
      </c>
    </row>
    <row r="234" spans="1:6" ht="40.5" customHeight="1">
      <c r="A234" s="102">
        <v>55</v>
      </c>
      <c r="B234" s="42" t="s">
        <v>273</v>
      </c>
      <c r="C234" s="1" t="s">
        <v>134</v>
      </c>
      <c r="D234" s="28">
        <v>1.175</v>
      </c>
      <c r="E234" s="28">
        <v>1.175</v>
      </c>
      <c r="F234" s="104" t="s">
        <v>272</v>
      </c>
    </row>
    <row r="235" spans="1:6" ht="39.75" customHeight="1">
      <c r="A235" s="102">
        <v>56</v>
      </c>
      <c r="B235" s="42" t="s">
        <v>274</v>
      </c>
      <c r="C235" s="1" t="s">
        <v>134</v>
      </c>
      <c r="D235" s="28">
        <v>1.764</v>
      </c>
      <c r="E235" s="28">
        <v>1.764</v>
      </c>
      <c r="F235" s="104" t="s">
        <v>272</v>
      </c>
    </row>
    <row r="236" spans="1:6" ht="54" customHeight="1">
      <c r="A236" s="102">
        <v>57</v>
      </c>
      <c r="B236" s="42" t="s">
        <v>275</v>
      </c>
      <c r="C236" s="1" t="s">
        <v>104</v>
      </c>
      <c r="D236" s="28">
        <v>8.4740000000000002</v>
      </c>
      <c r="E236" s="28">
        <v>8.4740000000000002</v>
      </c>
      <c r="F236" s="104" t="s">
        <v>272</v>
      </c>
    </row>
    <row r="237" spans="1:6" ht="52.5" customHeight="1">
      <c r="A237" s="102">
        <v>58</v>
      </c>
      <c r="B237" s="42" t="s">
        <v>276</v>
      </c>
      <c r="C237" s="1" t="s">
        <v>104</v>
      </c>
      <c r="D237" s="28">
        <v>7.79</v>
      </c>
      <c r="E237" s="28">
        <v>7.79</v>
      </c>
      <c r="F237" s="104" t="s">
        <v>277</v>
      </c>
    </row>
    <row r="238" spans="1:6" ht="52.5" customHeight="1">
      <c r="A238" s="102">
        <v>59</v>
      </c>
      <c r="B238" s="42" t="s">
        <v>278</v>
      </c>
      <c r="C238" s="1" t="s">
        <v>104</v>
      </c>
      <c r="D238" s="28">
        <v>0.248</v>
      </c>
      <c r="E238" s="28">
        <v>0.248</v>
      </c>
      <c r="F238" s="104" t="s">
        <v>215</v>
      </c>
    </row>
    <row r="239" spans="1:6" ht="21.75" customHeight="1">
      <c r="A239" s="108"/>
      <c r="B239" s="56" t="s">
        <v>105</v>
      </c>
      <c r="C239" s="29"/>
      <c r="D239" s="29">
        <f>D236+D237+D238</f>
        <v>16.512</v>
      </c>
      <c r="E239" s="29">
        <f>E236+E237+E238</f>
        <v>16.512</v>
      </c>
      <c r="F239" s="96"/>
    </row>
    <row r="240" spans="1:6" ht="24.75" customHeight="1">
      <c r="A240" s="102"/>
      <c r="B240" s="6" t="s">
        <v>137</v>
      </c>
      <c r="C240" s="5"/>
      <c r="D240" s="2">
        <f>SUM(D228+D230+D232+D233+D234+D235)</f>
        <v>194.14102</v>
      </c>
      <c r="E240" s="2">
        <f>SUM(E228+E230+E232+E233+E234+E235)</f>
        <v>194.14102</v>
      </c>
      <c r="F240" s="104"/>
    </row>
    <row r="241" spans="1:6" ht="22.5" customHeight="1">
      <c r="A241" s="102"/>
      <c r="B241" s="6" t="s">
        <v>66</v>
      </c>
      <c r="C241" s="5"/>
      <c r="D241" s="2">
        <f>D229+D231</f>
        <v>427.64699999999999</v>
      </c>
      <c r="E241" s="2">
        <f>E229+E231</f>
        <v>427.64699999999999</v>
      </c>
      <c r="F241" s="104"/>
    </row>
    <row r="242" spans="1:6" ht="22.5" customHeight="1">
      <c r="A242" s="102"/>
      <c r="B242" s="6" t="s">
        <v>16</v>
      </c>
      <c r="C242" s="5"/>
      <c r="D242" s="2">
        <f>SUM(D239+D240+D241)</f>
        <v>638.30002000000002</v>
      </c>
      <c r="E242" s="2">
        <f>SUM(E239+E240+E241)</f>
        <v>638.30002000000002</v>
      </c>
      <c r="F242" s="104"/>
    </row>
    <row r="243" spans="1:6" s="71" customFormat="1" ht="39" customHeight="1">
      <c r="A243" s="35"/>
      <c r="B243" s="119" t="s">
        <v>313</v>
      </c>
      <c r="C243" s="120"/>
      <c r="D243" s="120"/>
      <c r="E243" s="120"/>
      <c r="F243" s="121"/>
    </row>
    <row r="244" spans="1:6" ht="20.25" customHeight="1">
      <c r="A244" s="102"/>
      <c r="B244" s="129" t="s">
        <v>279</v>
      </c>
      <c r="C244" s="130"/>
      <c r="D244" s="130"/>
      <c r="E244" s="131"/>
      <c r="F244" s="98"/>
    </row>
    <row r="245" spans="1:6" ht="20.25" customHeight="1">
      <c r="A245" s="102"/>
      <c r="B245" s="116" t="s">
        <v>280</v>
      </c>
      <c r="C245" s="117"/>
      <c r="D245" s="117"/>
      <c r="E245" s="117"/>
      <c r="F245" s="118"/>
    </row>
    <row r="246" spans="1:6" ht="19.5" customHeight="1">
      <c r="A246" s="102"/>
      <c r="B246" s="57" t="s">
        <v>281</v>
      </c>
      <c r="C246" s="58"/>
      <c r="D246" s="58"/>
      <c r="E246" s="58"/>
      <c r="F246" s="58"/>
    </row>
    <row r="247" spans="1:6" ht="69" customHeight="1">
      <c r="A247" s="102"/>
      <c r="B247" s="59" t="s">
        <v>282</v>
      </c>
      <c r="C247" s="7" t="s">
        <v>9</v>
      </c>
      <c r="D247" s="7">
        <v>10</v>
      </c>
      <c r="E247" s="7">
        <v>10</v>
      </c>
      <c r="F247" s="103" t="s">
        <v>283</v>
      </c>
    </row>
    <row r="248" spans="1:6" ht="49.5" customHeight="1">
      <c r="A248" s="102"/>
      <c r="B248" s="111" t="s">
        <v>284</v>
      </c>
      <c r="C248" s="7" t="s">
        <v>285</v>
      </c>
      <c r="D248" s="1">
        <v>6.3760000000000003</v>
      </c>
      <c r="E248" s="14">
        <v>6.1</v>
      </c>
      <c r="F248" s="103" t="s">
        <v>286</v>
      </c>
    </row>
    <row r="249" spans="1:6" ht="48.75" customHeight="1">
      <c r="A249" s="102"/>
      <c r="B249" s="111" t="s">
        <v>287</v>
      </c>
      <c r="C249" s="7" t="s">
        <v>285</v>
      </c>
      <c r="D249" s="7" t="s">
        <v>288</v>
      </c>
      <c r="E249" s="7" t="s">
        <v>288</v>
      </c>
      <c r="F249" s="103"/>
    </row>
    <row r="250" spans="1:6" ht="21.75" customHeight="1">
      <c r="A250" s="102"/>
      <c r="B250" s="116" t="s">
        <v>11</v>
      </c>
      <c r="C250" s="117"/>
      <c r="D250" s="117"/>
      <c r="E250" s="117"/>
      <c r="F250" s="118"/>
    </row>
    <row r="251" spans="1:6" ht="39" customHeight="1">
      <c r="A251" s="102">
        <v>60</v>
      </c>
      <c r="B251" s="8" t="s">
        <v>289</v>
      </c>
      <c r="C251" s="7" t="s">
        <v>134</v>
      </c>
      <c r="D251" s="7">
        <v>74.5</v>
      </c>
      <c r="E251" s="14">
        <v>74.528999999999996</v>
      </c>
      <c r="F251" s="9"/>
    </row>
    <row r="252" spans="1:6" ht="21" customHeight="1">
      <c r="A252" s="102"/>
      <c r="B252" s="98" t="s">
        <v>137</v>
      </c>
      <c r="C252" s="53"/>
      <c r="D252" s="2">
        <f>SUM(D251:D251)</f>
        <v>74.5</v>
      </c>
      <c r="E252" s="2">
        <f>SUM(E251:E251)</f>
        <v>74.528999999999996</v>
      </c>
      <c r="F252" s="103"/>
    </row>
    <row r="253" spans="1:6" ht="20.25" customHeight="1">
      <c r="A253" s="102"/>
      <c r="B253" s="98" t="s">
        <v>16</v>
      </c>
      <c r="C253" s="53"/>
      <c r="D253" s="2">
        <f>SUM(D252:D252)</f>
        <v>74.5</v>
      </c>
      <c r="E253" s="2">
        <f>SUM(E252:E252)</f>
        <v>74.528999999999996</v>
      </c>
      <c r="F253" s="103"/>
    </row>
    <row r="254" spans="1:6" s="71" customFormat="1" ht="19.5" customHeight="1">
      <c r="A254" s="35"/>
      <c r="B254" s="115" t="s">
        <v>290</v>
      </c>
      <c r="C254" s="115"/>
      <c r="D254" s="115"/>
      <c r="E254" s="115"/>
      <c r="F254" s="115"/>
    </row>
    <row r="255" spans="1:6" ht="21" customHeight="1">
      <c r="A255" s="102"/>
      <c r="B255" s="116" t="s">
        <v>291</v>
      </c>
      <c r="C255" s="117"/>
      <c r="D255" s="117"/>
      <c r="E255" s="117"/>
      <c r="F255" s="118"/>
    </row>
    <row r="256" spans="1:6" ht="59.25" customHeight="1">
      <c r="A256" s="102"/>
      <c r="B256" s="111" t="s">
        <v>292</v>
      </c>
      <c r="C256" s="7" t="s">
        <v>9</v>
      </c>
      <c r="D256" s="7">
        <v>1.5</v>
      </c>
      <c r="E256" s="7">
        <v>1.5</v>
      </c>
      <c r="F256" s="49"/>
    </row>
    <row r="257" spans="1:6" ht="59.25" customHeight="1">
      <c r="A257" s="102"/>
      <c r="B257" s="111" t="s">
        <v>293</v>
      </c>
      <c r="C257" s="7" t="s">
        <v>9</v>
      </c>
      <c r="D257" s="1">
        <v>43</v>
      </c>
      <c r="E257" s="28">
        <v>43</v>
      </c>
      <c r="F257" s="49" t="s">
        <v>294</v>
      </c>
    </row>
    <row r="258" spans="1:6" ht="59.25" customHeight="1">
      <c r="A258" s="102"/>
      <c r="B258" s="111" t="s">
        <v>295</v>
      </c>
      <c r="C258" s="7" t="s">
        <v>9</v>
      </c>
      <c r="D258" s="7">
        <v>9.1</v>
      </c>
      <c r="E258" s="7">
        <v>9.1</v>
      </c>
      <c r="F258" s="49" t="s">
        <v>296</v>
      </c>
    </row>
    <row r="259" spans="1:6" ht="21" customHeight="1">
      <c r="A259" s="102"/>
      <c r="B259" s="116" t="s">
        <v>11</v>
      </c>
      <c r="C259" s="117"/>
      <c r="D259" s="117"/>
      <c r="E259" s="117"/>
      <c r="F259" s="118"/>
    </row>
    <row r="260" spans="1:6" ht="54.75" customHeight="1">
      <c r="A260" s="102">
        <v>61</v>
      </c>
      <c r="B260" s="103" t="s">
        <v>297</v>
      </c>
      <c r="C260" s="1" t="s">
        <v>104</v>
      </c>
      <c r="D260" s="1">
        <v>3.1</v>
      </c>
      <c r="E260" s="7">
        <v>3.1</v>
      </c>
      <c r="F260" s="60" t="s">
        <v>298</v>
      </c>
    </row>
    <row r="261" spans="1:6" ht="20.25" customHeight="1">
      <c r="A261" s="102"/>
      <c r="B261" s="98" t="s">
        <v>105</v>
      </c>
      <c r="C261" s="7"/>
      <c r="D261" s="2">
        <f>D260</f>
        <v>3.1</v>
      </c>
      <c r="E261" s="2">
        <f>E260</f>
        <v>3.1</v>
      </c>
      <c r="F261" s="60"/>
    </row>
    <row r="262" spans="1:6" ht="20.25" customHeight="1">
      <c r="A262" s="102"/>
      <c r="B262" s="100" t="s">
        <v>16</v>
      </c>
      <c r="C262" s="7"/>
      <c r="D262" s="2">
        <f>D261</f>
        <v>3.1</v>
      </c>
      <c r="E262" s="2">
        <f>E261</f>
        <v>3.1</v>
      </c>
      <c r="F262" s="60"/>
    </row>
    <row r="263" spans="1:6" s="71" customFormat="1" ht="20.25" customHeight="1">
      <c r="A263" s="35"/>
      <c r="B263" s="119" t="s">
        <v>299</v>
      </c>
      <c r="C263" s="120"/>
      <c r="D263" s="120"/>
      <c r="E263" s="120"/>
      <c r="F263" s="121"/>
    </row>
    <row r="264" spans="1:6" ht="21" customHeight="1">
      <c r="A264" s="102"/>
      <c r="B264" s="122" t="s">
        <v>300</v>
      </c>
      <c r="C264" s="122"/>
      <c r="D264" s="122"/>
      <c r="E264" s="122"/>
      <c r="F264" s="122"/>
    </row>
    <row r="265" spans="1:6" ht="20.25" customHeight="1">
      <c r="A265" s="102"/>
      <c r="B265" s="114" t="s">
        <v>301</v>
      </c>
      <c r="C265" s="114"/>
      <c r="D265" s="114"/>
      <c r="E265" s="114"/>
      <c r="F265" s="114"/>
    </row>
    <row r="266" spans="1:6" ht="20.25" customHeight="1">
      <c r="A266" s="102"/>
      <c r="B266" s="114" t="s">
        <v>302</v>
      </c>
      <c r="C266" s="114"/>
      <c r="D266" s="114"/>
      <c r="E266" s="114"/>
      <c r="F266" s="114"/>
    </row>
    <row r="267" spans="1:6" ht="51" customHeight="1">
      <c r="A267" s="102"/>
      <c r="B267" s="104" t="s">
        <v>303</v>
      </c>
      <c r="C267" s="30" t="s">
        <v>9</v>
      </c>
      <c r="D267" s="61">
        <v>94</v>
      </c>
      <c r="E267" s="7">
        <v>94</v>
      </c>
      <c r="F267" s="7" t="s">
        <v>304</v>
      </c>
    </row>
    <row r="268" spans="1:6" s="71" customFormat="1" ht="23.25" customHeight="1">
      <c r="A268" s="35"/>
      <c r="B268" s="115" t="s">
        <v>305</v>
      </c>
      <c r="C268" s="115"/>
      <c r="D268" s="115"/>
      <c r="E268" s="115"/>
      <c r="F268" s="99"/>
    </row>
    <row r="269" spans="1:6" ht="16.5" customHeight="1">
      <c r="A269" s="83"/>
      <c r="B269" s="84"/>
      <c r="C269" s="84"/>
      <c r="D269" s="84"/>
      <c r="E269" s="84"/>
      <c r="F269" s="84"/>
    </row>
    <row r="270" spans="1:6" ht="16.5" customHeight="1">
      <c r="A270" s="83"/>
      <c r="B270" s="84"/>
      <c r="C270" s="84"/>
      <c r="D270" s="84"/>
      <c r="E270" s="84"/>
      <c r="F270" s="84"/>
    </row>
    <row r="271" spans="1:6" ht="16.5" customHeight="1">
      <c r="A271" s="83"/>
      <c r="B271" s="84"/>
      <c r="C271" s="84"/>
      <c r="D271" s="84"/>
      <c r="E271" s="84"/>
      <c r="F271" s="84"/>
    </row>
    <row r="272" spans="1:6">
      <c r="A272" s="83"/>
      <c r="B272" s="113" t="s">
        <v>317</v>
      </c>
      <c r="C272" s="113"/>
      <c r="D272" s="113"/>
      <c r="E272" s="113"/>
      <c r="F272" s="84"/>
    </row>
    <row r="273" spans="1:6">
      <c r="A273" s="83"/>
      <c r="B273" s="66" t="s">
        <v>316</v>
      </c>
      <c r="D273" s="66"/>
      <c r="E273" s="66"/>
      <c r="F273" s="66" t="s">
        <v>318</v>
      </c>
    </row>
    <row r="274" spans="1:6">
      <c r="A274" s="83"/>
      <c r="B274" s="85"/>
      <c r="C274" s="84"/>
      <c r="D274" s="84"/>
      <c r="E274" s="84"/>
      <c r="F274" s="84"/>
    </row>
    <row r="275" spans="1:6">
      <c r="A275" s="83"/>
      <c r="B275" s="85" t="s">
        <v>306</v>
      </c>
      <c r="C275" s="84"/>
      <c r="D275" s="84"/>
      <c r="E275" s="84"/>
      <c r="F275" s="84"/>
    </row>
    <row r="276" spans="1:6">
      <c r="A276" s="83"/>
      <c r="B276" s="66"/>
      <c r="C276" s="84"/>
      <c r="D276" s="84"/>
      <c r="E276" s="84"/>
      <c r="F276" s="84"/>
    </row>
    <row r="277" spans="1:6">
      <c r="A277" s="83"/>
      <c r="B277" s="66"/>
      <c r="C277" s="84"/>
      <c r="D277" s="84"/>
      <c r="E277" s="84"/>
      <c r="F277" s="84"/>
    </row>
    <row r="278" spans="1:6">
      <c r="B278" s="87"/>
      <c r="D278" s="89"/>
    </row>
    <row r="279" spans="1:6">
      <c r="B279" s="90"/>
      <c r="D279" s="89"/>
    </row>
    <row r="280" spans="1:6">
      <c r="B280" s="91"/>
      <c r="D280" s="89"/>
    </row>
    <row r="281" spans="1:6">
      <c r="B281" s="91"/>
      <c r="D281" s="89"/>
    </row>
    <row r="282" spans="1:6">
      <c r="A282" s="70"/>
      <c r="B282" s="87"/>
      <c r="C282" s="68"/>
      <c r="D282" s="92"/>
      <c r="E282" s="68"/>
      <c r="F282" s="68"/>
    </row>
    <row r="283" spans="1:6">
      <c r="A283" s="70"/>
      <c r="B283" s="91"/>
      <c r="C283" s="68"/>
      <c r="D283" s="68"/>
      <c r="E283" s="68"/>
      <c r="F283" s="68"/>
    </row>
    <row r="284" spans="1:6">
      <c r="A284" s="70"/>
      <c r="B284" s="91"/>
      <c r="C284" s="68"/>
      <c r="D284" s="92"/>
      <c r="E284" s="68"/>
      <c r="F284" s="68"/>
    </row>
    <row r="285" spans="1:6">
      <c r="A285" s="70"/>
      <c r="B285" s="87"/>
      <c r="C285" s="68"/>
      <c r="D285" s="68"/>
      <c r="E285" s="68"/>
      <c r="F285" s="68"/>
    </row>
    <row r="286" spans="1:6">
      <c r="A286" s="70"/>
      <c r="B286" s="91"/>
      <c r="C286" s="68"/>
      <c r="D286" s="68"/>
      <c r="E286" s="68"/>
      <c r="F286" s="68"/>
    </row>
    <row r="287" spans="1:6">
      <c r="A287" s="70"/>
      <c r="B287" s="91"/>
      <c r="C287" s="68"/>
      <c r="D287" s="68"/>
      <c r="E287" s="68"/>
      <c r="F287" s="68"/>
    </row>
    <row r="288" spans="1:6">
      <c r="A288" s="70"/>
      <c r="B288" s="91"/>
      <c r="C288" s="68"/>
      <c r="D288" s="68"/>
      <c r="E288" s="68"/>
      <c r="F288" s="68"/>
    </row>
    <row r="289" spans="1:6" ht="19.5">
      <c r="A289" s="70"/>
      <c r="B289" s="93"/>
      <c r="C289" s="68"/>
      <c r="D289" s="68"/>
      <c r="E289" s="68"/>
      <c r="F289" s="68"/>
    </row>
    <row r="290" spans="1:6" ht="19.5">
      <c r="A290" s="70"/>
      <c r="B290" s="93"/>
      <c r="C290" s="68"/>
      <c r="D290" s="68"/>
      <c r="E290" s="68"/>
      <c r="F290" s="68"/>
    </row>
    <row r="291" spans="1:6" ht="19.5">
      <c r="A291" s="70"/>
      <c r="B291" s="93"/>
      <c r="C291" s="68"/>
      <c r="D291" s="68"/>
      <c r="E291" s="68"/>
      <c r="F291" s="68"/>
    </row>
    <row r="292" spans="1:6" ht="19.5">
      <c r="A292" s="70"/>
      <c r="B292" s="93"/>
      <c r="C292" s="68"/>
      <c r="D292" s="68"/>
      <c r="E292" s="68"/>
      <c r="F292" s="68"/>
    </row>
    <row r="293" spans="1:6">
      <c r="A293" s="70"/>
      <c r="B293" s="91"/>
      <c r="C293" s="68"/>
      <c r="D293" s="68"/>
      <c r="E293" s="68"/>
      <c r="F293" s="68"/>
    </row>
    <row r="294" spans="1:6">
      <c r="A294" s="70"/>
      <c r="B294" s="91"/>
      <c r="C294" s="68"/>
      <c r="D294" s="68"/>
      <c r="E294" s="68"/>
      <c r="F294" s="68"/>
    </row>
    <row r="295" spans="1:6">
      <c r="A295" s="70"/>
      <c r="B295" s="91"/>
      <c r="C295" s="68"/>
      <c r="D295" s="68"/>
      <c r="E295" s="68"/>
      <c r="F295" s="68"/>
    </row>
    <row r="296" spans="1:6">
      <c r="A296" s="70"/>
      <c r="B296" s="91"/>
      <c r="C296" s="68"/>
      <c r="D296" s="68"/>
      <c r="E296" s="68"/>
      <c r="F296" s="68"/>
    </row>
    <row r="297" spans="1:6">
      <c r="A297" s="70"/>
      <c r="B297" s="91"/>
      <c r="C297" s="68"/>
      <c r="D297" s="68"/>
      <c r="E297" s="68"/>
      <c r="F297" s="68"/>
    </row>
    <row r="298" spans="1:6">
      <c r="A298" s="70"/>
      <c r="B298" s="91"/>
      <c r="D298" s="68"/>
      <c r="E298" s="68"/>
      <c r="F298" s="68"/>
    </row>
    <row r="299" spans="1:6">
      <c r="A299" s="70"/>
      <c r="B299" s="91"/>
      <c r="D299" s="68"/>
      <c r="E299" s="68"/>
      <c r="F299" s="68"/>
    </row>
    <row r="300" spans="1:6">
      <c r="A300" s="70"/>
      <c r="B300" s="91"/>
      <c r="D300" s="68"/>
      <c r="E300" s="68"/>
      <c r="F300" s="68"/>
    </row>
    <row r="301" spans="1:6">
      <c r="A301" s="70"/>
      <c r="B301" s="91"/>
      <c r="D301" s="68"/>
      <c r="E301" s="68"/>
      <c r="F301" s="68"/>
    </row>
    <row r="302" spans="1:6">
      <c r="A302" s="70"/>
      <c r="B302" s="91"/>
      <c r="D302" s="68"/>
      <c r="E302" s="68"/>
      <c r="F302" s="68"/>
    </row>
    <row r="303" spans="1:6">
      <c r="A303" s="70"/>
      <c r="B303" s="91"/>
      <c r="D303" s="68"/>
      <c r="E303" s="68"/>
      <c r="F303" s="68"/>
    </row>
    <row r="304" spans="1:6">
      <c r="A304" s="70"/>
      <c r="B304" s="91"/>
      <c r="D304" s="68"/>
      <c r="E304" s="68"/>
      <c r="F304" s="68"/>
    </row>
    <row r="305" spans="1:6">
      <c r="A305" s="70"/>
      <c r="B305" s="91"/>
      <c r="D305" s="68"/>
      <c r="E305" s="68"/>
      <c r="F305" s="68"/>
    </row>
    <row r="306" spans="1:6">
      <c r="A306" s="70"/>
      <c r="B306" s="91"/>
      <c r="C306" s="91"/>
      <c r="D306" s="68"/>
      <c r="E306" s="68"/>
      <c r="F306" s="68"/>
    </row>
    <row r="307" spans="1:6">
      <c r="A307" s="70"/>
      <c r="B307" s="91"/>
      <c r="D307" s="68"/>
      <c r="E307" s="68"/>
      <c r="F307" s="68"/>
    </row>
    <row r="308" spans="1:6">
      <c r="A308" s="70"/>
      <c r="B308" s="91"/>
      <c r="D308" s="68"/>
      <c r="E308" s="68"/>
      <c r="F308" s="68"/>
    </row>
    <row r="309" spans="1:6">
      <c r="A309" s="70"/>
      <c r="B309" s="91"/>
      <c r="D309" s="68"/>
      <c r="E309" s="68"/>
      <c r="F309" s="68"/>
    </row>
    <row r="310" spans="1:6">
      <c r="A310" s="70"/>
      <c r="B310" s="91"/>
      <c r="D310" s="68"/>
      <c r="E310" s="68"/>
      <c r="F310" s="68"/>
    </row>
    <row r="311" spans="1:6" ht="19.5">
      <c r="A311" s="70"/>
      <c r="B311" s="93"/>
      <c r="D311" s="68"/>
      <c r="E311" s="68"/>
      <c r="F311" s="68"/>
    </row>
    <row r="312" spans="1:6">
      <c r="A312" s="70"/>
      <c r="B312" s="91"/>
      <c r="D312" s="68"/>
      <c r="E312" s="68"/>
      <c r="F312" s="68"/>
    </row>
    <row r="313" spans="1:6">
      <c r="A313" s="70"/>
      <c r="B313" s="91"/>
      <c r="D313" s="68"/>
      <c r="E313" s="68"/>
      <c r="F313" s="68"/>
    </row>
    <row r="314" spans="1:6">
      <c r="A314" s="70"/>
      <c r="B314" s="87"/>
      <c r="C314" s="68"/>
      <c r="D314" s="68"/>
      <c r="E314" s="68"/>
      <c r="F314" s="68"/>
    </row>
    <row r="315" spans="1:6">
      <c r="A315" s="70"/>
      <c r="B315" s="91"/>
      <c r="C315" s="68"/>
      <c r="D315" s="68"/>
      <c r="E315" s="68"/>
      <c r="F315" s="68"/>
    </row>
    <row r="316" spans="1:6">
      <c r="A316" s="70"/>
      <c r="B316" s="91"/>
      <c r="C316" s="68"/>
      <c r="D316" s="68"/>
      <c r="E316" s="68"/>
      <c r="F316" s="68"/>
    </row>
    <row r="317" spans="1:6">
      <c r="A317" s="70"/>
      <c r="B317" s="91"/>
      <c r="C317" s="68"/>
      <c r="D317" s="68"/>
      <c r="E317" s="68"/>
      <c r="F317" s="68"/>
    </row>
    <row r="318" spans="1:6">
      <c r="A318" s="70"/>
      <c r="B318" s="87"/>
      <c r="C318" s="68"/>
      <c r="D318" s="68"/>
      <c r="E318" s="68"/>
      <c r="F318" s="68"/>
    </row>
    <row r="319" spans="1:6">
      <c r="A319" s="70"/>
      <c r="B319" s="91"/>
      <c r="C319" s="68"/>
      <c r="D319" s="68"/>
      <c r="E319" s="68"/>
      <c r="F319" s="68"/>
    </row>
    <row r="320" spans="1:6">
      <c r="A320" s="70"/>
      <c r="B320" s="91"/>
      <c r="C320" s="68"/>
      <c r="D320" s="68"/>
      <c r="E320" s="68"/>
      <c r="F320" s="68"/>
    </row>
    <row r="321" spans="1:6">
      <c r="A321" s="70"/>
      <c r="B321" s="91"/>
      <c r="C321" s="68"/>
      <c r="D321" s="68"/>
      <c r="E321" s="68"/>
      <c r="F321" s="68"/>
    </row>
    <row r="322" spans="1:6">
      <c r="A322" s="70"/>
      <c r="B322" s="91"/>
      <c r="C322" s="68"/>
      <c r="D322" s="68"/>
      <c r="E322" s="68"/>
      <c r="F322" s="68"/>
    </row>
    <row r="323" spans="1:6">
      <c r="A323" s="70"/>
      <c r="B323" s="91"/>
      <c r="C323" s="68"/>
      <c r="D323" s="68"/>
      <c r="E323" s="68"/>
      <c r="F323" s="68"/>
    </row>
    <row r="324" spans="1:6">
      <c r="A324" s="70"/>
      <c r="B324" s="91"/>
      <c r="C324" s="68"/>
      <c r="D324" s="68"/>
      <c r="E324" s="68"/>
      <c r="F324" s="68"/>
    </row>
    <row r="325" spans="1:6">
      <c r="A325" s="70"/>
      <c r="B325" s="87"/>
      <c r="C325" s="68"/>
      <c r="D325" s="68"/>
      <c r="E325" s="68"/>
      <c r="F325" s="68"/>
    </row>
    <row r="326" spans="1:6">
      <c r="A326" s="70"/>
      <c r="B326" s="94"/>
      <c r="C326" s="68"/>
      <c r="D326" s="68"/>
      <c r="E326" s="68"/>
      <c r="F326" s="68"/>
    </row>
    <row r="327" spans="1:6">
      <c r="A327" s="70"/>
      <c r="B327" s="94"/>
      <c r="C327" s="68"/>
      <c r="D327" s="68"/>
      <c r="E327" s="68"/>
      <c r="F327" s="68"/>
    </row>
    <row r="328" spans="1:6">
      <c r="A328" s="70"/>
      <c r="B328" s="86"/>
      <c r="C328" s="68"/>
      <c r="D328" s="68"/>
      <c r="E328" s="68"/>
      <c r="F328" s="68"/>
    </row>
    <row r="329" spans="1:6">
      <c r="A329" s="70"/>
      <c r="B329" s="86"/>
      <c r="C329" s="68"/>
      <c r="D329" s="68"/>
      <c r="E329" s="68"/>
      <c r="F329" s="68"/>
    </row>
    <row r="330" spans="1:6">
      <c r="A330" s="70"/>
      <c r="B330" s="91"/>
      <c r="C330" s="68"/>
      <c r="D330" s="68"/>
      <c r="E330" s="68"/>
      <c r="F330" s="68"/>
    </row>
    <row r="331" spans="1:6">
      <c r="A331" s="70"/>
      <c r="B331" s="87"/>
      <c r="C331" s="68"/>
      <c r="D331" s="68"/>
      <c r="E331" s="68"/>
      <c r="F331" s="68"/>
    </row>
    <row r="332" spans="1:6">
      <c r="A332" s="70"/>
      <c r="B332" s="87"/>
      <c r="C332" s="68"/>
      <c r="D332" s="68"/>
      <c r="E332" s="68"/>
      <c r="F332" s="68"/>
    </row>
    <row r="333" spans="1:6">
      <c r="A333" s="70"/>
      <c r="B333" s="87"/>
      <c r="C333" s="68"/>
      <c r="D333" s="68"/>
      <c r="E333" s="68"/>
      <c r="F333" s="68"/>
    </row>
    <row r="334" spans="1:6">
      <c r="A334" s="70"/>
      <c r="B334" s="87"/>
      <c r="C334" s="68"/>
      <c r="D334" s="68"/>
      <c r="E334" s="68"/>
      <c r="F334" s="68"/>
    </row>
    <row r="335" spans="1:6">
      <c r="A335" s="70"/>
      <c r="B335" s="87"/>
      <c r="C335" s="68"/>
      <c r="D335" s="68"/>
      <c r="E335" s="68"/>
      <c r="F335" s="68"/>
    </row>
    <row r="336" spans="1:6">
      <c r="A336" s="70"/>
      <c r="B336" s="87"/>
      <c r="C336" s="68"/>
      <c r="D336" s="68"/>
      <c r="E336" s="68"/>
      <c r="F336" s="68"/>
    </row>
    <row r="337" spans="1:6">
      <c r="A337" s="70"/>
      <c r="B337" s="91"/>
      <c r="C337" s="68"/>
      <c r="D337" s="68"/>
      <c r="E337" s="68"/>
      <c r="F337" s="68"/>
    </row>
    <row r="338" spans="1:6">
      <c r="A338" s="70"/>
      <c r="B338" s="91"/>
      <c r="C338" s="68"/>
      <c r="D338" s="68"/>
      <c r="E338" s="68"/>
      <c r="F338" s="68"/>
    </row>
    <row r="339" spans="1:6">
      <c r="A339" s="70"/>
      <c r="B339" s="91"/>
      <c r="C339" s="68"/>
      <c r="D339" s="68"/>
      <c r="E339" s="68"/>
      <c r="F339" s="68"/>
    </row>
    <row r="340" spans="1:6">
      <c r="A340" s="70"/>
      <c r="B340" s="87"/>
      <c r="C340" s="68"/>
      <c r="D340" s="68"/>
      <c r="E340" s="68"/>
      <c r="F340" s="68"/>
    </row>
    <row r="341" spans="1:6">
      <c r="A341" s="70"/>
      <c r="B341" s="87"/>
      <c r="C341" s="68"/>
      <c r="D341" s="68"/>
      <c r="E341" s="68"/>
      <c r="F341" s="68"/>
    </row>
    <row r="342" spans="1:6">
      <c r="A342" s="70"/>
      <c r="B342" s="87"/>
      <c r="C342" s="68"/>
      <c r="D342" s="68"/>
      <c r="E342" s="68"/>
      <c r="F342" s="68"/>
    </row>
    <row r="343" spans="1:6">
      <c r="A343" s="70"/>
      <c r="B343" s="87"/>
      <c r="C343" s="68"/>
      <c r="D343" s="68"/>
      <c r="E343" s="68"/>
      <c r="F343" s="68"/>
    </row>
    <row r="344" spans="1:6">
      <c r="A344" s="70"/>
      <c r="B344" s="87"/>
      <c r="C344" s="68"/>
      <c r="D344" s="68"/>
      <c r="E344" s="68"/>
      <c r="F344" s="68"/>
    </row>
    <row r="345" spans="1:6" ht="19.5">
      <c r="A345" s="70"/>
      <c r="B345" s="93"/>
      <c r="C345" s="68"/>
      <c r="D345" s="68"/>
      <c r="E345" s="68"/>
      <c r="F345" s="68"/>
    </row>
    <row r="346" spans="1:6">
      <c r="A346" s="70"/>
      <c r="B346" s="91"/>
      <c r="C346" s="68"/>
      <c r="D346" s="68"/>
      <c r="E346" s="68"/>
      <c r="F346" s="68"/>
    </row>
    <row r="347" spans="1:6">
      <c r="A347" s="70"/>
      <c r="B347" s="91"/>
      <c r="C347" s="68"/>
      <c r="D347" s="68"/>
      <c r="E347" s="68"/>
      <c r="F347" s="68"/>
    </row>
    <row r="348" spans="1:6" ht="19.5">
      <c r="A348" s="70"/>
      <c r="B348" s="93"/>
      <c r="C348" s="68"/>
      <c r="D348" s="68"/>
      <c r="E348" s="68"/>
      <c r="F348" s="68"/>
    </row>
    <row r="349" spans="1:6">
      <c r="A349" s="70"/>
      <c r="B349" s="95"/>
      <c r="C349" s="68"/>
      <c r="D349" s="68"/>
      <c r="E349" s="68"/>
      <c r="F349" s="68"/>
    </row>
    <row r="350" spans="1:6">
      <c r="A350" s="70"/>
      <c r="B350" s="95"/>
      <c r="C350" s="68"/>
      <c r="D350" s="68"/>
      <c r="E350" s="68"/>
      <c r="F350" s="68"/>
    </row>
    <row r="351" spans="1:6">
      <c r="A351" s="70"/>
      <c r="B351" s="95"/>
      <c r="C351" s="68"/>
      <c r="D351" s="68"/>
      <c r="E351" s="68"/>
      <c r="F351" s="68"/>
    </row>
    <row r="352" spans="1:6" ht="19.5">
      <c r="A352" s="70"/>
      <c r="B352" s="93"/>
      <c r="C352" s="68"/>
      <c r="D352" s="68"/>
      <c r="E352" s="68"/>
      <c r="F352" s="68"/>
    </row>
    <row r="353" spans="1:6">
      <c r="A353" s="70"/>
      <c r="B353" s="91"/>
      <c r="C353" s="68"/>
      <c r="D353" s="68"/>
      <c r="E353" s="68"/>
      <c r="F353" s="68"/>
    </row>
    <row r="354" spans="1:6" ht="19.5">
      <c r="A354" s="70"/>
      <c r="B354" s="93"/>
      <c r="C354" s="68"/>
      <c r="D354" s="68"/>
      <c r="E354" s="68"/>
      <c r="F354" s="68"/>
    </row>
    <row r="355" spans="1:6">
      <c r="A355" s="70"/>
      <c r="B355" s="91"/>
      <c r="C355" s="68"/>
      <c r="D355" s="68"/>
      <c r="E355" s="68"/>
      <c r="F355" s="68"/>
    </row>
    <row r="356" spans="1:6">
      <c r="A356" s="70"/>
      <c r="B356" s="87"/>
      <c r="C356" s="68"/>
      <c r="D356" s="68"/>
      <c r="E356" s="68"/>
      <c r="F356" s="68"/>
    </row>
    <row r="357" spans="1:6">
      <c r="A357" s="70"/>
      <c r="B357" s="87"/>
      <c r="C357" s="68"/>
      <c r="D357" s="68"/>
      <c r="E357" s="68"/>
      <c r="F357" s="68"/>
    </row>
    <row r="358" spans="1:6">
      <c r="A358" s="70"/>
      <c r="B358" s="87"/>
      <c r="C358" s="68"/>
      <c r="D358" s="68"/>
      <c r="E358" s="68"/>
      <c r="F358" s="68"/>
    </row>
    <row r="359" spans="1:6">
      <c r="A359" s="70"/>
      <c r="B359" s="87"/>
      <c r="C359" s="68"/>
      <c r="D359" s="68"/>
      <c r="E359" s="68"/>
      <c r="F359" s="68"/>
    </row>
    <row r="360" spans="1:6">
      <c r="A360" s="70"/>
      <c r="B360" s="91"/>
      <c r="C360" s="68"/>
      <c r="D360" s="68"/>
      <c r="E360" s="68"/>
      <c r="F360" s="68"/>
    </row>
    <row r="361" spans="1:6">
      <c r="A361" s="70"/>
      <c r="B361" s="91"/>
      <c r="C361" s="68"/>
      <c r="D361" s="68"/>
      <c r="E361" s="68"/>
      <c r="F361" s="68"/>
    </row>
    <row r="362" spans="1:6" ht="19.5">
      <c r="A362" s="70"/>
      <c r="B362" s="93"/>
      <c r="C362" s="68"/>
      <c r="D362" s="68"/>
      <c r="E362" s="68"/>
      <c r="F362" s="68"/>
    </row>
    <row r="363" spans="1:6">
      <c r="A363" s="70"/>
      <c r="B363" s="91"/>
      <c r="C363" s="68"/>
      <c r="D363" s="68"/>
      <c r="E363" s="68"/>
      <c r="F363" s="68"/>
    </row>
    <row r="364" spans="1:6">
      <c r="A364" s="70"/>
      <c r="B364" s="91"/>
      <c r="C364" s="68"/>
      <c r="D364" s="68"/>
      <c r="E364" s="68"/>
      <c r="F364" s="68"/>
    </row>
    <row r="365" spans="1:6" ht="19.5">
      <c r="A365" s="70"/>
      <c r="B365" s="93"/>
      <c r="C365" s="68"/>
      <c r="D365" s="68"/>
      <c r="E365" s="68"/>
      <c r="F365" s="68"/>
    </row>
    <row r="366" spans="1:6" ht="19.5">
      <c r="A366" s="70"/>
      <c r="B366" s="93"/>
      <c r="C366" s="68"/>
      <c r="D366" s="68"/>
      <c r="E366" s="68"/>
      <c r="F366" s="68"/>
    </row>
    <row r="367" spans="1:6">
      <c r="A367" s="70"/>
      <c r="B367" s="87"/>
      <c r="C367" s="68"/>
      <c r="D367" s="68"/>
      <c r="E367" s="68"/>
      <c r="F367" s="68"/>
    </row>
    <row r="368" spans="1:6">
      <c r="A368" s="70"/>
      <c r="B368" s="87"/>
      <c r="C368" s="68"/>
      <c r="D368" s="68"/>
      <c r="E368" s="68"/>
      <c r="F368" s="68"/>
    </row>
    <row r="369" spans="1:6">
      <c r="A369" s="70"/>
      <c r="B369" s="87"/>
      <c r="C369" s="68"/>
      <c r="D369" s="68"/>
      <c r="E369" s="68"/>
      <c r="F369" s="68"/>
    </row>
  </sheetData>
  <mergeCells count="102">
    <mergeCell ref="B5:F5"/>
    <mergeCell ref="B29:E29"/>
    <mergeCell ref="B45:F45"/>
    <mergeCell ref="B47:F47"/>
    <mergeCell ref="B1:F1"/>
    <mergeCell ref="B2:B3"/>
    <mergeCell ref="C2:C3"/>
    <mergeCell ref="D2:E2"/>
    <mergeCell ref="F2:F3"/>
    <mergeCell ref="B7:F7"/>
    <mergeCell ref="B9:E9"/>
    <mergeCell ref="B13:F13"/>
    <mergeCell ref="B15:F15"/>
    <mergeCell ref="B24:B25"/>
    <mergeCell ref="B26:B27"/>
    <mergeCell ref="B69:E69"/>
    <mergeCell ref="B70:F70"/>
    <mergeCell ref="B76:F76"/>
    <mergeCell ref="B80:E80"/>
    <mergeCell ref="B81:F81"/>
    <mergeCell ref="B49:E49"/>
    <mergeCell ref="B54:F54"/>
    <mergeCell ref="B55:D55"/>
    <mergeCell ref="B109:F109"/>
    <mergeCell ref="B110:F110"/>
    <mergeCell ref="B85:F85"/>
    <mergeCell ref="A86:A87"/>
    <mergeCell ref="B86:B87"/>
    <mergeCell ref="B56:F56"/>
    <mergeCell ref="B59:E59"/>
    <mergeCell ref="B63:F63"/>
    <mergeCell ref="B65:D65"/>
    <mergeCell ref="B68:F68"/>
    <mergeCell ref="B92:F92"/>
    <mergeCell ref="B93:E93"/>
    <mergeCell ref="B94:F94"/>
    <mergeCell ref="B98:F98"/>
    <mergeCell ref="A102:A103"/>
    <mergeCell ref="B102:B103"/>
    <mergeCell ref="B124:F124"/>
    <mergeCell ref="B129:F129"/>
    <mergeCell ref="B130:E130"/>
    <mergeCell ref="B131:F131"/>
    <mergeCell ref="B115:F115"/>
    <mergeCell ref="B119:F119"/>
    <mergeCell ref="B139:F139"/>
    <mergeCell ref="B140:E140"/>
    <mergeCell ref="B144:F144"/>
    <mergeCell ref="B148:E148"/>
    <mergeCell ref="A100:A101"/>
    <mergeCell ref="B100:B101"/>
    <mergeCell ref="B134:F134"/>
    <mergeCell ref="B138:F138"/>
    <mergeCell ref="B120:E120"/>
    <mergeCell ref="B121:E121"/>
    <mergeCell ref="B149:E149"/>
    <mergeCell ref="B150:E150"/>
    <mergeCell ref="B159:F159"/>
    <mergeCell ref="B160:E160"/>
    <mergeCell ref="B161:E161"/>
    <mergeCell ref="B166:F166"/>
    <mergeCell ref="B206:F206"/>
    <mergeCell ref="B210:F210"/>
    <mergeCell ref="F151:F153"/>
    <mergeCell ref="B154:F154"/>
    <mergeCell ref="F155:F157"/>
    <mergeCell ref="B158:F158"/>
    <mergeCell ref="B173:E173"/>
    <mergeCell ref="B174:E174"/>
    <mergeCell ref="B211:E211"/>
    <mergeCell ref="B212:E212"/>
    <mergeCell ref="B176:E176"/>
    <mergeCell ref="B177:E177"/>
    <mergeCell ref="B178:E178"/>
    <mergeCell ref="B179:F179"/>
    <mergeCell ref="B182:F182"/>
    <mergeCell ref="B201:F201"/>
    <mergeCell ref="B202:E202"/>
    <mergeCell ref="B203:E203"/>
    <mergeCell ref="B217:F217"/>
    <mergeCell ref="B221:F221"/>
    <mergeCell ref="B222:E222"/>
    <mergeCell ref="B223:E223"/>
    <mergeCell ref="B227:F227"/>
    <mergeCell ref="A230:A231"/>
    <mergeCell ref="B230:B231"/>
    <mergeCell ref="F230:F231"/>
    <mergeCell ref="A228:A229"/>
    <mergeCell ref="B228:B229"/>
    <mergeCell ref="F228:F229"/>
    <mergeCell ref="B265:F265"/>
    <mergeCell ref="B244:E244"/>
    <mergeCell ref="B245:F245"/>
    <mergeCell ref="B243:F243"/>
    <mergeCell ref="B266:F266"/>
    <mergeCell ref="B268:E268"/>
    <mergeCell ref="B250:F250"/>
    <mergeCell ref="B254:F254"/>
    <mergeCell ref="B255:F255"/>
    <mergeCell ref="B259:F259"/>
    <mergeCell ref="B263:F263"/>
    <mergeCell ref="B264:F264"/>
  </mergeCells>
  <phoneticPr fontId="0" type="noConversion"/>
  <pageMargins left="0.19685039370078741" right="0.19685039370078741" top="0.19685039370078741" bottom="0.19685039370078741" header="0.11811023622047245" footer="0.11811023622047245"/>
  <pageSetup paperSize="9" scale="69" orientation="landscape" r:id="rId1"/>
</worksheet>
</file>

<file path=xl/worksheets/sheet2.xml><?xml version="1.0" encoding="utf-8"?>
<worksheet xmlns="http://schemas.openxmlformats.org/spreadsheetml/2006/main" xmlns:r="http://schemas.openxmlformats.org/officeDocument/2006/relationships">
  <dimension ref="A1:K369"/>
  <sheetViews>
    <sheetView tabSelected="1" view="pageBreakPreview" zoomScale="85" zoomScaleNormal="70" workbookViewId="0">
      <pane ySplit="4" topLeftCell="A261" activePane="bottomLeft" state="frozen"/>
      <selection pane="bottomLeft" activeCell="K276" sqref="K276"/>
    </sheetView>
  </sheetViews>
  <sheetFormatPr defaultRowHeight="18.75"/>
  <cols>
    <col min="1" max="1" width="5.42578125" style="86" customWidth="1"/>
    <col min="2" max="2" width="52" style="88" customWidth="1"/>
    <col min="3" max="3" width="11" style="88" customWidth="1"/>
    <col min="4" max="4" width="17.85546875" style="88" customWidth="1"/>
    <col min="5" max="5" width="23.7109375" style="88" customWidth="1"/>
    <col min="6" max="6" width="93.28515625" style="88" customWidth="1"/>
    <col min="7" max="16384" width="9.140625" style="68"/>
  </cols>
  <sheetData>
    <row r="1" spans="1:10" ht="41.25" customHeight="1">
      <c r="A1" s="102"/>
      <c r="B1" s="122" t="s">
        <v>320</v>
      </c>
      <c r="C1" s="122"/>
      <c r="D1" s="122"/>
      <c r="E1" s="122"/>
      <c r="F1" s="122"/>
      <c r="G1" s="67"/>
      <c r="H1" s="67"/>
      <c r="I1" s="67"/>
      <c r="J1" s="67"/>
    </row>
    <row r="2" spans="1:10" ht="23.25" customHeight="1">
      <c r="A2" s="102"/>
      <c r="B2" s="122" t="s">
        <v>0</v>
      </c>
      <c r="C2" s="122" t="s">
        <v>1</v>
      </c>
      <c r="D2" s="146" t="s">
        <v>314</v>
      </c>
      <c r="E2" s="146"/>
      <c r="F2" s="122" t="s">
        <v>2</v>
      </c>
    </row>
    <row r="3" spans="1:10" ht="29.25" customHeight="1">
      <c r="A3" s="102"/>
      <c r="B3" s="122"/>
      <c r="C3" s="122"/>
      <c r="D3" s="101" t="s">
        <v>3</v>
      </c>
      <c r="E3" s="101" t="s">
        <v>4</v>
      </c>
      <c r="F3" s="122"/>
    </row>
    <row r="4" spans="1:10" ht="18.75" customHeight="1">
      <c r="A4" s="102"/>
      <c r="B4" s="112">
        <v>1</v>
      </c>
      <c r="C4" s="112">
        <v>2</v>
      </c>
      <c r="D4" s="112">
        <v>3</v>
      </c>
      <c r="E4" s="112">
        <v>4</v>
      </c>
      <c r="F4" s="112">
        <v>5</v>
      </c>
    </row>
    <row r="5" spans="1:10" ht="20.25" customHeight="1">
      <c r="A5" s="102"/>
      <c r="B5" s="122" t="s">
        <v>5</v>
      </c>
      <c r="C5" s="122"/>
      <c r="D5" s="122"/>
      <c r="E5" s="122"/>
      <c r="F5" s="122"/>
    </row>
    <row r="6" spans="1:10" s="70" customFormat="1" ht="36" customHeight="1">
      <c r="A6" s="102"/>
      <c r="B6" s="69" t="s">
        <v>6</v>
      </c>
      <c r="C6" s="7" t="s">
        <v>1</v>
      </c>
      <c r="D6" s="30"/>
      <c r="E6" s="30"/>
      <c r="F6" s="7">
        <v>0</v>
      </c>
    </row>
    <row r="7" spans="1:10">
      <c r="A7" s="102"/>
      <c r="B7" s="144" t="s">
        <v>7</v>
      </c>
      <c r="C7" s="144"/>
      <c r="D7" s="144"/>
      <c r="E7" s="144"/>
      <c r="F7" s="144"/>
    </row>
    <row r="8" spans="1:10" ht="120" customHeight="1">
      <c r="A8" s="102"/>
      <c r="B8" s="103" t="s">
        <v>8</v>
      </c>
      <c r="C8" s="30" t="s">
        <v>9</v>
      </c>
      <c r="D8" s="14">
        <v>104</v>
      </c>
      <c r="E8" s="14">
        <v>101.7</v>
      </c>
      <c r="F8" s="103" t="s">
        <v>322</v>
      </c>
    </row>
    <row r="9" spans="1:10" ht="15.75" customHeight="1">
      <c r="A9" s="102"/>
      <c r="B9" s="114" t="s">
        <v>11</v>
      </c>
      <c r="C9" s="114"/>
      <c r="D9" s="114"/>
      <c r="E9" s="114"/>
      <c r="F9" s="103"/>
    </row>
    <row r="10" spans="1:10" ht="36.75" customHeight="1">
      <c r="A10" s="102">
        <v>1</v>
      </c>
      <c r="B10" s="104" t="s">
        <v>12</v>
      </c>
      <c r="C10" s="62" t="s">
        <v>13</v>
      </c>
      <c r="D10" s="1">
        <v>3</v>
      </c>
      <c r="E10" s="14">
        <v>3</v>
      </c>
      <c r="F10" s="104" t="s">
        <v>324</v>
      </c>
    </row>
    <row r="11" spans="1:10">
      <c r="A11" s="102"/>
      <c r="B11" s="98" t="s">
        <v>15</v>
      </c>
      <c r="C11" s="7"/>
      <c r="D11" s="2">
        <f>D10</f>
        <v>3</v>
      </c>
      <c r="E11" s="2">
        <f>E10</f>
        <v>3</v>
      </c>
      <c r="F11" s="103"/>
    </row>
    <row r="12" spans="1:10">
      <c r="A12" s="102"/>
      <c r="B12" s="98" t="s">
        <v>16</v>
      </c>
      <c r="C12" s="7"/>
      <c r="D12" s="2">
        <f>D11</f>
        <v>3</v>
      </c>
      <c r="E12" s="2">
        <f>E11</f>
        <v>3</v>
      </c>
      <c r="F12" s="103"/>
    </row>
    <row r="13" spans="1:10" s="71" customFormat="1" ht="17.25" customHeight="1">
      <c r="A13" s="35"/>
      <c r="B13" s="115" t="s">
        <v>17</v>
      </c>
      <c r="C13" s="115"/>
      <c r="D13" s="115"/>
      <c r="E13" s="115"/>
      <c r="F13" s="115"/>
    </row>
    <row r="14" spans="1:10" ht="17.25" customHeight="1">
      <c r="A14" s="102"/>
      <c r="B14" s="72" t="s">
        <v>18</v>
      </c>
      <c r="C14" s="103"/>
      <c r="D14" s="103"/>
      <c r="E14" s="103"/>
      <c r="F14" s="103"/>
    </row>
    <row r="15" spans="1:10" ht="17.25" customHeight="1">
      <c r="A15" s="102"/>
      <c r="B15" s="114" t="s">
        <v>19</v>
      </c>
      <c r="C15" s="114"/>
      <c r="D15" s="114"/>
      <c r="E15" s="114"/>
      <c r="F15" s="114"/>
    </row>
    <row r="16" spans="1:10" ht="68.25" customHeight="1">
      <c r="A16" s="102"/>
      <c r="B16" s="111" t="s">
        <v>20</v>
      </c>
      <c r="C16" s="7" t="s">
        <v>9</v>
      </c>
      <c r="D16" s="7">
        <v>102.1</v>
      </c>
      <c r="E16" s="1">
        <v>107</v>
      </c>
      <c r="F16" s="103"/>
    </row>
    <row r="17" spans="1:6" ht="71.25" customHeight="1">
      <c r="A17" s="102"/>
      <c r="B17" s="111" t="s">
        <v>21</v>
      </c>
      <c r="C17" s="7" t="s">
        <v>9</v>
      </c>
      <c r="D17" s="7">
        <v>103.8</v>
      </c>
      <c r="E17" s="1">
        <v>108.1</v>
      </c>
      <c r="F17" s="103" t="s">
        <v>22</v>
      </c>
    </row>
    <row r="18" spans="1:6" ht="32.25" customHeight="1">
      <c r="A18" s="102"/>
      <c r="B18" s="111" t="s">
        <v>23</v>
      </c>
      <c r="C18" s="7"/>
      <c r="D18" s="7"/>
      <c r="E18" s="1"/>
      <c r="F18" s="103"/>
    </row>
    <row r="19" spans="1:6" ht="35.25" customHeight="1">
      <c r="A19" s="102"/>
      <c r="B19" s="111" t="s">
        <v>24</v>
      </c>
      <c r="C19" s="7" t="s">
        <v>25</v>
      </c>
      <c r="D19" s="7">
        <v>16000</v>
      </c>
      <c r="E19" s="73">
        <v>16015</v>
      </c>
      <c r="F19" s="103" t="s">
        <v>308</v>
      </c>
    </row>
    <row r="20" spans="1:6" ht="17.25" customHeight="1">
      <c r="A20" s="102"/>
      <c r="B20" s="111" t="s">
        <v>26</v>
      </c>
      <c r="C20" s="7" t="s">
        <v>25</v>
      </c>
      <c r="D20" s="7">
        <v>500</v>
      </c>
      <c r="E20" s="73">
        <v>500</v>
      </c>
      <c r="F20" s="111" t="s">
        <v>31</v>
      </c>
    </row>
    <row r="21" spans="1:6" ht="17.25" customHeight="1">
      <c r="A21" s="102"/>
      <c r="B21" s="111" t="s">
        <v>27</v>
      </c>
      <c r="C21" s="7" t="s">
        <v>25</v>
      </c>
      <c r="D21" s="7">
        <v>100</v>
      </c>
      <c r="E21" s="73">
        <v>100</v>
      </c>
      <c r="F21" s="103" t="s">
        <v>31</v>
      </c>
    </row>
    <row r="22" spans="1:6" ht="17.25" customHeight="1">
      <c r="A22" s="102"/>
      <c r="B22" s="111" t="s">
        <v>28</v>
      </c>
      <c r="C22" s="74" t="s">
        <v>25</v>
      </c>
      <c r="D22" s="53">
        <v>6460</v>
      </c>
      <c r="E22" s="73">
        <v>9400</v>
      </c>
      <c r="F22" s="103" t="s">
        <v>29</v>
      </c>
    </row>
    <row r="23" spans="1:6" ht="36" customHeight="1">
      <c r="A23" s="102"/>
      <c r="B23" s="111" t="s">
        <v>30</v>
      </c>
      <c r="C23" s="53" t="s">
        <v>9</v>
      </c>
      <c r="D23" s="7">
        <v>103.6</v>
      </c>
      <c r="E23" s="1">
        <v>105.8</v>
      </c>
      <c r="F23" s="103" t="s">
        <v>31</v>
      </c>
    </row>
    <row r="24" spans="1:6" ht="26.25" customHeight="1">
      <c r="A24" s="102"/>
      <c r="B24" s="145" t="s">
        <v>32</v>
      </c>
      <c r="C24" s="53" t="s">
        <v>33</v>
      </c>
      <c r="D24" s="53">
        <v>33.6</v>
      </c>
      <c r="E24" s="1">
        <v>34.200000000000003</v>
      </c>
      <c r="F24" s="103" t="s">
        <v>309</v>
      </c>
    </row>
    <row r="25" spans="1:6" ht="21.75" customHeight="1">
      <c r="A25" s="102"/>
      <c r="B25" s="145"/>
      <c r="C25" s="53" t="s">
        <v>34</v>
      </c>
      <c r="D25" s="53">
        <v>47.2</v>
      </c>
      <c r="E25" s="1">
        <v>47.9</v>
      </c>
      <c r="F25" s="103" t="s">
        <v>310</v>
      </c>
    </row>
    <row r="26" spans="1:6" ht="31.5" customHeight="1">
      <c r="A26" s="102"/>
      <c r="B26" s="126" t="s">
        <v>35</v>
      </c>
      <c r="C26" s="53" t="s">
        <v>33</v>
      </c>
      <c r="D26" s="53">
        <v>24.9</v>
      </c>
      <c r="E26" s="1">
        <v>25</v>
      </c>
      <c r="F26" s="103" t="s">
        <v>36</v>
      </c>
    </row>
    <row r="27" spans="1:6" ht="33" customHeight="1">
      <c r="A27" s="102"/>
      <c r="B27" s="141"/>
      <c r="C27" s="53" t="s">
        <v>34</v>
      </c>
      <c r="D27" s="53">
        <v>12.4</v>
      </c>
      <c r="E27" s="1">
        <v>15.6</v>
      </c>
      <c r="F27" s="103" t="s">
        <v>37</v>
      </c>
    </row>
    <row r="28" spans="1:6" ht="34.5" customHeight="1">
      <c r="A28" s="102"/>
      <c r="B28" s="111" t="s">
        <v>38</v>
      </c>
      <c r="C28" s="53" t="s">
        <v>9</v>
      </c>
      <c r="D28" s="7">
        <v>0</v>
      </c>
      <c r="E28" s="14">
        <v>0</v>
      </c>
      <c r="F28" s="103" t="s">
        <v>39</v>
      </c>
    </row>
    <row r="29" spans="1:6" ht="20.25" customHeight="1">
      <c r="A29" s="102"/>
      <c r="B29" s="114" t="s">
        <v>11</v>
      </c>
      <c r="C29" s="114"/>
      <c r="D29" s="114"/>
      <c r="E29" s="114"/>
      <c r="F29" s="103"/>
    </row>
    <row r="30" spans="1:6" ht="56.25" customHeight="1">
      <c r="A30" s="102">
        <v>2</v>
      </c>
      <c r="B30" s="103" t="s">
        <v>40</v>
      </c>
      <c r="C30" s="17" t="s">
        <v>41</v>
      </c>
      <c r="D30" s="1">
        <v>85.1</v>
      </c>
      <c r="E30" s="7">
        <v>85.1</v>
      </c>
      <c r="F30" s="103"/>
    </row>
    <row r="31" spans="1:6" ht="53.25" customHeight="1">
      <c r="A31" s="102">
        <v>3</v>
      </c>
      <c r="B31" s="103" t="s">
        <v>42</v>
      </c>
      <c r="C31" s="17" t="s">
        <v>41</v>
      </c>
      <c r="D31" s="1">
        <v>174.4</v>
      </c>
      <c r="E31" s="7">
        <v>174.4</v>
      </c>
      <c r="F31" s="103" t="s">
        <v>43</v>
      </c>
    </row>
    <row r="32" spans="1:6" ht="34.5" customHeight="1">
      <c r="A32" s="102">
        <v>4</v>
      </c>
      <c r="B32" s="103" t="s">
        <v>44</v>
      </c>
      <c r="C32" s="17" t="s">
        <v>41</v>
      </c>
      <c r="D32" s="7">
        <v>3.5</v>
      </c>
      <c r="E32" s="7">
        <v>3.5</v>
      </c>
      <c r="F32" s="103" t="s">
        <v>45</v>
      </c>
    </row>
    <row r="33" spans="1:6" ht="47.25" customHeight="1">
      <c r="A33" s="102">
        <v>5</v>
      </c>
      <c r="B33" s="103" t="s">
        <v>46</v>
      </c>
      <c r="C33" s="1" t="s">
        <v>41</v>
      </c>
      <c r="D33" s="1">
        <v>91.6</v>
      </c>
      <c r="E33" s="1">
        <v>91.6</v>
      </c>
      <c r="F33" s="103" t="s">
        <v>47</v>
      </c>
    </row>
    <row r="34" spans="1:6" ht="42.75" customHeight="1">
      <c r="A34" s="102">
        <v>6</v>
      </c>
      <c r="B34" s="103" t="s">
        <v>48</v>
      </c>
      <c r="C34" s="1" t="s">
        <v>41</v>
      </c>
      <c r="D34" s="7">
        <v>23.6</v>
      </c>
      <c r="E34" s="7">
        <v>23.6</v>
      </c>
      <c r="F34" s="103" t="s">
        <v>49</v>
      </c>
    </row>
    <row r="35" spans="1:6" ht="48.75" customHeight="1">
      <c r="A35" s="102">
        <v>7</v>
      </c>
      <c r="B35" s="24" t="s">
        <v>50</v>
      </c>
      <c r="C35" s="1" t="s">
        <v>41</v>
      </c>
      <c r="D35" s="7">
        <v>15.6</v>
      </c>
      <c r="E35" s="7">
        <v>15.6</v>
      </c>
      <c r="F35" s="103" t="s">
        <v>51</v>
      </c>
    </row>
    <row r="36" spans="1:6" ht="55.5" customHeight="1">
      <c r="A36" s="102">
        <v>8</v>
      </c>
      <c r="B36" s="63" t="s">
        <v>52</v>
      </c>
      <c r="C36" s="1" t="s">
        <v>41</v>
      </c>
      <c r="D36" s="7">
        <v>17.899999999999999</v>
      </c>
      <c r="E36" s="7">
        <v>17.899999999999999</v>
      </c>
      <c r="F36" s="103" t="s">
        <v>53</v>
      </c>
    </row>
    <row r="37" spans="1:6" ht="59.25" customHeight="1">
      <c r="A37" s="102">
        <v>9</v>
      </c>
      <c r="B37" s="64" t="s">
        <v>54</v>
      </c>
      <c r="C37" s="1" t="s">
        <v>41</v>
      </c>
      <c r="D37" s="7">
        <v>142.80000000000001</v>
      </c>
      <c r="E37" s="7">
        <v>142.80000000000001</v>
      </c>
      <c r="F37" s="64" t="s">
        <v>55</v>
      </c>
    </row>
    <row r="38" spans="1:6" ht="28.5" customHeight="1">
      <c r="A38" s="102">
        <v>10</v>
      </c>
      <c r="B38" s="64" t="s">
        <v>56</v>
      </c>
      <c r="C38" s="1" t="s">
        <v>41</v>
      </c>
      <c r="D38" s="7">
        <v>33.799999999999997</v>
      </c>
      <c r="E38" s="7">
        <v>33.799999999999997</v>
      </c>
      <c r="F38" s="103" t="s">
        <v>57</v>
      </c>
    </row>
    <row r="39" spans="1:6" ht="33.75" customHeight="1">
      <c r="A39" s="102">
        <v>11</v>
      </c>
      <c r="B39" s="64" t="s">
        <v>58</v>
      </c>
      <c r="C39" s="1" t="s">
        <v>41</v>
      </c>
      <c r="D39" s="14">
        <v>13.2</v>
      </c>
      <c r="E39" s="14">
        <v>13.2</v>
      </c>
      <c r="F39" s="103" t="s">
        <v>59</v>
      </c>
    </row>
    <row r="40" spans="1:6" ht="37.5" customHeight="1">
      <c r="A40" s="102">
        <v>12</v>
      </c>
      <c r="B40" s="64" t="s">
        <v>60</v>
      </c>
      <c r="C40" s="1" t="s">
        <v>41</v>
      </c>
      <c r="D40" s="14">
        <v>266.89999999999998</v>
      </c>
      <c r="E40" s="14">
        <v>266.89999999999998</v>
      </c>
      <c r="F40" s="103" t="s">
        <v>61</v>
      </c>
    </row>
    <row r="41" spans="1:6" ht="39.75" customHeight="1">
      <c r="A41" s="102">
        <v>13</v>
      </c>
      <c r="B41" s="64" t="s">
        <v>62</v>
      </c>
      <c r="C41" s="1" t="s">
        <v>41</v>
      </c>
      <c r="D41" s="14">
        <v>9.8000000000000007</v>
      </c>
      <c r="E41" s="14">
        <v>9.8000000000000007</v>
      </c>
      <c r="F41" s="103" t="s">
        <v>63</v>
      </c>
    </row>
    <row r="42" spans="1:6" ht="39.75" customHeight="1">
      <c r="A42" s="102">
        <v>14</v>
      </c>
      <c r="B42" s="64" t="s">
        <v>64</v>
      </c>
      <c r="C42" s="1" t="s">
        <v>41</v>
      </c>
      <c r="D42" s="14">
        <v>29.5</v>
      </c>
      <c r="E42" s="14">
        <v>29.5</v>
      </c>
      <c r="F42" s="103" t="s">
        <v>65</v>
      </c>
    </row>
    <row r="43" spans="1:6" ht="20.25" customHeight="1">
      <c r="A43" s="102"/>
      <c r="B43" s="6" t="s">
        <v>66</v>
      </c>
      <c r="C43" s="7"/>
      <c r="D43" s="2">
        <f>D30+D31+D32+D33+D34+D35+D36+D37+D38+D39+D40+D41+D42</f>
        <v>907.69999999999993</v>
      </c>
      <c r="E43" s="2">
        <f>E30+E31+E32+E33+E34+E35+E36+E37+E38+E39+E40+E41+E42</f>
        <v>907.69999999999993</v>
      </c>
      <c r="F43" s="103"/>
    </row>
    <row r="44" spans="1:6" ht="20.25" customHeight="1">
      <c r="A44" s="102"/>
      <c r="B44" s="6" t="s">
        <v>16</v>
      </c>
      <c r="C44" s="7"/>
      <c r="D44" s="2">
        <f>D43</f>
        <v>907.69999999999993</v>
      </c>
      <c r="E44" s="2">
        <f>E43</f>
        <v>907.69999999999993</v>
      </c>
      <c r="F44" s="103"/>
    </row>
    <row r="45" spans="1:6" s="71" customFormat="1">
      <c r="A45" s="35"/>
      <c r="B45" s="115" t="s">
        <v>67</v>
      </c>
      <c r="C45" s="115"/>
      <c r="D45" s="115"/>
      <c r="E45" s="115"/>
      <c r="F45" s="115"/>
    </row>
    <row r="46" spans="1:6" ht="19.5" customHeight="1">
      <c r="A46" s="102"/>
      <c r="B46" s="57" t="s">
        <v>68</v>
      </c>
      <c r="C46" s="103"/>
      <c r="D46" s="103"/>
      <c r="E46" s="103"/>
      <c r="F46" s="103"/>
    </row>
    <row r="47" spans="1:6" ht="20.25" customHeight="1">
      <c r="A47" s="102"/>
      <c r="B47" s="114" t="s">
        <v>69</v>
      </c>
      <c r="C47" s="114"/>
      <c r="D47" s="114"/>
      <c r="E47" s="114"/>
      <c r="F47" s="114"/>
    </row>
    <row r="48" spans="1:6" ht="60.75" customHeight="1">
      <c r="A48" s="102"/>
      <c r="B48" s="111" t="s">
        <v>70</v>
      </c>
      <c r="C48" s="7" t="s">
        <v>9</v>
      </c>
      <c r="D48" s="7">
        <v>102.4</v>
      </c>
      <c r="E48" s="1">
        <v>104.6</v>
      </c>
      <c r="F48" s="103" t="s">
        <v>71</v>
      </c>
    </row>
    <row r="49" spans="1:6" ht="18.75" customHeight="1">
      <c r="A49" s="102"/>
      <c r="B49" s="114" t="s">
        <v>11</v>
      </c>
      <c r="C49" s="114"/>
      <c r="D49" s="114"/>
      <c r="E49" s="114"/>
      <c r="F49" s="103"/>
    </row>
    <row r="50" spans="1:6" ht="75" customHeight="1">
      <c r="A50" s="102">
        <v>15</v>
      </c>
      <c r="B50" s="103" t="s">
        <v>72</v>
      </c>
      <c r="C50" s="62"/>
      <c r="D50" s="1">
        <v>5</v>
      </c>
      <c r="E50" s="14">
        <v>5</v>
      </c>
      <c r="F50" s="103" t="s">
        <v>73</v>
      </c>
    </row>
    <row r="51" spans="1:6" ht="75" customHeight="1">
      <c r="A51" s="102">
        <v>16</v>
      </c>
      <c r="B51" s="103" t="s">
        <v>74</v>
      </c>
      <c r="C51" s="65"/>
      <c r="D51" s="29">
        <v>45.9</v>
      </c>
      <c r="E51" s="75">
        <v>45.9</v>
      </c>
      <c r="F51" s="103" t="s">
        <v>73</v>
      </c>
    </row>
    <row r="52" spans="1:6" ht="18.75" customHeight="1">
      <c r="A52" s="102"/>
      <c r="B52" s="98" t="s">
        <v>15</v>
      </c>
      <c r="C52" s="5"/>
      <c r="D52" s="23">
        <f>D50+D51</f>
        <v>50.9</v>
      </c>
      <c r="E52" s="23">
        <f>E50+E51</f>
        <v>50.9</v>
      </c>
      <c r="F52" s="103"/>
    </row>
    <row r="53" spans="1:6" ht="18" customHeight="1">
      <c r="A53" s="102"/>
      <c r="B53" s="98" t="s">
        <v>16</v>
      </c>
      <c r="C53" s="5"/>
      <c r="D53" s="23">
        <f>D52</f>
        <v>50.9</v>
      </c>
      <c r="E53" s="23">
        <f>E52</f>
        <v>50.9</v>
      </c>
      <c r="F53" s="103"/>
    </row>
    <row r="54" spans="1:6" s="71" customFormat="1" ht="19.5" customHeight="1">
      <c r="A54" s="35"/>
      <c r="B54" s="115" t="s">
        <v>75</v>
      </c>
      <c r="C54" s="115"/>
      <c r="D54" s="115"/>
      <c r="E54" s="115"/>
      <c r="F54" s="115"/>
    </row>
    <row r="55" spans="1:6" ht="19.5" customHeight="1">
      <c r="A55" s="102"/>
      <c r="B55" s="139" t="s">
        <v>76</v>
      </c>
      <c r="C55" s="139"/>
      <c r="D55" s="139"/>
      <c r="E55" s="103"/>
      <c r="F55" s="103"/>
    </row>
    <row r="56" spans="1:6" ht="18" customHeight="1">
      <c r="A56" s="102"/>
      <c r="B56" s="114" t="s">
        <v>77</v>
      </c>
      <c r="C56" s="114"/>
      <c r="D56" s="114"/>
      <c r="E56" s="114"/>
      <c r="F56" s="114"/>
    </row>
    <row r="57" spans="1:6" ht="148.5" customHeight="1">
      <c r="A57" s="102"/>
      <c r="B57" s="111" t="s">
        <v>78</v>
      </c>
      <c r="C57" s="7" t="s">
        <v>9</v>
      </c>
      <c r="D57" s="7">
        <v>101.1</v>
      </c>
      <c r="E57" s="7">
        <v>18.600000000000001</v>
      </c>
      <c r="F57" s="103" t="s">
        <v>79</v>
      </c>
    </row>
    <row r="58" spans="1:6" s="76" customFormat="1" ht="85.5" customHeight="1">
      <c r="A58" s="102"/>
      <c r="B58" s="42" t="s">
        <v>80</v>
      </c>
      <c r="C58" s="7" t="s">
        <v>9</v>
      </c>
      <c r="D58" s="7">
        <v>4.5</v>
      </c>
      <c r="E58" s="30">
        <v>4.5</v>
      </c>
      <c r="F58" s="103" t="s">
        <v>81</v>
      </c>
    </row>
    <row r="59" spans="1:6" ht="20.25" customHeight="1">
      <c r="A59" s="102"/>
      <c r="B59" s="114" t="s">
        <v>11</v>
      </c>
      <c r="C59" s="114"/>
      <c r="D59" s="114"/>
      <c r="E59" s="114"/>
      <c r="F59" s="103"/>
    </row>
    <row r="60" spans="1:6" ht="91.5" customHeight="1">
      <c r="A60" s="102">
        <v>17</v>
      </c>
      <c r="B60" s="103" t="s">
        <v>82</v>
      </c>
      <c r="C60" s="62" t="s">
        <v>13</v>
      </c>
      <c r="D60" s="1">
        <v>60</v>
      </c>
      <c r="E60" s="14">
        <v>60</v>
      </c>
      <c r="F60" s="103" t="s">
        <v>323</v>
      </c>
    </row>
    <row r="61" spans="1:6" ht="20.25" customHeight="1">
      <c r="A61" s="102"/>
      <c r="B61" s="98" t="s">
        <v>15</v>
      </c>
      <c r="C61" s="98"/>
      <c r="D61" s="2">
        <f>D60</f>
        <v>60</v>
      </c>
      <c r="E61" s="2">
        <f>E60</f>
        <v>60</v>
      </c>
      <c r="F61" s="103"/>
    </row>
    <row r="62" spans="1:6" ht="19.5" customHeight="1">
      <c r="A62" s="102"/>
      <c r="B62" s="98" t="s">
        <v>16</v>
      </c>
      <c r="C62" s="98"/>
      <c r="D62" s="2">
        <f>D61</f>
        <v>60</v>
      </c>
      <c r="E62" s="2">
        <f>E61</f>
        <v>60</v>
      </c>
      <c r="F62" s="103"/>
    </row>
    <row r="63" spans="1:6" s="71" customFormat="1" ht="20.25" customHeight="1">
      <c r="A63" s="35"/>
      <c r="B63" s="115" t="s">
        <v>84</v>
      </c>
      <c r="C63" s="115"/>
      <c r="D63" s="115"/>
      <c r="E63" s="115"/>
      <c r="F63" s="115"/>
    </row>
    <row r="64" spans="1:6" s="71" customFormat="1" ht="20.25" customHeight="1">
      <c r="A64" s="35"/>
      <c r="B64" s="77" t="s">
        <v>85</v>
      </c>
      <c r="C64" s="99"/>
      <c r="D64" s="99"/>
      <c r="E64" s="99"/>
      <c r="F64" s="99"/>
    </row>
    <row r="65" spans="1:6" s="71" customFormat="1" ht="20.25" customHeight="1">
      <c r="A65" s="35"/>
      <c r="B65" s="116" t="s">
        <v>86</v>
      </c>
      <c r="C65" s="117"/>
      <c r="D65" s="118"/>
      <c r="E65" s="99"/>
      <c r="F65" s="99"/>
    </row>
    <row r="66" spans="1:6" s="71" customFormat="1" ht="34.5" customHeight="1">
      <c r="A66" s="35"/>
      <c r="B66" s="103" t="s">
        <v>87</v>
      </c>
      <c r="C66" s="7" t="s">
        <v>88</v>
      </c>
      <c r="D66" s="78">
        <v>6.27</v>
      </c>
      <c r="E66" s="78">
        <v>6.67</v>
      </c>
      <c r="F66" s="103" t="s">
        <v>89</v>
      </c>
    </row>
    <row r="67" spans="1:6" s="71" customFormat="1" ht="20.25" customHeight="1">
      <c r="A67" s="35"/>
      <c r="B67" s="103"/>
      <c r="C67" s="103"/>
      <c r="D67" s="103"/>
      <c r="E67" s="103"/>
      <c r="F67" s="103"/>
    </row>
    <row r="68" spans="1:6" ht="19.5" customHeight="1">
      <c r="A68" s="102"/>
      <c r="B68" s="122" t="s">
        <v>90</v>
      </c>
      <c r="C68" s="122"/>
      <c r="D68" s="122"/>
      <c r="E68" s="122"/>
      <c r="F68" s="122"/>
    </row>
    <row r="69" spans="1:6" ht="21" customHeight="1">
      <c r="A69" s="102"/>
      <c r="B69" s="114" t="s">
        <v>91</v>
      </c>
      <c r="C69" s="114"/>
      <c r="D69" s="114"/>
      <c r="E69" s="114"/>
      <c r="F69" s="101"/>
    </row>
    <row r="70" spans="1:6" ht="20.25" customHeight="1">
      <c r="A70" s="102"/>
      <c r="B70" s="114" t="s">
        <v>92</v>
      </c>
      <c r="C70" s="114"/>
      <c r="D70" s="114"/>
      <c r="E70" s="114"/>
      <c r="F70" s="114"/>
    </row>
    <row r="71" spans="1:6" ht="102" customHeight="1">
      <c r="A71" s="102"/>
      <c r="B71" s="111" t="s">
        <v>93</v>
      </c>
      <c r="C71" s="30" t="s">
        <v>9</v>
      </c>
      <c r="D71" s="7">
        <v>1</v>
      </c>
      <c r="E71" s="31">
        <v>1</v>
      </c>
      <c r="F71" s="104" t="s">
        <v>94</v>
      </c>
    </row>
    <row r="72" spans="1:6" ht="65.25" customHeight="1">
      <c r="A72" s="102"/>
      <c r="B72" s="111" t="s">
        <v>95</v>
      </c>
      <c r="C72" s="30" t="s">
        <v>9</v>
      </c>
      <c r="D72" s="7">
        <v>52.9</v>
      </c>
      <c r="E72" s="32">
        <v>64</v>
      </c>
      <c r="F72" s="103" t="s">
        <v>96</v>
      </c>
    </row>
    <row r="73" spans="1:6" ht="53.25" customHeight="1">
      <c r="A73" s="102"/>
      <c r="B73" s="111" t="s">
        <v>97</v>
      </c>
      <c r="C73" s="30" t="s">
        <v>9</v>
      </c>
      <c r="D73" s="7">
        <v>47.1</v>
      </c>
      <c r="E73" s="3">
        <v>47.1</v>
      </c>
      <c r="F73" s="103" t="s">
        <v>98</v>
      </c>
    </row>
    <row r="74" spans="1:6" ht="68.25" customHeight="1">
      <c r="A74" s="102"/>
      <c r="B74" s="111" t="s">
        <v>99</v>
      </c>
      <c r="C74" s="30" t="s">
        <v>9</v>
      </c>
      <c r="D74" s="7">
        <v>74.3</v>
      </c>
      <c r="E74" s="102">
        <v>69.099999999999994</v>
      </c>
      <c r="F74" s="103" t="s">
        <v>325</v>
      </c>
    </row>
    <row r="75" spans="1:6" ht="60.75" customHeight="1">
      <c r="A75" s="102"/>
      <c r="B75" s="33" t="s">
        <v>101</v>
      </c>
      <c r="C75" s="30" t="s">
        <v>9</v>
      </c>
      <c r="D75" s="7">
        <v>2.2000000000000002</v>
      </c>
      <c r="E75" s="34">
        <v>16.7</v>
      </c>
      <c r="F75" s="103" t="s">
        <v>326</v>
      </c>
    </row>
    <row r="76" spans="1:6" ht="21" customHeight="1">
      <c r="A76" s="102"/>
      <c r="B76" s="116" t="s">
        <v>11</v>
      </c>
      <c r="C76" s="117"/>
      <c r="D76" s="117"/>
      <c r="E76" s="117"/>
      <c r="F76" s="118"/>
    </row>
    <row r="77" spans="1:6" ht="21" customHeight="1">
      <c r="A77" s="102">
        <v>18</v>
      </c>
      <c r="B77" s="110" t="s">
        <v>103</v>
      </c>
      <c r="C77" s="28" t="s">
        <v>104</v>
      </c>
      <c r="D77" s="3">
        <v>629.29999999999995</v>
      </c>
      <c r="E77" s="28">
        <v>629.29999999999995</v>
      </c>
      <c r="F77" s="103"/>
    </row>
    <row r="78" spans="1:6" ht="20.25" customHeight="1">
      <c r="A78" s="102"/>
      <c r="B78" s="4" t="s">
        <v>105</v>
      </c>
      <c r="C78" s="5"/>
      <c r="D78" s="2">
        <f>SUM(D77)</f>
        <v>629.29999999999995</v>
      </c>
      <c r="E78" s="2">
        <f>SUM(E77)</f>
        <v>629.29999999999995</v>
      </c>
      <c r="F78" s="103"/>
    </row>
    <row r="79" spans="1:6" ht="20.25" customHeight="1">
      <c r="A79" s="102"/>
      <c r="B79" s="6" t="s">
        <v>16</v>
      </c>
      <c r="C79" s="5"/>
      <c r="D79" s="2">
        <f>SUM(D78:D78)</f>
        <v>629.29999999999995</v>
      </c>
      <c r="E79" s="2">
        <f>SUM(E78:E78)</f>
        <v>629.29999999999995</v>
      </c>
      <c r="F79" s="103"/>
    </row>
    <row r="80" spans="1:6" s="71" customFormat="1" ht="21" customHeight="1">
      <c r="A80" s="35"/>
      <c r="B80" s="115" t="s">
        <v>106</v>
      </c>
      <c r="C80" s="115"/>
      <c r="D80" s="115"/>
      <c r="E80" s="115"/>
      <c r="F80" s="36"/>
    </row>
    <row r="81" spans="1:6" ht="19.5" customHeight="1">
      <c r="A81" s="102"/>
      <c r="B81" s="114" t="s">
        <v>107</v>
      </c>
      <c r="C81" s="114"/>
      <c r="D81" s="114"/>
      <c r="E81" s="114"/>
      <c r="F81" s="114"/>
    </row>
    <row r="82" spans="1:6" ht="75" customHeight="1">
      <c r="A82" s="102"/>
      <c r="B82" s="111" t="s">
        <v>108</v>
      </c>
      <c r="C82" s="7" t="s">
        <v>9</v>
      </c>
      <c r="D82" s="1">
        <v>56</v>
      </c>
      <c r="E82" s="14">
        <v>56</v>
      </c>
      <c r="F82" s="104"/>
    </row>
    <row r="83" spans="1:6" ht="36.75" customHeight="1">
      <c r="A83" s="102"/>
      <c r="B83" s="111" t="s">
        <v>109</v>
      </c>
      <c r="C83" s="7" t="s">
        <v>9</v>
      </c>
      <c r="D83" s="7">
        <v>5</v>
      </c>
      <c r="E83" s="30">
        <v>5</v>
      </c>
      <c r="F83" s="104"/>
    </row>
    <row r="84" spans="1:6" ht="51" customHeight="1">
      <c r="A84" s="102"/>
      <c r="B84" s="111" t="s">
        <v>110</v>
      </c>
      <c r="C84" s="7" t="s">
        <v>9</v>
      </c>
      <c r="D84" s="7">
        <v>71</v>
      </c>
      <c r="E84" s="7">
        <v>71</v>
      </c>
      <c r="F84" s="104" t="s">
        <v>111</v>
      </c>
    </row>
    <row r="85" spans="1:6" ht="20.25" customHeight="1">
      <c r="A85" s="102"/>
      <c r="B85" s="116" t="s">
        <v>11</v>
      </c>
      <c r="C85" s="117"/>
      <c r="D85" s="117"/>
      <c r="E85" s="117"/>
      <c r="F85" s="118"/>
    </row>
    <row r="86" spans="1:6" ht="20.25" customHeight="1">
      <c r="A86" s="123">
        <v>19</v>
      </c>
      <c r="B86" s="142" t="s">
        <v>112</v>
      </c>
      <c r="C86" s="1" t="s">
        <v>41</v>
      </c>
      <c r="D86" s="1">
        <v>28.8</v>
      </c>
      <c r="E86" s="1">
        <v>28.8</v>
      </c>
      <c r="F86" s="104"/>
    </row>
    <row r="87" spans="1:6" ht="20.25" customHeight="1">
      <c r="A87" s="140"/>
      <c r="B87" s="143"/>
      <c r="C87" s="1" t="s">
        <v>104</v>
      </c>
      <c r="D87" s="1">
        <v>67.3</v>
      </c>
      <c r="E87" s="7">
        <v>67.3</v>
      </c>
      <c r="F87" s="104"/>
    </row>
    <row r="88" spans="1:6" ht="264" customHeight="1">
      <c r="A88" s="102">
        <v>20</v>
      </c>
      <c r="B88" s="37" t="s">
        <v>113</v>
      </c>
      <c r="C88" s="3" t="s">
        <v>104</v>
      </c>
      <c r="D88" s="38">
        <v>1.45</v>
      </c>
      <c r="E88" s="38">
        <v>1.45</v>
      </c>
      <c r="F88" s="104" t="s">
        <v>114</v>
      </c>
    </row>
    <row r="89" spans="1:6" ht="19.5" customHeight="1">
      <c r="A89" s="102"/>
      <c r="B89" s="4" t="s">
        <v>105</v>
      </c>
      <c r="C89" s="104"/>
      <c r="D89" s="2">
        <f>SUM(D87)+D88</f>
        <v>68.75</v>
      </c>
      <c r="E89" s="2">
        <f>SUM(E87)+E88</f>
        <v>68.75</v>
      </c>
      <c r="F89" s="104"/>
    </row>
    <row r="90" spans="1:6" ht="20.25" customHeight="1">
      <c r="A90" s="102"/>
      <c r="B90" s="6" t="s">
        <v>66</v>
      </c>
      <c r="C90" s="7"/>
      <c r="D90" s="2">
        <f>D86</f>
        <v>28.8</v>
      </c>
      <c r="E90" s="2">
        <f>E86</f>
        <v>28.8</v>
      </c>
      <c r="F90" s="104"/>
    </row>
    <row r="91" spans="1:6" ht="20.25" customHeight="1">
      <c r="A91" s="102"/>
      <c r="B91" s="6" t="s">
        <v>16</v>
      </c>
      <c r="C91" s="7"/>
      <c r="D91" s="2">
        <f>SUM(D89:D90)</f>
        <v>97.55</v>
      </c>
      <c r="E91" s="2">
        <f>SUM(E89:E90)</f>
        <v>97.55</v>
      </c>
      <c r="F91" s="104"/>
    </row>
    <row r="92" spans="1:6" s="71" customFormat="1" ht="19.5" customHeight="1">
      <c r="A92" s="35"/>
      <c r="B92" s="115" t="s">
        <v>115</v>
      </c>
      <c r="C92" s="115"/>
      <c r="D92" s="115"/>
      <c r="E92" s="115"/>
      <c r="F92" s="115"/>
    </row>
    <row r="93" spans="1:6" ht="19.5" customHeight="1">
      <c r="A93" s="102"/>
      <c r="B93" s="114" t="s">
        <v>116</v>
      </c>
      <c r="C93" s="114"/>
      <c r="D93" s="114"/>
      <c r="E93" s="114"/>
      <c r="F93" s="98"/>
    </row>
    <row r="94" spans="1:6" ht="20.25" customHeight="1">
      <c r="A94" s="102"/>
      <c r="B94" s="114" t="s">
        <v>117</v>
      </c>
      <c r="C94" s="114"/>
      <c r="D94" s="114"/>
      <c r="E94" s="114"/>
      <c r="F94" s="114"/>
    </row>
    <row r="95" spans="1:6" ht="69.75" customHeight="1">
      <c r="A95" s="102"/>
      <c r="B95" s="111" t="s">
        <v>118</v>
      </c>
      <c r="C95" s="7" t="s">
        <v>9</v>
      </c>
      <c r="D95" s="7">
        <v>79.099999999999994</v>
      </c>
      <c r="E95" s="14">
        <v>79.2</v>
      </c>
      <c r="F95" s="104" t="s">
        <v>119</v>
      </c>
    </row>
    <row r="96" spans="1:6" ht="33.75" customHeight="1">
      <c r="A96" s="102"/>
      <c r="B96" s="111" t="s">
        <v>120</v>
      </c>
      <c r="C96" s="7" t="s">
        <v>9</v>
      </c>
      <c r="D96" s="7">
        <v>65.900000000000006</v>
      </c>
      <c r="E96" s="30">
        <v>85.5</v>
      </c>
      <c r="F96" s="104" t="s">
        <v>121</v>
      </c>
    </row>
    <row r="97" spans="1:6" ht="84.75" customHeight="1">
      <c r="A97" s="102"/>
      <c r="B97" s="111" t="s">
        <v>122</v>
      </c>
      <c r="C97" s="7" t="s">
        <v>123</v>
      </c>
      <c r="D97" s="7">
        <v>64</v>
      </c>
      <c r="E97" s="30">
        <v>117</v>
      </c>
      <c r="F97" s="103" t="s">
        <v>124</v>
      </c>
    </row>
    <row r="98" spans="1:6" ht="18" customHeight="1">
      <c r="A98" s="102"/>
      <c r="B98" s="116" t="s">
        <v>11</v>
      </c>
      <c r="C98" s="117"/>
      <c r="D98" s="117"/>
      <c r="E98" s="117"/>
      <c r="F98" s="118"/>
    </row>
    <row r="99" spans="1:6" ht="31.5" customHeight="1">
      <c r="A99" s="102">
        <v>21</v>
      </c>
      <c r="B99" s="106" t="s">
        <v>125</v>
      </c>
      <c r="C99" s="1" t="s">
        <v>104</v>
      </c>
      <c r="D99" s="1">
        <v>52.3</v>
      </c>
      <c r="E99" s="30">
        <v>52.3</v>
      </c>
      <c r="F99" s="103" t="s">
        <v>126</v>
      </c>
    </row>
    <row r="100" spans="1:6" ht="18" customHeight="1">
      <c r="A100" s="123">
        <v>22</v>
      </c>
      <c r="B100" s="126" t="s">
        <v>127</v>
      </c>
      <c r="C100" s="1" t="s">
        <v>41</v>
      </c>
      <c r="D100" s="1">
        <v>11</v>
      </c>
      <c r="E100" s="14">
        <v>11</v>
      </c>
      <c r="F100" s="103" t="s">
        <v>128</v>
      </c>
    </row>
    <row r="101" spans="1:6" ht="18" customHeight="1">
      <c r="A101" s="140"/>
      <c r="B101" s="141"/>
      <c r="C101" s="1" t="s">
        <v>104</v>
      </c>
      <c r="D101" s="1">
        <v>3.9</v>
      </c>
      <c r="E101" s="14">
        <v>3.9</v>
      </c>
      <c r="F101" s="103" t="s">
        <v>129</v>
      </c>
    </row>
    <row r="102" spans="1:6" ht="21.75" customHeight="1">
      <c r="A102" s="123">
        <v>23</v>
      </c>
      <c r="B102" s="125" t="s">
        <v>130</v>
      </c>
      <c r="C102" s="1" t="s">
        <v>104</v>
      </c>
      <c r="D102" s="1">
        <v>8.4</v>
      </c>
      <c r="E102" s="14">
        <v>8.4</v>
      </c>
      <c r="F102" s="103" t="s">
        <v>131</v>
      </c>
    </row>
    <row r="103" spans="1:6" ht="21" customHeight="1">
      <c r="A103" s="140"/>
      <c r="B103" s="125"/>
      <c r="C103" s="1" t="s">
        <v>41</v>
      </c>
      <c r="D103" s="1">
        <v>38.200000000000003</v>
      </c>
      <c r="E103" s="14">
        <v>38.200000000000003</v>
      </c>
      <c r="F103" s="103" t="s">
        <v>132</v>
      </c>
    </row>
    <row r="104" spans="1:6" ht="54.75" customHeight="1">
      <c r="A104" s="102">
        <v>24</v>
      </c>
      <c r="B104" s="109" t="s">
        <v>133</v>
      </c>
      <c r="C104" s="1" t="s">
        <v>134</v>
      </c>
      <c r="D104" s="1">
        <v>77</v>
      </c>
      <c r="E104" s="14">
        <v>77</v>
      </c>
      <c r="F104" s="103" t="s">
        <v>135</v>
      </c>
    </row>
    <row r="105" spans="1:6" ht="19.5" customHeight="1">
      <c r="A105" s="102"/>
      <c r="B105" s="98" t="s">
        <v>136</v>
      </c>
      <c r="C105" s="7"/>
      <c r="D105" s="2">
        <f>SUM(D99+D101+D102)</f>
        <v>64.599999999999994</v>
      </c>
      <c r="E105" s="2">
        <f>SUM(E99+E101+E102)</f>
        <v>64.599999999999994</v>
      </c>
      <c r="F105" s="103"/>
    </row>
    <row r="106" spans="1:6" ht="19.5" customHeight="1">
      <c r="A106" s="102"/>
      <c r="B106" s="98" t="s">
        <v>137</v>
      </c>
      <c r="C106" s="7"/>
      <c r="D106" s="2">
        <f>SUM(D104)</f>
        <v>77</v>
      </c>
      <c r="E106" s="2">
        <f>SUM(E104)</f>
        <v>77</v>
      </c>
      <c r="F106" s="103"/>
    </row>
    <row r="107" spans="1:6" ht="19.5" customHeight="1">
      <c r="A107" s="102"/>
      <c r="B107" s="98" t="s">
        <v>66</v>
      </c>
      <c r="C107" s="7"/>
      <c r="D107" s="2">
        <f>SUM(D100+D103)</f>
        <v>49.2</v>
      </c>
      <c r="E107" s="2">
        <f>SUM(E100+E103)</f>
        <v>49.2</v>
      </c>
      <c r="F107" s="103"/>
    </row>
    <row r="108" spans="1:6" ht="18" customHeight="1">
      <c r="A108" s="102"/>
      <c r="B108" s="98" t="s">
        <v>16</v>
      </c>
      <c r="C108" s="7"/>
      <c r="D108" s="2">
        <f>SUM(D105:D107)</f>
        <v>190.8</v>
      </c>
      <c r="E108" s="2">
        <f>SUM(E105:E107)</f>
        <v>190.8</v>
      </c>
      <c r="F108" s="103"/>
    </row>
    <row r="109" spans="1:6" s="71" customFormat="1" ht="17.25" customHeight="1">
      <c r="A109" s="35"/>
      <c r="B109" s="115" t="s">
        <v>138</v>
      </c>
      <c r="C109" s="115"/>
      <c r="D109" s="115"/>
      <c r="E109" s="115"/>
      <c r="F109" s="115"/>
    </row>
    <row r="110" spans="1:6" ht="20.25" customHeight="1">
      <c r="A110" s="102"/>
      <c r="B110" s="114" t="s">
        <v>139</v>
      </c>
      <c r="C110" s="114"/>
      <c r="D110" s="114"/>
      <c r="E110" s="114"/>
      <c r="F110" s="114"/>
    </row>
    <row r="111" spans="1:6" ht="47.25" customHeight="1">
      <c r="A111" s="102"/>
      <c r="B111" s="111" t="s">
        <v>140</v>
      </c>
      <c r="C111" s="7" t="s">
        <v>9</v>
      </c>
      <c r="D111" s="7">
        <v>28.01</v>
      </c>
      <c r="E111" s="7">
        <v>25.2</v>
      </c>
      <c r="F111" s="111" t="s">
        <v>141</v>
      </c>
    </row>
    <row r="112" spans="1:6" ht="48" customHeight="1">
      <c r="A112" s="102"/>
      <c r="B112" s="111" t="s">
        <v>142</v>
      </c>
      <c r="C112" s="7" t="s">
        <v>9</v>
      </c>
      <c r="D112" s="7">
        <v>100</v>
      </c>
      <c r="E112" s="7">
        <v>100</v>
      </c>
      <c r="F112" s="103" t="s">
        <v>143</v>
      </c>
    </row>
    <row r="113" spans="1:11" ht="69.75" customHeight="1">
      <c r="A113" s="102"/>
      <c r="B113" s="39" t="s">
        <v>144</v>
      </c>
      <c r="C113" s="7" t="s">
        <v>9</v>
      </c>
      <c r="D113" s="7">
        <v>70</v>
      </c>
      <c r="E113" s="30">
        <v>88</v>
      </c>
      <c r="F113" s="104" t="s">
        <v>145</v>
      </c>
    </row>
    <row r="114" spans="1:11" ht="61.5" customHeight="1">
      <c r="A114" s="102"/>
      <c r="B114" s="39" t="s">
        <v>146</v>
      </c>
      <c r="C114" s="7" t="s">
        <v>9</v>
      </c>
      <c r="D114" s="7">
        <v>6.4</v>
      </c>
      <c r="E114" s="30">
        <v>6.4</v>
      </c>
      <c r="F114" s="104" t="s">
        <v>147</v>
      </c>
    </row>
    <row r="115" spans="1:11" ht="15.75" customHeight="1">
      <c r="A115" s="102"/>
      <c r="B115" s="116" t="s">
        <v>11</v>
      </c>
      <c r="C115" s="117"/>
      <c r="D115" s="117"/>
      <c r="E115" s="117"/>
      <c r="F115" s="118"/>
    </row>
    <row r="116" spans="1:11" ht="60.75" customHeight="1">
      <c r="A116" s="102">
        <v>25</v>
      </c>
      <c r="B116" s="103" t="s">
        <v>148</v>
      </c>
      <c r="C116" s="1" t="s">
        <v>104</v>
      </c>
      <c r="D116" s="1">
        <v>39.700000000000003</v>
      </c>
      <c r="E116" s="14">
        <v>39.700000000000003</v>
      </c>
      <c r="F116" s="104" t="s">
        <v>149</v>
      </c>
    </row>
    <row r="117" spans="1:11" ht="14.25" customHeight="1">
      <c r="A117" s="102"/>
      <c r="B117" s="98" t="s">
        <v>136</v>
      </c>
      <c r="C117" s="7"/>
      <c r="D117" s="2">
        <f>D116</f>
        <v>39.700000000000003</v>
      </c>
      <c r="E117" s="2">
        <f>E116</f>
        <v>39.700000000000003</v>
      </c>
      <c r="F117" s="104"/>
    </row>
    <row r="118" spans="1:11" ht="15.75" customHeight="1">
      <c r="A118" s="102"/>
      <c r="B118" s="98" t="s">
        <v>16</v>
      </c>
      <c r="C118" s="7"/>
      <c r="D118" s="2">
        <f>D117</f>
        <v>39.700000000000003</v>
      </c>
      <c r="E118" s="2">
        <f>E117</f>
        <v>39.700000000000003</v>
      </c>
      <c r="F118" s="104"/>
    </row>
    <row r="119" spans="1:11" s="71" customFormat="1" ht="18.75" customHeight="1">
      <c r="A119" s="35"/>
      <c r="B119" s="115" t="s">
        <v>138</v>
      </c>
      <c r="C119" s="115"/>
      <c r="D119" s="115"/>
      <c r="E119" s="115"/>
      <c r="F119" s="115"/>
    </row>
    <row r="120" spans="1:11" s="67" customFormat="1" ht="21.75" customHeight="1">
      <c r="A120" s="40"/>
      <c r="B120" s="114" t="s">
        <v>150</v>
      </c>
      <c r="C120" s="114"/>
      <c r="D120" s="114"/>
      <c r="E120" s="114"/>
      <c r="F120" s="98"/>
    </row>
    <row r="121" spans="1:11" ht="24" customHeight="1">
      <c r="A121" s="102"/>
      <c r="B121" s="114" t="s">
        <v>151</v>
      </c>
      <c r="C121" s="114"/>
      <c r="D121" s="114"/>
      <c r="E121" s="114"/>
      <c r="F121" s="103"/>
    </row>
    <row r="122" spans="1:11" ht="37.5" hidden="1" customHeight="1">
      <c r="A122" s="102"/>
      <c r="B122" s="111" t="s">
        <v>152</v>
      </c>
      <c r="C122" s="30"/>
      <c r="D122" s="101"/>
      <c r="E122" s="98"/>
      <c r="F122" s="103"/>
    </row>
    <row r="123" spans="1:11" ht="44.25" customHeight="1">
      <c r="A123" s="102"/>
      <c r="B123" s="41" t="s">
        <v>153</v>
      </c>
      <c r="C123" s="30" t="s">
        <v>123</v>
      </c>
      <c r="D123" s="7">
        <v>305.3</v>
      </c>
      <c r="E123" s="1">
        <v>305.39999999999998</v>
      </c>
      <c r="F123" s="42" t="s">
        <v>154</v>
      </c>
    </row>
    <row r="124" spans="1:11" ht="23.25" customHeight="1">
      <c r="A124" s="102"/>
      <c r="B124" s="116" t="s">
        <v>11</v>
      </c>
      <c r="C124" s="117"/>
      <c r="D124" s="117"/>
      <c r="E124" s="117"/>
      <c r="F124" s="118"/>
    </row>
    <row r="125" spans="1:11" ht="93.75" customHeight="1">
      <c r="A125" s="102">
        <v>26</v>
      </c>
      <c r="B125" s="103" t="s">
        <v>155</v>
      </c>
      <c r="C125" s="1" t="s">
        <v>104</v>
      </c>
      <c r="D125" s="1">
        <v>5</v>
      </c>
      <c r="E125" s="1">
        <v>5</v>
      </c>
      <c r="F125" s="43" t="s">
        <v>156</v>
      </c>
    </row>
    <row r="126" spans="1:11" ht="48" customHeight="1">
      <c r="A126" s="102">
        <v>27</v>
      </c>
      <c r="B126" s="103" t="s">
        <v>157</v>
      </c>
      <c r="C126" s="1" t="s">
        <v>104</v>
      </c>
      <c r="D126" s="1">
        <v>0.5</v>
      </c>
      <c r="E126" s="1">
        <v>0.5</v>
      </c>
      <c r="F126" s="111" t="s">
        <v>158</v>
      </c>
      <c r="G126" s="79"/>
      <c r="H126" s="79"/>
      <c r="I126" s="79"/>
      <c r="J126" s="79"/>
      <c r="K126" s="79"/>
    </row>
    <row r="127" spans="1:11" ht="21.75" customHeight="1">
      <c r="A127" s="102"/>
      <c r="B127" s="98" t="s">
        <v>136</v>
      </c>
      <c r="C127" s="7"/>
      <c r="D127" s="2">
        <f>SUM(D125:D126)</f>
        <v>5.5</v>
      </c>
      <c r="E127" s="2">
        <f>SUM(E125:E126)</f>
        <v>5.5</v>
      </c>
      <c r="F127" s="44"/>
      <c r="G127" s="79"/>
      <c r="H127" s="79"/>
      <c r="I127" s="79"/>
      <c r="J127" s="79"/>
      <c r="K127" s="79"/>
    </row>
    <row r="128" spans="1:11" ht="20.25" customHeight="1">
      <c r="A128" s="102"/>
      <c r="B128" s="98" t="s">
        <v>16</v>
      </c>
      <c r="C128" s="7"/>
      <c r="D128" s="2">
        <f>SUM(D127)</f>
        <v>5.5</v>
      </c>
      <c r="E128" s="2">
        <f>SUM(E127)</f>
        <v>5.5</v>
      </c>
      <c r="F128" s="45"/>
      <c r="G128" s="80"/>
      <c r="H128" s="80"/>
      <c r="I128" s="80"/>
      <c r="J128" s="80"/>
      <c r="K128" s="79"/>
    </row>
    <row r="129" spans="1:11" s="71" customFormat="1" ht="20.25" customHeight="1">
      <c r="A129" s="35"/>
      <c r="B129" s="115" t="s">
        <v>159</v>
      </c>
      <c r="C129" s="115"/>
      <c r="D129" s="115"/>
      <c r="E129" s="115"/>
      <c r="F129" s="119"/>
      <c r="G129" s="81"/>
      <c r="H129" s="81"/>
      <c r="I129" s="81"/>
      <c r="J129" s="81"/>
      <c r="K129" s="81"/>
    </row>
    <row r="130" spans="1:11" ht="20.25" customHeight="1">
      <c r="A130" s="102"/>
      <c r="B130" s="114" t="s">
        <v>160</v>
      </c>
      <c r="C130" s="114"/>
      <c r="D130" s="114"/>
      <c r="E130" s="114"/>
      <c r="F130" s="100"/>
      <c r="G130" s="79"/>
      <c r="H130" s="79"/>
      <c r="I130" s="79"/>
      <c r="J130" s="79"/>
      <c r="K130" s="79"/>
    </row>
    <row r="131" spans="1:11" ht="21" customHeight="1">
      <c r="A131" s="102"/>
      <c r="B131" s="114" t="s">
        <v>161</v>
      </c>
      <c r="C131" s="114"/>
      <c r="D131" s="114"/>
      <c r="E131" s="114"/>
      <c r="F131" s="114"/>
    </row>
    <row r="132" spans="1:11" ht="55.5" customHeight="1">
      <c r="A132" s="102"/>
      <c r="B132" s="111" t="s">
        <v>162</v>
      </c>
      <c r="C132" s="30" t="s">
        <v>9</v>
      </c>
      <c r="D132" s="7">
        <v>27</v>
      </c>
      <c r="E132" s="1">
        <v>28.8</v>
      </c>
      <c r="F132" s="103" t="s">
        <v>311</v>
      </c>
    </row>
    <row r="133" spans="1:11" ht="96" customHeight="1">
      <c r="A133" s="102"/>
      <c r="B133" s="111" t="s">
        <v>163</v>
      </c>
      <c r="C133" s="30" t="s">
        <v>9</v>
      </c>
      <c r="D133" s="7">
        <v>12</v>
      </c>
      <c r="E133" s="1">
        <v>13.1</v>
      </c>
      <c r="F133" s="103" t="s">
        <v>164</v>
      </c>
    </row>
    <row r="134" spans="1:11" ht="21" customHeight="1">
      <c r="A134" s="102"/>
      <c r="B134" s="116" t="s">
        <v>11</v>
      </c>
      <c r="C134" s="117"/>
      <c r="D134" s="117"/>
      <c r="E134" s="117"/>
      <c r="F134" s="118"/>
    </row>
    <row r="135" spans="1:11" ht="36.75" customHeight="1">
      <c r="A135" s="102">
        <v>28</v>
      </c>
      <c r="B135" s="8" t="s">
        <v>165</v>
      </c>
      <c r="C135" s="1" t="s">
        <v>104</v>
      </c>
      <c r="D135" s="1">
        <v>7</v>
      </c>
      <c r="E135" s="1">
        <v>7</v>
      </c>
      <c r="F135" s="8" t="s">
        <v>312</v>
      </c>
    </row>
    <row r="136" spans="1:11" ht="21" customHeight="1">
      <c r="A136" s="102"/>
      <c r="B136" s="6" t="s">
        <v>136</v>
      </c>
      <c r="C136" s="7"/>
      <c r="D136" s="2">
        <f>D135</f>
        <v>7</v>
      </c>
      <c r="E136" s="2">
        <f>E135</f>
        <v>7</v>
      </c>
      <c r="F136" s="103"/>
    </row>
    <row r="137" spans="1:11" ht="21" customHeight="1">
      <c r="A137" s="102"/>
      <c r="B137" s="6" t="s">
        <v>16</v>
      </c>
      <c r="C137" s="7"/>
      <c r="D137" s="2">
        <f>D136</f>
        <v>7</v>
      </c>
      <c r="E137" s="2">
        <f>E136</f>
        <v>7</v>
      </c>
      <c r="F137" s="103"/>
    </row>
    <row r="138" spans="1:11" s="71" customFormat="1" ht="21" customHeight="1">
      <c r="A138" s="35"/>
      <c r="B138" s="115" t="s">
        <v>166</v>
      </c>
      <c r="C138" s="115"/>
      <c r="D138" s="115"/>
      <c r="E138" s="115"/>
      <c r="F138" s="115"/>
    </row>
    <row r="139" spans="1:11">
      <c r="A139" s="102"/>
      <c r="B139" s="137" t="s">
        <v>167</v>
      </c>
      <c r="C139" s="138"/>
      <c r="D139" s="138"/>
      <c r="E139" s="138"/>
      <c r="F139" s="138"/>
    </row>
    <row r="140" spans="1:11">
      <c r="A140" s="102"/>
      <c r="B140" s="139" t="s">
        <v>168</v>
      </c>
      <c r="C140" s="139"/>
      <c r="D140" s="139"/>
      <c r="E140" s="139"/>
      <c r="F140" s="107"/>
    </row>
    <row r="141" spans="1:11" ht="48" customHeight="1">
      <c r="A141" s="102"/>
      <c r="B141" s="111" t="s">
        <v>169</v>
      </c>
      <c r="C141" s="7" t="s">
        <v>9</v>
      </c>
      <c r="D141" s="7">
        <v>100.2</v>
      </c>
      <c r="E141" s="14">
        <v>126.7</v>
      </c>
      <c r="F141" s="103" t="s">
        <v>321</v>
      </c>
    </row>
    <row r="142" spans="1:11" ht="60.75" customHeight="1">
      <c r="A142" s="102"/>
      <c r="B142" s="41" t="s">
        <v>170</v>
      </c>
      <c r="C142" s="7" t="s">
        <v>9</v>
      </c>
      <c r="D142" s="1">
        <v>100</v>
      </c>
      <c r="E142" s="14">
        <v>100</v>
      </c>
      <c r="F142" s="103" t="s">
        <v>321</v>
      </c>
    </row>
    <row r="143" spans="1:11" ht="39" customHeight="1">
      <c r="A143" s="102"/>
      <c r="B143" s="111" t="s">
        <v>171</v>
      </c>
      <c r="C143" s="7" t="s">
        <v>9</v>
      </c>
      <c r="D143" s="1">
        <v>100</v>
      </c>
      <c r="E143" s="14">
        <v>113.3</v>
      </c>
      <c r="F143" s="103" t="s">
        <v>321</v>
      </c>
    </row>
    <row r="144" spans="1:11" ht="16.5" customHeight="1">
      <c r="A144" s="102"/>
      <c r="B144" s="116" t="s">
        <v>11</v>
      </c>
      <c r="C144" s="117"/>
      <c r="D144" s="117"/>
      <c r="E144" s="117"/>
      <c r="F144" s="118"/>
    </row>
    <row r="145" spans="1:6" ht="57.75" customHeight="1">
      <c r="A145" s="102"/>
      <c r="B145" s="103" t="s">
        <v>172</v>
      </c>
      <c r="C145" s="46" t="s">
        <v>173</v>
      </c>
      <c r="D145" s="1">
        <v>27</v>
      </c>
      <c r="E145" s="1">
        <v>27</v>
      </c>
      <c r="F145" s="103" t="s">
        <v>174</v>
      </c>
    </row>
    <row r="146" spans="1:6" ht="21.75" customHeight="1">
      <c r="A146" s="102"/>
      <c r="B146" s="98" t="s">
        <v>15</v>
      </c>
      <c r="C146" s="101" t="s">
        <v>9</v>
      </c>
      <c r="D146" s="2">
        <f>D145</f>
        <v>27</v>
      </c>
      <c r="E146" s="2">
        <f>E145</f>
        <v>27</v>
      </c>
      <c r="F146" s="47"/>
    </row>
    <row r="147" spans="1:6" ht="21.75" customHeight="1">
      <c r="A147" s="102"/>
      <c r="B147" s="98" t="s">
        <v>16</v>
      </c>
      <c r="C147" s="101" t="s">
        <v>9</v>
      </c>
      <c r="D147" s="2">
        <f>D146</f>
        <v>27</v>
      </c>
      <c r="E147" s="2">
        <f>E146</f>
        <v>27</v>
      </c>
      <c r="F147" s="47"/>
    </row>
    <row r="148" spans="1:6" s="71" customFormat="1" ht="23.25" customHeight="1">
      <c r="A148" s="35"/>
      <c r="B148" s="115" t="s">
        <v>175</v>
      </c>
      <c r="C148" s="115"/>
      <c r="D148" s="115"/>
      <c r="E148" s="115"/>
      <c r="F148" s="48"/>
    </row>
    <row r="149" spans="1:6" ht="21" customHeight="1">
      <c r="A149" s="102"/>
      <c r="B149" s="114" t="s">
        <v>176</v>
      </c>
      <c r="C149" s="114"/>
      <c r="D149" s="114"/>
      <c r="E149" s="114"/>
      <c r="F149" s="98"/>
    </row>
    <row r="150" spans="1:6" ht="20.25" customHeight="1">
      <c r="A150" s="102"/>
      <c r="B150" s="114" t="s">
        <v>177</v>
      </c>
      <c r="C150" s="114"/>
      <c r="D150" s="114"/>
      <c r="E150" s="114"/>
      <c r="F150" s="98"/>
    </row>
    <row r="151" spans="1:6" ht="54" customHeight="1">
      <c r="A151" s="102"/>
      <c r="B151" s="111" t="s">
        <v>178</v>
      </c>
      <c r="C151" s="7" t="s">
        <v>9</v>
      </c>
      <c r="D151" s="7">
        <v>98.5</v>
      </c>
      <c r="E151" s="14">
        <v>98.5</v>
      </c>
      <c r="F151" s="134" t="s">
        <v>179</v>
      </c>
    </row>
    <row r="152" spans="1:6" ht="36" customHeight="1">
      <c r="A152" s="102"/>
      <c r="B152" s="111" t="s">
        <v>180</v>
      </c>
      <c r="C152" s="7" t="s">
        <v>9</v>
      </c>
      <c r="D152" s="7">
        <v>14.8</v>
      </c>
      <c r="E152" s="14">
        <v>14.8</v>
      </c>
      <c r="F152" s="135"/>
    </row>
    <row r="153" spans="1:6" ht="36" customHeight="1">
      <c r="A153" s="102"/>
      <c r="B153" s="111" t="s">
        <v>181</v>
      </c>
      <c r="C153" s="7" t="s">
        <v>9</v>
      </c>
      <c r="D153" s="7">
        <v>11.2</v>
      </c>
      <c r="E153" s="14">
        <v>11.3</v>
      </c>
      <c r="F153" s="136"/>
    </row>
    <row r="154" spans="1:6" ht="18.75" customHeight="1">
      <c r="A154" s="102"/>
      <c r="B154" s="116" t="s">
        <v>11</v>
      </c>
      <c r="C154" s="117"/>
      <c r="D154" s="117"/>
      <c r="E154" s="117"/>
      <c r="F154" s="118"/>
    </row>
    <row r="155" spans="1:6" ht="21.75" customHeight="1">
      <c r="A155" s="102">
        <v>29</v>
      </c>
      <c r="B155" s="103" t="s">
        <v>182</v>
      </c>
      <c r="C155" s="1" t="s">
        <v>104</v>
      </c>
      <c r="D155" s="7">
        <v>1</v>
      </c>
      <c r="E155" s="14">
        <v>1</v>
      </c>
      <c r="F155" s="134" t="s">
        <v>183</v>
      </c>
    </row>
    <row r="156" spans="1:6" ht="18" customHeight="1">
      <c r="A156" s="102"/>
      <c r="B156" s="98" t="s">
        <v>105</v>
      </c>
      <c r="C156" s="5"/>
      <c r="D156" s="2">
        <f>D155</f>
        <v>1</v>
      </c>
      <c r="E156" s="14">
        <v>1</v>
      </c>
      <c r="F156" s="135"/>
    </row>
    <row r="157" spans="1:6" ht="27.75" customHeight="1">
      <c r="A157" s="102"/>
      <c r="B157" s="98" t="s">
        <v>16</v>
      </c>
      <c r="C157" s="5"/>
      <c r="D157" s="2">
        <f>D156</f>
        <v>1</v>
      </c>
      <c r="E157" s="14">
        <v>1</v>
      </c>
      <c r="F157" s="136"/>
    </row>
    <row r="158" spans="1:6" s="71" customFormat="1" ht="21.75" customHeight="1">
      <c r="A158" s="35"/>
      <c r="B158" s="115" t="s">
        <v>159</v>
      </c>
      <c r="C158" s="115"/>
      <c r="D158" s="115"/>
      <c r="E158" s="115"/>
      <c r="F158" s="115"/>
    </row>
    <row r="159" spans="1:6" ht="21" customHeight="1">
      <c r="A159" s="102"/>
      <c r="B159" s="122" t="s">
        <v>184</v>
      </c>
      <c r="C159" s="122"/>
      <c r="D159" s="122"/>
      <c r="E159" s="122"/>
      <c r="F159" s="122"/>
    </row>
    <row r="160" spans="1:6" s="67" customFormat="1" ht="22.5" customHeight="1">
      <c r="A160" s="40"/>
      <c r="B160" s="114" t="s">
        <v>185</v>
      </c>
      <c r="C160" s="114"/>
      <c r="D160" s="114"/>
      <c r="E160" s="114"/>
      <c r="F160" s="47"/>
    </row>
    <row r="161" spans="1:6" ht="22.5" customHeight="1">
      <c r="A161" s="102"/>
      <c r="B161" s="114" t="s">
        <v>186</v>
      </c>
      <c r="C161" s="114"/>
      <c r="D161" s="114"/>
      <c r="E161" s="114"/>
      <c r="F161" s="104"/>
    </row>
    <row r="162" spans="1:6" ht="33" customHeight="1">
      <c r="A162" s="102"/>
      <c r="B162" s="111" t="s">
        <v>187</v>
      </c>
      <c r="C162" s="7" t="s">
        <v>9</v>
      </c>
      <c r="D162" s="7">
        <v>5.7</v>
      </c>
      <c r="E162" s="1">
        <v>16.399999999999999</v>
      </c>
      <c r="F162" s="104" t="s">
        <v>188</v>
      </c>
    </row>
    <row r="163" spans="1:6" ht="50.25" customHeight="1">
      <c r="A163" s="102"/>
      <c r="B163" s="111" t="s">
        <v>189</v>
      </c>
      <c r="C163" s="7" t="s">
        <v>9</v>
      </c>
      <c r="D163" s="1">
        <v>19.899999999999999</v>
      </c>
      <c r="E163" s="1">
        <v>16</v>
      </c>
      <c r="F163" s="9" t="s">
        <v>31</v>
      </c>
    </row>
    <row r="164" spans="1:6" ht="32.25" customHeight="1">
      <c r="A164" s="102"/>
      <c r="B164" s="111" t="s">
        <v>190</v>
      </c>
      <c r="C164" s="7" t="s">
        <v>9</v>
      </c>
      <c r="D164" s="7">
        <v>4.5999999999999996</v>
      </c>
      <c r="E164" s="1">
        <v>3.5</v>
      </c>
      <c r="F164" s="9" t="s">
        <v>31</v>
      </c>
    </row>
    <row r="165" spans="1:6" ht="31.5" customHeight="1">
      <c r="A165" s="102"/>
      <c r="B165" s="111" t="s">
        <v>191</v>
      </c>
      <c r="C165" s="7" t="s">
        <v>9</v>
      </c>
      <c r="D165" s="7">
        <v>8.9</v>
      </c>
      <c r="E165" s="1">
        <v>28.1</v>
      </c>
      <c r="F165" s="9" t="s">
        <v>192</v>
      </c>
    </row>
    <row r="166" spans="1:6" ht="19.5" customHeight="1">
      <c r="A166" s="102"/>
      <c r="B166" s="116" t="s">
        <v>11</v>
      </c>
      <c r="C166" s="117"/>
      <c r="D166" s="117"/>
      <c r="E166" s="117"/>
      <c r="F166" s="118"/>
    </row>
    <row r="167" spans="1:6" ht="66.75" customHeight="1">
      <c r="A167" s="102">
        <v>30</v>
      </c>
      <c r="B167" s="103" t="s">
        <v>193</v>
      </c>
      <c r="C167" s="1" t="s">
        <v>104</v>
      </c>
      <c r="D167" s="1">
        <v>6</v>
      </c>
      <c r="E167" s="1">
        <v>6</v>
      </c>
      <c r="F167" s="9" t="s">
        <v>194</v>
      </c>
    </row>
    <row r="168" spans="1:6" ht="42" customHeight="1">
      <c r="A168" s="102">
        <v>31</v>
      </c>
      <c r="B168" s="103" t="s">
        <v>195</v>
      </c>
      <c r="C168" s="1" t="s">
        <v>104</v>
      </c>
      <c r="D168" s="1">
        <v>3.6</v>
      </c>
      <c r="E168" s="1">
        <v>3.6</v>
      </c>
      <c r="F168" s="9" t="s">
        <v>196</v>
      </c>
    </row>
    <row r="169" spans="1:6" ht="31.5" customHeight="1">
      <c r="A169" s="102">
        <v>32</v>
      </c>
      <c r="B169" s="103" t="s">
        <v>197</v>
      </c>
      <c r="C169" s="1" t="s">
        <v>104</v>
      </c>
      <c r="D169" s="1">
        <v>1.5</v>
      </c>
      <c r="E169" s="1">
        <v>1.5</v>
      </c>
      <c r="F169" s="9" t="s">
        <v>198</v>
      </c>
    </row>
    <row r="170" spans="1:6" ht="29.25" customHeight="1">
      <c r="A170" s="102">
        <v>33</v>
      </c>
      <c r="B170" s="103" t="s">
        <v>199</v>
      </c>
      <c r="C170" s="1" t="s">
        <v>104</v>
      </c>
      <c r="D170" s="1">
        <v>0.2</v>
      </c>
      <c r="E170" s="1">
        <v>0.2</v>
      </c>
      <c r="F170" s="9" t="s">
        <v>200</v>
      </c>
    </row>
    <row r="171" spans="1:6" ht="20.25" customHeight="1">
      <c r="A171" s="102"/>
      <c r="B171" s="98" t="s">
        <v>105</v>
      </c>
      <c r="C171" s="7"/>
      <c r="D171" s="2">
        <f>D167+D168+D169+D170</f>
        <v>11.299999999999999</v>
      </c>
      <c r="E171" s="2">
        <f>E167+E168+E169+E170</f>
        <v>11.299999999999999</v>
      </c>
      <c r="F171" s="9"/>
    </row>
    <row r="172" spans="1:6" ht="20.25" customHeight="1">
      <c r="A172" s="102"/>
      <c r="B172" s="98" t="s">
        <v>16</v>
      </c>
      <c r="C172" s="7"/>
      <c r="D172" s="2">
        <f>D171</f>
        <v>11.299999999999999</v>
      </c>
      <c r="E172" s="2">
        <f>E171</f>
        <v>11.299999999999999</v>
      </c>
      <c r="F172" s="9"/>
    </row>
    <row r="173" spans="1:6" s="71" customFormat="1" ht="19.5" customHeight="1">
      <c r="A173" s="35"/>
      <c r="B173" s="115" t="s">
        <v>201</v>
      </c>
      <c r="C173" s="115"/>
      <c r="D173" s="115"/>
      <c r="E173" s="115"/>
      <c r="F173" s="10"/>
    </row>
    <row r="174" spans="1:6" s="67" customFormat="1" ht="20.25" customHeight="1">
      <c r="A174" s="40"/>
      <c r="B174" s="116" t="s">
        <v>202</v>
      </c>
      <c r="C174" s="117"/>
      <c r="D174" s="117"/>
      <c r="E174" s="118"/>
      <c r="F174" s="11"/>
    </row>
    <row r="175" spans="1:6" ht="37.5" customHeight="1">
      <c r="A175" s="102"/>
      <c r="B175" s="111" t="s">
        <v>203</v>
      </c>
      <c r="C175" s="30" t="s">
        <v>9</v>
      </c>
      <c r="D175" s="30">
        <v>15</v>
      </c>
      <c r="E175" s="12">
        <v>15</v>
      </c>
      <c r="F175" s="9" t="s">
        <v>31</v>
      </c>
    </row>
    <row r="176" spans="1:6" s="71" customFormat="1" ht="16.5" customHeight="1">
      <c r="A176" s="35"/>
      <c r="B176" s="115" t="s">
        <v>204</v>
      </c>
      <c r="C176" s="115"/>
      <c r="D176" s="115"/>
      <c r="E176" s="115"/>
      <c r="F176" s="36"/>
    </row>
    <row r="177" spans="1:6" ht="18.75" customHeight="1">
      <c r="A177" s="102"/>
      <c r="B177" s="122" t="s">
        <v>205</v>
      </c>
      <c r="C177" s="122"/>
      <c r="D177" s="122"/>
      <c r="E177" s="122"/>
      <c r="F177" s="49"/>
    </row>
    <row r="178" spans="1:6" ht="18.75" customHeight="1">
      <c r="A178" s="102"/>
      <c r="B178" s="114" t="s">
        <v>206</v>
      </c>
      <c r="C178" s="114"/>
      <c r="D178" s="114"/>
      <c r="E178" s="114"/>
      <c r="F178" s="49"/>
    </row>
    <row r="179" spans="1:6" ht="20.25" customHeight="1">
      <c r="A179" s="102"/>
      <c r="B179" s="114" t="s">
        <v>207</v>
      </c>
      <c r="C179" s="114"/>
      <c r="D179" s="114"/>
      <c r="E179" s="114"/>
      <c r="F179" s="114"/>
    </row>
    <row r="180" spans="1:6" ht="55.5" customHeight="1">
      <c r="A180" s="102"/>
      <c r="B180" s="111" t="s">
        <v>208</v>
      </c>
      <c r="C180" s="7" t="s">
        <v>9</v>
      </c>
      <c r="D180" s="7">
        <v>100</v>
      </c>
      <c r="E180" s="14">
        <v>15.8</v>
      </c>
      <c r="F180" s="97" t="s">
        <v>307</v>
      </c>
    </row>
    <row r="181" spans="1:6" ht="60" customHeight="1">
      <c r="A181" s="102"/>
      <c r="B181" s="111" t="s">
        <v>209</v>
      </c>
      <c r="C181" s="7" t="s">
        <v>210</v>
      </c>
      <c r="D181" s="7">
        <v>10.5</v>
      </c>
      <c r="E181" s="50">
        <v>8.9779999999999998</v>
      </c>
      <c r="F181" s="103" t="s">
        <v>211</v>
      </c>
    </row>
    <row r="182" spans="1:6" ht="18.75" customHeight="1">
      <c r="A182" s="102"/>
      <c r="B182" s="116" t="s">
        <v>11</v>
      </c>
      <c r="C182" s="117"/>
      <c r="D182" s="117"/>
      <c r="E182" s="117"/>
      <c r="F182" s="118"/>
    </row>
    <row r="183" spans="1:6" ht="56.25" customHeight="1">
      <c r="A183" s="102">
        <v>34</v>
      </c>
      <c r="B183" s="13" t="s">
        <v>212</v>
      </c>
      <c r="C183" s="1" t="s">
        <v>134</v>
      </c>
      <c r="D183" s="14">
        <v>25</v>
      </c>
      <c r="E183" s="14">
        <v>25</v>
      </c>
      <c r="F183" s="103" t="s">
        <v>213</v>
      </c>
    </row>
    <row r="184" spans="1:6" ht="68.25" customHeight="1">
      <c r="A184" s="102">
        <v>35</v>
      </c>
      <c r="B184" s="15" t="s">
        <v>214</v>
      </c>
      <c r="C184" s="1" t="s">
        <v>134</v>
      </c>
      <c r="D184" s="14">
        <v>5</v>
      </c>
      <c r="E184" s="14">
        <v>5</v>
      </c>
      <c r="F184" s="103" t="s">
        <v>215</v>
      </c>
    </row>
    <row r="185" spans="1:6" ht="68.25" customHeight="1">
      <c r="A185" s="105">
        <v>36</v>
      </c>
      <c r="B185" s="16" t="s">
        <v>216</v>
      </c>
      <c r="C185" s="17" t="s">
        <v>134</v>
      </c>
      <c r="D185" s="18">
        <v>1.786</v>
      </c>
      <c r="E185" s="14">
        <v>1.786</v>
      </c>
      <c r="F185" s="103" t="s">
        <v>215</v>
      </c>
    </row>
    <row r="186" spans="1:6" ht="56.25" customHeight="1">
      <c r="A186" s="102">
        <v>37</v>
      </c>
      <c r="B186" s="104" t="s">
        <v>217</v>
      </c>
      <c r="C186" s="1" t="s">
        <v>134</v>
      </c>
      <c r="D186" s="14">
        <v>1.7857000000000001</v>
      </c>
      <c r="E186" s="19">
        <v>1.7857000000000001</v>
      </c>
      <c r="F186" s="103" t="s">
        <v>215</v>
      </c>
    </row>
    <row r="187" spans="1:6" ht="56.25" customHeight="1">
      <c r="A187" s="102">
        <v>38</v>
      </c>
      <c r="B187" s="111" t="s">
        <v>218</v>
      </c>
      <c r="C187" s="1" t="s">
        <v>104</v>
      </c>
      <c r="D187" s="1">
        <v>7.7245999999999997</v>
      </c>
      <c r="E187" s="20">
        <v>7.7245999999999997</v>
      </c>
      <c r="F187" s="103" t="s">
        <v>219</v>
      </c>
    </row>
    <row r="188" spans="1:6" ht="69" customHeight="1">
      <c r="A188" s="102">
        <v>39</v>
      </c>
      <c r="B188" s="111" t="s">
        <v>220</v>
      </c>
      <c r="C188" s="1" t="s">
        <v>104</v>
      </c>
      <c r="D188" s="1">
        <v>7.9175000000000004</v>
      </c>
      <c r="E188" s="20">
        <v>7.9175000000000004</v>
      </c>
      <c r="F188" s="103" t="s">
        <v>219</v>
      </c>
    </row>
    <row r="189" spans="1:6" ht="63.75" customHeight="1">
      <c r="A189" s="102">
        <v>40</v>
      </c>
      <c r="B189" s="111" t="s">
        <v>221</v>
      </c>
      <c r="C189" s="1" t="s">
        <v>104</v>
      </c>
      <c r="D189" s="1">
        <v>1</v>
      </c>
      <c r="E189" s="20">
        <v>1</v>
      </c>
      <c r="F189" s="103" t="s">
        <v>222</v>
      </c>
    </row>
    <row r="190" spans="1:6" ht="47.25" customHeight="1">
      <c r="A190" s="102">
        <v>41</v>
      </c>
      <c r="B190" s="111" t="s">
        <v>223</v>
      </c>
      <c r="C190" s="1" t="s">
        <v>134</v>
      </c>
      <c r="D190" s="1">
        <v>39.831699999999998</v>
      </c>
      <c r="E190" s="20">
        <v>39.831699999999998</v>
      </c>
      <c r="F190" s="103" t="s">
        <v>224</v>
      </c>
    </row>
    <row r="191" spans="1:6" ht="47.25" customHeight="1">
      <c r="A191" s="102">
        <v>42</v>
      </c>
      <c r="B191" s="111" t="s">
        <v>225</v>
      </c>
      <c r="C191" s="1" t="s">
        <v>134</v>
      </c>
      <c r="D191" s="1">
        <v>20.412500000000001</v>
      </c>
      <c r="E191" s="20">
        <v>20.412500000000001</v>
      </c>
      <c r="F191" s="103" t="s">
        <v>226</v>
      </c>
    </row>
    <row r="192" spans="1:6" ht="47.25" customHeight="1">
      <c r="A192" s="102">
        <v>43</v>
      </c>
      <c r="B192" s="111" t="s">
        <v>227</v>
      </c>
      <c r="C192" s="1" t="s">
        <v>134</v>
      </c>
      <c r="D192" s="1">
        <v>43.37</v>
      </c>
      <c r="E192" s="20">
        <v>43.37</v>
      </c>
      <c r="F192" s="103" t="s">
        <v>228</v>
      </c>
    </row>
    <row r="193" spans="1:6" ht="47.25" customHeight="1">
      <c r="A193" s="102">
        <v>44</v>
      </c>
      <c r="B193" s="111" t="s">
        <v>229</v>
      </c>
      <c r="C193" s="1" t="s">
        <v>134</v>
      </c>
      <c r="D193" s="1">
        <v>45.316699999999997</v>
      </c>
      <c r="E193" s="20">
        <v>45.316699999999997</v>
      </c>
      <c r="F193" s="103" t="s">
        <v>230</v>
      </c>
    </row>
    <row r="194" spans="1:6" ht="47.25" customHeight="1">
      <c r="A194" s="102">
        <v>45</v>
      </c>
      <c r="B194" s="111" t="s">
        <v>231</v>
      </c>
      <c r="C194" s="1" t="s">
        <v>104</v>
      </c>
      <c r="D194" s="1">
        <v>7.35</v>
      </c>
      <c r="E194" s="20">
        <v>7.35</v>
      </c>
      <c r="F194" s="103" t="s">
        <v>219</v>
      </c>
    </row>
    <row r="195" spans="1:6" ht="47.25" customHeight="1">
      <c r="A195" s="102">
        <v>46</v>
      </c>
      <c r="B195" s="111" t="s">
        <v>232</v>
      </c>
      <c r="C195" s="1" t="s">
        <v>104</v>
      </c>
      <c r="D195" s="1">
        <v>7.35</v>
      </c>
      <c r="E195" s="20">
        <v>7.35</v>
      </c>
      <c r="F195" s="103" t="s">
        <v>219</v>
      </c>
    </row>
    <row r="196" spans="1:6" ht="47.25" customHeight="1">
      <c r="A196" s="102">
        <v>47</v>
      </c>
      <c r="B196" s="111" t="s">
        <v>233</v>
      </c>
      <c r="C196" s="1" t="s">
        <v>104</v>
      </c>
      <c r="D196" s="1">
        <v>7.35</v>
      </c>
      <c r="E196" s="20">
        <v>7.35</v>
      </c>
      <c r="F196" s="103" t="s">
        <v>219</v>
      </c>
    </row>
    <row r="197" spans="1:6" ht="47.25" customHeight="1">
      <c r="A197" s="102">
        <v>48</v>
      </c>
      <c r="B197" s="21" t="s">
        <v>234</v>
      </c>
      <c r="C197" s="1" t="s">
        <v>104</v>
      </c>
      <c r="D197" s="1">
        <v>0.12520000000000001</v>
      </c>
      <c r="E197" s="20">
        <v>0.12520000000000001</v>
      </c>
      <c r="F197" s="103" t="s">
        <v>235</v>
      </c>
    </row>
    <row r="198" spans="1:6" ht="19.5" customHeight="1">
      <c r="A198" s="108"/>
      <c r="B198" s="22" t="s">
        <v>105</v>
      </c>
      <c r="C198" s="51"/>
      <c r="D198" s="23">
        <f>SUM(D187+D188+D189+D194+D195+D196+D197)</f>
        <v>38.817300000000003</v>
      </c>
      <c r="E198" s="2">
        <f>SUM(E187+E188+E189+E194+E195+E196+E197)</f>
        <v>38.817300000000003</v>
      </c>
      <c r="F198" s="103"/>
    </row>
    <row r="199" spans="1:6" ht="19.5" customHeight="1">
      <c r="A199" s="102"/>
      <c r="B199" s="4" t="s">
        <v>137</v>
      </c>
      <c r="C199" s="52"/>
      <c r="D199" s="2">
        <f>D183+D184+D185+D186+D190+D191+D192+D193</f>
        <v>182.5026</v>
      </c>
      <c r="E199" s="2">
        <f>E183+E184+E185+E186+E190+E191+E192+E193</f>
        <v>182.5026</v>
      </c>
      <c r="F199" s="103"/>
    </row>
    <row r="200" spans="1:6" ht="19.5" customHeight="1">
      <c r="A200" s="102"/>
      <c r="B200" s="4" t="s">
        <v>16</v>
      </c>
      <c r="C200" s="52"/>
      <c r="D200" s="2">
        <f>D198+D199</f>
        <v>221.31990000000002</v>
      </c>
      <c r="E200" s="2">
        <f>E198+E199</f>
        <v>221.31990000000002</v>
      </c>
      <c r="F200" s="103"/>
    </row>
    <row r="201" spans="1:6" s="71" customFormat="1" ht="22.5" customHeight="1">
      <c r="A201" s="35"/>
      <c r="B201" s="115" t="s">
        <v>236</v>
      </c>
      <c r="C201" s="115"/>
      <c r="D201" s="115"/>
      <c r="E201" s="115"/>
      <c r="F201" s="115"/>
    </row>
    <row r="202" spans="1:6" ht="23.25" customHeight="1">
      <c r="A202" s="102"/>
      <c r="B202" s="116" t="s">
        <v>237</v>
      </c>
      <c r="C202" s="117"/>
      <c r="D202" s="117"/>
      <c r="E202" s="118"/>
      <c r="F202" s="104"/>
    </row>
    <row r="203" spans="1:6" ht="20.25" customHeight="1">
      <c r="A203" s="102"/>
      <c r="B203" s="116" t="s">
        <v>238</v>
      </c>
      <c r="C203" s="117"/>
      <c r="D203" s="117"/>
      <c r="E203" s="118"/>
      <c r="F203" s="104"/>
    </row>
    <row r="204" spans="1:6" ht="55.5" customHeight="1">
      <c r="A204" s="102"/>
      <c r="B204" s="111" t="s">
        <v>239</v>
      </c>
      <c r="C204" s="7" t="s">
        <v>9</v>
      </c>
      <c r="D204" s="7">
        <v>87.5</v>
      </c>
      <c r="E204" s="1">
        <v>87.5</v>
      </c>
      <c r="F204" s="9" t="s">
        <v>240</v>
      </c>
    </row>
    <row r="205" spans="1:6" ht="38.25" customHeight="1">
      <c r="A205" s="102"/>
      <c r="B205" s="42" t="s">
        <v>241</v>
      </c>
      <c r="C205" s="7" t="s">
        <v>9</v>
      </c>
      <c r="D205" s="7">
        <v>0</v>
      </c>
      <c r="E205" s="1">
        <v>0</v>
      </c>
      <c r="F205" s="9" t="s">
        <v>242</v>
      </c>
    </row>
    <row r="206" spans="1:6" ht="21" customHeight="1">
      <c r="A206" s="102"/>
      <c r="B206" s="116" t="s">
        <v>11</v>
      </c>
      <c r="C206" s="117"/>
      <c r="D206" s="117"/>
      <c r="E206" s="117"/>
      <c r="F206" s="118"/>
    </row>
    <row r="207" spans="1:6" ht="48.75" customHeight="1">
      <c r="A207" s="102">
        <v>49</v>
      </c>
      <c r="B207" s="24" t="s">
        <v>243</v>
      </c>
      <c r="C207" s="1" t="s">
        <v>134</v>
      </c>
      <c r="D207" s="1">
        <v>58</v>
      </c>
      <c r="E207" s="1">
        <v>57.981999999999999</v>
      </c>
      <c r="F207" s="9" t="s">
        <v>244</v>
      </c>
    </row>
    <row r="208" spans="1:6" ht="19.5" customHeight="1">
      <c r="A208" s="102"/>
      <c r="B208" s="98" t="s">
        <v>137</v>
      </c>
      <c r="C208" s="53"/>
      <c r="D208" s="2">
        <f>SUM(D207:D207)</f>
        <v>58</v>
      </c>
      <c r="E208" s="2">
        <f>SUM(E207:E207)</f>
        <v>57.981999999999999</v>
      </c>
      <c r="F208" s="9"/>
    </row>
    <row r="209" spans="1:6" ht="19.5" customHeight="1">
      <c r="A209" s="102"/>
      <c r="B209" s="100" t="s">
        <v>16</v>
      </c>
      <c r="C209" s="54"/>
      <c r="D209" s="2">
        <f>D208</f>
        <v>58</v>
      </c>
      <c r="E209" s="2">
        <f>E208</f>
        <v>57.981999999999999</v>
      </c>
      <c r="F209" s="25"/>
    </row>
    <row r="210" spans="1:6" s="82" customFormat="1" ht="20.25" customHeight="1">
      <c r="A210" s="35"/>
      <c r="B210" s="119" t="s">
        <v>245</v>
      </c>
      <c r="C210" s="120"/>
      <c r="D210" s="120"/>
      <c r="E210" s="120"/>
      <c r="F210" s="121"/>
    </row>
    <row r="211" spans="1:6" ht="21" customHeight="1">
      <c r="A211" s="102"/>
      <c r="B211" s="116" t="s">
        <v>246</v>
      </c>
      <c r="C211" s="117"/>
      <c r="D211" s="117"/>
      <c r="E211" s="118"/>
      <c r="F211" s="9"/>
    </row>
    <row r="212" spans="1:6" ht="18.75" customHeight="1">
      <c r="A212" s="102"/>
      <c r="B212" s="116" t="s">
        <v>247</v>
      </c>
      <c r="C212" s="117"/>
      <c r="D212" s="117"/>
      <c r="E212" s="118"/>
      <c r="F212" s="9"/>
    </row>
    <row r="213" spans="1:6" ht="38.25" customHeight="1">
      <c r="A213" s="102"/>
      <c r="B213" s="111" t="s">
        <v>248</v>
      </c>
      <c r="C213" s="7" t="s">
        <v>9</v>
      </c>
      <c r="D213" s="7">
        <v>5.6</v>
      </c>
      <c r="E213" s="1">
        <v>5</v>
      </c>
      <c r="F213" s="9" t="s">
        <v>249</v>
      </c>
    </row>
    <row r="214" spans="1:6" ht="19.5" customHeight="1">
      <c r="A214" s="102"/>
      <c r="B214" s="111" t="s">
        <v>250</v>
      </c>
      <c r="C214" s="7" t="s">
        <v>9</v>
      </c>
      <c r="D214" s="7">
        <v>3</v>
      </c>
      <c r="E214" s="1">
        <v>4.0999999999999996</v>
      </c>
      <c r="F214" s="9"/>
    </row>
    <row r="215" spans="1:6" ht="35.25" customHeight="1">
      <c r="A215" s="102"/>
      <c r="B215" s="111" t="s">
        <v>251</v>
      </c>
      <c r="C215" s="7" t="s">
        <v>9</v>
      </c>
      <c r="D215" s="1">
        <v>58</v>
      </c>
      <c r="E215" s="1">
        <v>58</v>
      </c>
      <c r="F215" s="9" t="s">
        <v>252</v>
      </c>
    </row>
    <row r="216" spans="1:6" ht="36" customHeight="1">
      <c r="A216" s="102"/>
      <c r="B216" s="111" t="s">
        <v>253</v>
      </c>
      <c r="C216" s="7" t="s">
        <v>9</v>
      </c>
      <c r="D216" s="7">
        <v>100</v>
      </c>
      <c r="E216" s="1">
        <v>100</v>
      </c>
      <c r="F216" s="9" t="s">
        <v>31</v>
      </c>
    </row>
    <row r="217" spans="1:6" ht="20.25" customHeight="1">
      <c r="A217" s="102"/>
      <c r="B217" s="116" t="s">
        <v>11</v>
      </c>
      <c r="C217" s="117"/>
      <c r="D217" s="117"/>
      <c r="E217" s="117"/>
      <c r="F217" s="118"/>
    </row>
    <row r="218" spans="1:6" ht="36.75" customHeight="1">
      <c r="A218" s="102">
        <v>50</v>
      </c>
      <c r="B218" s="103" t="s">
        <v>254</v>
      </c>
      <c r="C218" s="1" t="s">
        <v>104</v>
      </c>
      <c r="D218" s="1">
        <v>3.6</v>
      </c>
      <c r="E218" s="1">
        <v>3.6</v>
      </c>
      <c r="F218" s="9" t="s">
        <v>255</v>
      </c>
    </row>
    <row r="219" spans="1:6" ht="21" customHeight="1">
      <c r="A219" s="102"/>
      <c r="B219" s="4" t="s">
        <v>105</v>
      </c>
      <c r="C219" s="111"/>
      <c r="D219" s="2">
        <f>D218</f>
        <v>3.6</v>
      </c>
      <c r="E219" s="2">
        <f>E218</f>
        <v>3.6</v>
      </c>
      <c r="F219" s="9"/>
    </row>
    <row r="220" spans="1:6" ht="21" customHeight="1">
      <c r="A220" s="102"/>
      <c r="B220" s="26" t="s">
        <v>16</v>
      </c>
      <c r="C220" s="111"/>
      <c r="D220" s="2">
        <f>D219</f>
        <v>3.6</v>
      </c>
      <c r="E220" s="2">
        <f>E219</f>
        <v>3.6</v>
      </c>
      <c r="F220" s="25"/>
    </row>
    <row r="221" spans="1:6" s="71" customFormat="1" ht="23.25" customHeight="1">
      <c r="A221" s="35"/>
      <c r="B221" s="119" t="s">
        <v>256</v>
      </c>
      <c r="C221" s="120"/>
      <c r="D221" s="120"/>
      <c r="E221" s="120"/>
      <c r="F221" s="121"/>
    </row>
    <row r="222" spans="1:6" ht="20.25" customHeight="1">
      <c r="A222" s="102"/>
      <c r="B222" s="114" t="s">
        <v>257</v>
      </c>
      <c r="C222" s="114"/>
      <c r="D222" s="114"/>
      <c r="E222" s="114"/>
      <c r="F222" s="9"/>
    </row>
    <row r="223" spans="1:6" ht="20.25" customHeight="1">
      <c r="A223" s="102"/>
      <c r="B223" s="114" t="s">
        <v>258</v>
      </c>
      <c r="C223" s="114"/>
      <c r="D223" s="114"/>
      <c r="E223" s="114"/>
      <c r="F223" s="9"/>
    </row>
    <row r="224" spans="1:6" ht="57" customHeight="1">
      <c r="A224" s="102"/>
      <c r="B224" s="111" t="s">
        <v>259</v>
      </c>
      <c r="C224" s="7" t="s">
        <v>9</v>
      </c>
      <c r="D224" s="7">
        <v>83.7</v>
      </c>
      <c r="E224" s="7">
        <v>88.7</v>
      </c>
      <c r="F224" s="9" t="s">
        <v>260</v>
      </c>
    </row>
    <row r="225" spans="1:6" ht="20.25" customHeight="1">
      <c r="A225" s="102"/>
      <c r="B225" s="111" t="s">
        <v>261</v>
      </c>
      <c r="C225" s="7" t="s">
        <v>9</v>
      </c>
      <c r="D225" s="98"/>
      <c r="E225" s="98"/>
      <c r="F225" s="9"/>
    </row>
    <row r="226" spans="1:6" ht="33.75" customHeight="1">
      <c r="A226" s="102"/>
      <c r="B226" s="111" t="s">
        <v>262</v>
      </c>
      <c r="C226" s="7" t="s">
        <v>9</v>
      </c>
      <c r="D226" s="7">
        <v>9.8000000000000007</v>
      </c>
      <c r="E226" s="7">
        <v>9.8000000000000007</v>
      </c>
      <c r="F226" s="9" t="s">
        <v>263</v>
      </c>
    </row>
    <row r="227" spans="1:6" ht="33.75" customHeight="1">
      <c r="A227" s="102"/>
      <c r="B227" s="116" t="s">
        <v>11</v>
      </c>
      <c r="C227" s="117"/>
      <c r="D227" s="117"/>
      <c r="E227" s="117"/>
      <c r="F227" s="118"/>
    </row>
    <row r="228" spans="1:6" ht="33.75" customHeight="1">
      <c r="A228" s="123">
        <v>51</v>
      </c>
      <c r="B228" s="125" t="s">
        <v>264</v>
      </c>
      <c r="C228" s="7" t="s">
        <v>265</v>
      </c>
      <c r="D228" s="7">
        <v>112.494</v>
      </c>
      <c r="E228" s="7">
        <v>112.494</v>
      </c>
      <c r="F228" s="127" t="s">
        <v>266</v>
      </c>
    </row>
    <row r="229" spans="1:6" ht="33" customHeight="1">
      <c r="A229" s="124"/>
      <c r="B229" s="126"/>
      <c r="C229" s="55" t="s">
        <v>267</v>
      </c>
      <c r="D229" s="27">
        <v>150</v>
      </c>
      <c r="E229" s="27">
        <v>150</v>
      </c>
      <c r="F229" s="128"/>
    </row>
    <row r="230" spans="1:6" ht="33" customHeight="1">
      <c r="A230" s="132">
        <v>52</v>
      </c>
      <c r="B230" s="125" t="s">
        <v>268</v>
      </c>
      <c r="C230" s="1" t="s">
        <v>134</v>
      </c>
      <c r="D230" s="28">
        <v>29.896999999999998</v>
      </c>
      <c r="E230" s="28">
        <v>29.896999999999998</v>
      </c>
      <c r="F230" s="133" t="s">
        <v>228</v>
      </c>
    </row>
    <row r="231" spans="1:6" ht="35.25" customHeight="1">
      <c r="A231" s="132"/>
      <c r="B231" s="125"/>
      <c r="C231" s="1" t="s">
        <v>267</v>
      </c>
      <c r="D231" s="28">
        <v>277.64699999999999</v>
      </c>
      <c r="E231" s="28">
        <v>277.64699999999999</v>
      </c>
      <c r="F231" s="133"/>
    </row>
    <row r="232" spans="1:6" ht="35.25" customHeight="1">
      <c r="A232" s="102">
        <v>53</v>
      </c>
      <c r="B232" s="42" t="s">
        <v>269</v>
      </c>
      <c r="C232" s="1" t="s">
        <v>134</v>
      </c>
      <c r="D232" s="28">
        <v>47.02102</v>
      </c>
      <c r="E232" s="28">
        <v>47.02102</v>
      </c>
      <c r="F232" s="104" t="s">
        <v>270</v>
      </c>
    </row>
    <row r="233" spans="1:6" ht="53.25" customHeight="1">
      <c r="A233" s="102">
        <v>54</v>
      </c>
      <c r="B233" s="42" t="s">
        <v>271</v>
      </c>
      <c r="C233" s="1" t="s">
        <v>134</v>
      </c>
      <c r="D233" s="28">
        <v>1.79</v>
      </c>
      <c r="E233" s="28">
        <v>1.79</v>
      </c>
      <c r="F233" s="104" t="s">
        <v>272</v>
      </c>
    </row>
    <row r="234" spans="1:6" ht="40.5" customHeight="1">
      <c r="A234" s="102">
        <v>55</v>
      </c>
      <c r="B234" s="42" t="s">
        <v>273</v>
      </c>
      <c r="C234" s="1" t="s">
        <v>134</v>
      </c>
      <c r="D234" s="28">
        <v>1.175</v>
      </c>
      <c r="E234" s="28">
        <v>1.175</v>
      </c>
      <c r="F234" s="104" t="s">
        <v>272</v>
      </c>
    </row>
    <row r="235" spans="1:6" ht="39.75" customHeight="1">
      <c r="A235" s="102">
        <v>56</v>
      </c>
      <c r="B235" s="42" t="s">
        <v>274</v>
      </c>
      <c r="C235" s="1" t="s">
        <v>134</v>
      </c>
      <c r="D235" s="28">
        <v>1.764</v>
      </c>
      <c r="E235" s="28">
        <v>1.764</v>
      </c>
      <c r="F235" s="104" t="s">
        <v>272</v>
      </c>
    </row>
    <row r="236" spans="1:6" ht="54" customHeight="1">
      <c r="A236" s="102">
        <v>57</v>
      </c>
      <c r="B236" s="42" t="s">
        <v>275</v>
      </c>
      <c r="C236" s="1" t="s">
        <v>104</v>
      </c>
      <c r="D236" s="28">
        <v>8.4740000000000002</v>
      </c>
      <c r="E236" s="28">
        <v>8.4740000000000002</v>
      </c>
      <c r="F236" s="104" t="s">
        <v>272</v>
      </c>
    </row>
    <row r="237" spans="1:6" ht="52.5" customHeight="1">
      <c r="A237" s="102">
        <v>58</v>
      </c>
      <c r="B237" s="42" t="s">
        <v>276</v>
      </c>
      <c r="C237" s="1" t="s">
        <v>104</v>
      </c>
      <c r="D237" s="28">
        <v>7.79</v>
      </c>
      <c r="E237" s="28">
        <v>7.79</v>
      </c>
      <c r="F237" s="104" t="s">
        <v>277</v>
      </c>
    </row>
    <row r="238" spans="1:6" ht="52.5" customHeight="1">
      <c r="A238" s="102">
        <v>59</v>
      </c>
      <c r="B238" s="42" t="s">
        <v>278</v>
      </c>
      <c r="C238" s="1" t="s">
        <v>104</v>
      </c>
      <c r="D238" s="28">
        <v>0.248</v>
      </c>
      <c r="E238" s="28">
        <v>0.248</v>
      </c>
      <c r="F238" s="104" t="s">
        <v>215</v>
      </c>
    </row>
    <row r="239" spans="1:6" ht="21.75" customHeight="1">
      <c r="A239" s="108"/>
      <c r="B239" s="56" t="s">
        <v>105</v>
      </c>
      <c r="C239" s="29"/>
      <c r="D239" s="29">
        <f>D236+D237+D238</f>
        <v>16.512</v>
      </c>
      <c r="E239" s="29">
        <f>E236+E237+E238</f>
        <v>16.512</v>
      </c>
      <c r="F239" s="96"/>
    </row>
    <row r="240" spans="1:6" ht="24.75" customHeight="1">
      <c r="A240" s="102"/>
      <c r="B240" s="6" t="s">
        <v>137</v>
      </c>
      <c r="C240" s="5"/>
      <c r="D240" s="2">
        <f>SUM(D228+D230+D232+D233+D234+D235)</f>
        <v>194.14102</v>
      </c>
      <c r="E240" s="2">
        <f>SUM(E228+E230+E232+E233+E234+E235)</f>
        <v>194.14102</v>
      </c>
      <c r="F240" s="104"/>
    </row>
    <row r="241" spans="1:6" ht="22.5" customHeight="1">
      <c r="A241" s="102"/>
      <c r="B241" s="6" t="s">
        <v>66</v>
      </c>
      <c r="C241" s="5"/>
      <c r="D241" s="2">
        <f>D229+D231</f>
        <v>427.64699999999999</v>
      </c>
      <c r="E241" s="2">
        <f>E229+E231</f>
        <v>427.64699999999999</v>
      </c>
      <c r="F241" s="104"/>
    </row>
    <row r="242" spans="1:6" ht="22.5" customHeight="1">
      <c r="A242" s="102"/>
      <c r="B242" s="6" t="s">
        <v>16</v>
      </c>
      <c r="C242" s="5"/>
      <c r="D242" s="2">
        <f>SUM(D239+D240+D241)</f>
        <v>638.30002000000002</v>
      </c>
      <c r="E242" s="2">
        <f>SUM(E239+E240+E241)</f>
        <v>638.30002000000002</v>
      </c>
      <c r="F242" s="104"/>
    </row>
    <row r="243" spans="1:6" s="71" customFormat="1" ht="39" customHeight="1">
      <c r="A243" s="35"/>
      <c r="B243" s="119" t="s">
        <v>313</v>
      </c>
      <c r="C243" s="120"/>
      <c r="D243" s="120"/>
      <c r="E243" s="120"/>
      <c r="F243" s="121"/>
    </row>
    <row r="244" spans="1:6" ht="20.25" customHeight="1">
      <c r="A244" s="102"/>
      <c r="B244" s="129" t="s">
        <v>279</v>
      </c>
      <c r="C244" s="130"/>
      <c r="D244" s="130"/>
      <c r="E244" s="131"/>
      <c r="F244" s="98"/>
    </row>
    <row r="245" spans="1:6" ht="20.25" customHeight="1">
      <c r="A245" s="102"/>
      <c r="B245" s="116" t="s">
        <v>280</v>
      </c>
      <c r="C245" s="117"/>
      <c r="D245" s="117"/>
      <c r="E245" s="117"/>
      <c r="F245" s="118"/>
    </row>
    <row r="246" spans="1:6" ht="19.5" customHeight="1">
      <c r="A246" s="102"/>
      <c r="B246" s="57" t="s">
        <v>281</v>
      </c>
      <c r="C246" s="58"/>
      <c r="D246" s="58"/>
      <c r="E246" s="58"/>
      <c r="F246" s="58"/>
    </row>
    <row r="247" spans="1:6" ht="69" customHeight="1">
      <c r="A247" s="102"/>
      <c r="B247" s="59" t="s">
        <v>282</v>
      </c>
      <c r="C247" s="7" t="s">
        <v>9</v>
      </c>
      <c r="D247" s="7">
        <v>10</v>
      </c>
      <c r="E247" s="7">
        <v>10</v>
      </c>
      <c r="F247" s="103" t="s">
        <v>283</v>
      </c>
    </row>
    <row r="248" spans="1:6" ht="49.5" customHeight="1">
      <c r="A248" s="102"/>
      <c r="B248" s="111" t="s">
        <v>284</v>
      </c>
      <c r="C248" s="7" t="s">
        <v>285</v>
      </c>
      <c r="D248" s="1">
        <v>6.3760000000000003</v>
      </c>
      <c r="E248" s="14">
        <v>6.1</v>
      </c>
      <c r="F248" s="103" t="s">
        <v>286</v>
      </c>
    </row>
    <row r="249" spans="1:6" ht="48.75" customHeight="1">
      <c r="A249" s="102"/>
      <c r="B249" s="111" t="s">
        <v>287</v>
      </c>
      <c r="C249" s="7" t="s">
        <v>285</v>
      </c>
      <c r="D249" s="7" t="s">
        <v>288</v>
      </c>
      <c r="E249" s="7" t="s">
        <v>288</v>
      </c>
      <c r="F249" s="103"/>
    </row>
    <row r="250" spans="1:6" ht="21.75" customHeight="1">
      <c r="A250" s="102"/>
      <c r="B250" s="116" t="s">
        <v>11</v>
      </c>
      <c r="C250" s="117"/>
      <c r="D250" s="117"/>
      <c r="E250" s="117"/>
      <c r="F250" s="118"/>
    </row>
    <row r="251" spans="1:6" ht="39" customHeight="1">
      <c r="A251" s="102">
        <v>60</v>
      </c>
      <c r="B251" s="8" t="s">
        <v>289</v>
      </c>
      <c r="C251" s="7" t="s">
        <v>134</v>
      </c>
      <c r="D251" s="7">
        <v>74.5</v>
      </c>
      <c r="E251" s="14">
        <v>74.528999999999996</v>
      </c>
      <c r="F251" s="9"/>
    </row>
    <row r="252" spans="1:6" ht="21" customHeight="1">
      <c r="A252" s="102"/>
      <c r="B252" s="98" t="s">
        <v>137</v>
      </c>
      <c r="C252" s="53"/>
      <c r="D252" s="2">
        <f>SUM(D251:D251)</f>
        <v>74.5</v>
      </c>
      <c r="E252" s="2">
        <f>SUM(E251:E251)</f>
        <v>74.528999999999996</v>
      </c>
      <c r="F252" s="103"/>
    </row>
    <row r="253" spans="1:6" ht="20.25" customHeight="1">
      <c r="A253" s="102"/>
      <c r="B253" s="98" t="s">
        <v>16</v>
      </c>
      <c r="C253" s="53"/>
      <c r="D253" s="2">
        <f>SUM(D252:D252)</f>
        <v>74.5</v>
      </c>
      <c r="E253" s="2">
        <f>SUM(E252:E252)</f>
        <v>74.528999999999996</v>
      </c>
      <c r="F253" s="103"/>
    </row>
    <row r="254" spans="1:6" s="71" customFormat="1" ht="19.5" customHeight="1">
      <c r="A254" s="35"/>
      <c r="B254" s="115" t="s">
        <v>290</v>
      </c>
      <c r="C254" s="115"/>
      <c r="D254" s="115"/>
      <c r="E254" s="115"/>
      <c r="F254" s="115"/>
    </row>
    <row r="255" spans="1:6" ht="21" customHeight="1">
      <c r="A255" s="102"/>
      <c r="B255" s="116" t="s">
        <v>291</v>
      </c>
      <c r="C255" s="117"/>
      <c r="D255" s="117"/>
      <c r="E255" s="117"/>
      <c r="F255" s="118"/>
    </row>
    <row r="256" spans="1:6" ht="59.25" customHeight="1">
      <c r="A256" s="102"/>
      <c r="B256" s="111" t="s">
        <v>292</v>
      </c>
      <c r="C256" s="7" t="s">
        <v>9</v>
      </c>
      <c r="D256" s="7">
        <v>1.5</v>
      </c>
      <c r="E256" s="7">
        <v>1.5</v>
      </c>
      <c r="F256" s="49"/>
    </row>
    <row r="257" spans="1:6" ht="59.25" customHeight="1">
      <c r="A257" s="102"/>
      <c r="B257" s="111" t="s">
        <v>293</v>
      </c>
      <c r="C257" s="7" t="s">
        <v>9</v>
      </c>
      <c r="D257" s="1">
        <v>43</v>
      </c>
      <c r="E257" s="28">
        <v>43</v>
      </c>
      <c r="F257" s="49" t="s">
        <v>294</v>
      </c>
    </row>
    <row r="258" spans="1:6" ht="59.25" customHeight="1">
      <c r="A258" s="102"/>
      <c r="B258" s="111" t="s">
        <v>295</v>
      </c>
      <c r="C258" s="7" t="s">
        <v>9</v>
      </c>
      <c r="D258" s="7">
        <v>9.1</v>
      </c>
      <c r="E258" s="7">
        <v>9.1</v>
      </c>
      <c r="F258" s="49" t="s">
        <v>296</v>
      </c>
    </row>
    <row r="259" spans="1:6" ht="21" customHeight="1">
      <c r="A259" s="102"/>
      <c r="B259" s="116" t="s">
        <v>11</v>
      </c>
      <c r="C259" s="117"/>
      <c r="D259" s="117"/>
      <c r="E259" s="117"/>
      <c r="F259" s="118"/>
    </row>
    <row r="260" spans="1:6" ht="54.75" customHeight="1">
      <c r="A260" s="102">
        <v>61</v>
      </c>
      <c r="B260" s="103" t="s">
        <v>297</v>
      </c>
      <c r="C260" s="1" t="s">
        <v>104</v>
      </c>
      <c r="D260" s="1">
        <v>3.1</v>
      </c>
      <c r="E260" s="7">
        <v>3.1</v>
      </c>
      <c r="F260" s="60" t="s">
        <v>298</v>
      </c>
    </row>
    <row r="261" spans="1:6" ht="20.25" customHeight="1">
      <c r="A261" s="102"/>
      <c r="B261" s="98" t="s">
        <v>105</v>
      </c>
      <c r="C261" s="7"/>
      <c r="D261" s="2">
        <f>D260</f>
        <v>3.1</v>
      </c>
      <c r="E261" s="2">
        <f>E260</f>
        <v>3.1</v>
      </c>
      <c r="F261" s="60"/>
    </row>
    <row r="262" spans="1:6" ht="20.25" customHeight="1">
      <c r="A262" s="102"/>
      <c r="B262" s="100" t="s">
        <v>16</v>
      </c>
      <c r="C262" s="7"/>
      <c r="D262" s="2">
        <f>D261</f>
        <v>3.1</v>
      </c>
      <c r="E262" s="2">
        <f>E261</f>
        <v>3.1</v>
      </c>
      <c r="F262" s="60"/>
    </row>
    <row r="263" spans="1:6" s="71" customFormat="1" ht="20.25" customHeight="1">
      <c r="A263" s="35"/>
      <c r="B263" s="119" t="s">
        <v>299</v>
      </c>
      <c r="C263" s="120"/>
      <c r="D263" s="120"/>
      <c r="E263" s="120"/>
      <c r="F263" s="121"/>
    </row>
    <row r="264" spans="1:6" ht="21" customHeight="1">
      <c r="A264" s="102"/>
      <c r="B264" s="122" t="s">
        <v>300</v>
      </c>
      <c r="C264" s="122"/>
      <c r="D264" s="122"/>
      <c r="E264" s="122"/>
      <c r="F264" s="122"/>
    </row>
    <row r="265" spans="1:6" ht="20.25" customHeight="1">
      <c r="A265" s="102"/>
      <c r="B265" s="114" t="s">
        <v>301</v>
      </c>
      <c r="C265" s="114"/>
      <c r="D265" s="114"/>
      <c r="E265" s="114"/>
      <c r="F265" s="114"/>
    </row>
    <row r="266" spans="1:6" ht="20.25" customHeight="1">
      <c r="A266" s="102"/>
      <c r="B266" s="114" t="s">
        <v>302</v>
      </c>
      <c r="C266" s="114"/>
      <c r="D266" s="114"/>
      <c r="E266" s="114"/>
      <c r="F266" s="114"/>
    </row>
    <row r="267" spans="1:6" ht="51" customHeight="1">
      <c r="A267" s="102"/>
      <c r="B267" s="104" t="s">
        <v>303</v>
      </c>
      <c r="C267" s="30" t="s">
        <v>9</v>
      </c>
      <c r="D267" s="61">
        <v>94</v>
      </c>
      <c r="E267" s="7">
        <v>94</v>
      </c>
      <c r="F267" s="7" t="s">
        <v>304</v>
      </c>
    </row>
    <row r="268" spans="1:6" s="71" customFormat="1" ht="23.25" customHeight="1">
      <c r="A268" s="35"/>
      <c r="B268" s="115" t="s">
        <v>305</v>
      </c>
      <c r="C268" s="115"/>
      <c r="D268" s="115"/>
      <c r="E268" s="115"/>
      <c r="F268" s="99"/>
    </row>
    <row r="269" spans="1:6" ht="16.5" customHeight="1">
      <c r="A269" s="83"/>
      <c r="B269" s="84"/>
      <c r="C269" s="84"/>
      <c r="D269" s="84"/>
      <c r="E269" s="84"/>
      <c r="F269" s="84"/>
    </row>
    <row r="270" spans="1:6" ht="16.5" customHeight="1">
      <c r="A270" s="83"/>
      <c r="B270" s="84"/>
      <c r="C270" s="84"/>
      <c r="D270" s="84"/>
      <c r="E270" s="84"/>
      <c r="F270" s="84"/>
    </row>
    <row r="271" spans="1:6" ht="16.5" customHeight="1">
      <c r="A271" s="83"/>
      <c r="B271" s="113" t="s">
        <v>327</v>
      </c>
      <c r="C271" s="113"/>
      <c r="D271" s="113"/>
      <c r="E271" s="113"/>
      <c r="F271" s="66" t="s">
        <v>328</v>
      </c>
    </row>
    <row r="272" spans="1:6">
      <c r="A272" s="83"/>
      <c r="B272" s="66"/>
      <c r="D272" s="66"/>
      <c r="E272" s="66"/>
      <c r="F272" s="66"/>
    </row>
    <row r="273" spans="1:6">
      <c r="A273" s="83"/>
      <c r="B273" s="85"/>
      <c r="C273" s="84"/>
      <c r="D273" s="84"/>
      <c r="E273" s="84"/>
      <c r="F273" s="84"/>
    </row>
    <row r="274" spans="1:6">
      <c r="A274" s="83"/>
      <c r="B274" s="85" t="s">
        <v>306</v>
      </c>
      <c r="C274" s="84"/>
      <c r="D274" s="84"/>
      <c r="E274" s="84"/>
      <c r="F274" s="84"/>
    </row>
    <row r="275" spans="1:6">
      <c r="A275" s="83"/>
      <c r="B275" s="85" t="s">
        <v>306</v>
      </c>
      <c r="C275" s="84"/>
      <c r="D275" s="84"/>
      <c r="E275" s="84"/>
      <c r="F275" s="84"/>
    </row>
    <row r="276" spans="1:6">
      <c r="A276" s="83"/>
      <c r="B276" s="66"/>
      <c r="C276" s="84"/>
      <c r="D276" s="84"/>
      <c r="E276" s="84"/>
      <c r="F276" s="84"/>
    </row>
    <row r="277" spans="1:6">
      <c r="A277" s="83"/>
      <c r="B277" s="66"/>
      <c r="C277" s="84"/>
      <c r="D277" s="84"/>
      <c r="E277" s="84"/>
      <c r="F277" s="84"/>
    </row>
    <row r="278" spans="1:6">
      <c r="B278" s="87"/>
      <c r="D278" s="89"/>
    </row>
    <row r="279" spans="1:6">
      <c r="B279" s="90"/>
      <c r="D279" s="89"/>
    </row>
    <row r="280" spans="1:6">
      <c r="B280" s="91"/>
      <c r="D280" s="89"/>
    </row>
    <row r="281" spans="1:6">
      <c r="B281" s="91"/>
      <c r="D281" s="89"/>
    </row>
    <row r="282" spans="1:6">
      <c r="A282" s="70"/>
      <c r="B282" s="87"/>
      <c r="C282" s="68"/>
      <c r="D282" s="92"/>
      <c r="E282" s="68"/>
      <c r="F282" s="68"/>
    </row>
    <row r="283" spans="1:6">
      <c r="A283" s="70"/>
      <c r="B283" s="91"/>
      <c r="C283" s="68"/>
      <c r="D283" s="68"/>
      <c r="E283" s="68"/>
      <c r="F283" s="68"/>
    </row>
    <row r="284" spans="1:6">
      <c r="A284" s="70"/>
      <c r="B284" s="91"/>
      <c r="C284" s="68"/>
      <c r="D284" s="92"/>
      <c r="E284" s="68"/>
      <c r="F284" s="68"/>
    </row>
    <row r="285" spans="1:6">
      <c r="A285" s="70"/>
      <c r="B285" s="87"/>
      <c r="C285" s="68"/>
      <c r="D285" s="68"/>
      <c r="E285" s="68"/>
      <c r="F285" s="68"/>
    </row>
    <row r="286" spans="1:6">
      <c r="A286" s="70"/>
      <c r="B286" s="91"/>
      <c r="C286" s="68"/>
      <c r="D286" s="68"/>
      <c r="E286" s="68"/>
      <c r="F286" s="68"/>
    </row>
    <row r="287" spans="1:6">
      <c r="A287" s="70"/>
      <c r="B287" s="91"/>
      <c r="C287" s="68"/>
      <c r="D287" s="68"/>
      <c r="E287" s="68"/>
      <c r="F287" s="68"/>
    </row>
    <row r="288" spans="1:6">
      <c r="A288" s="70"/>
      <c r="B288" s="91"/>
      <c r="C288" s="68"/>
      <c r="D288" s="68"/>
      <c r="E288" s="68"/>
      <c r="F288" s="68"/>
    </row>
    <row r="289" spans="1:6" ht="19.5">
      <c r="A289" s="70"/>
      <c r="B289" s="93"/>
      <c r="C289" s="68"/>
      <c r="D289" s="68"/>
      <c r="E289" s="68"/>
      <c r="F289" s="68"/>
    </row>
    <row r="290" spans="1:6" ht="19.5">
      <c r="A290" s="70"/>
      <c r="B290" s="93"/>
      <c r="C290" s="68"/>
      <c r="D290" s="68"/>
      <c r="E290" s="68"/>
      <c r="F290" s="68"/>
    </row>
    <row r="291" spans="1:6" ht="19.5">
      <c r="A291" s="70"/>
      <c r="B291" s="93"/>
      <c r="C291" s="68"/>
      <c r="D291" s="68"/>
      <c r="E291" s="68"/>
      <c r="F291" s="68"/>
    </row>
    <row r="292" spans="1:6" ht="19.5">
      <c r="A292" s="70"/>
      <c r="B292" s="93"/>
      <c r="C292" s="68"/>
      <c r="D292" s="68"/>
      <c r="E292" s="68"/>
      <c r="F292" s="68"/>
    </row>
    <row r="293" spans="1:6">
      <c r="A293" s="70"/>
      <c r="B293" s="91"/>
      <c r="C293" s="68"/>
      <c r="D293" s="68"/>
      <c r="E293" s="68"/>
      <c r="F293" s="68"/>
    </row>
    <row r="294" spans="1:6">
      <c r="A294" s="70"/>
      <c r="B294" s="91"/>
      <c r="C294" s="68"/>
      <c r="D294" s="68"/>
      <c r="E294" s="68"/>
      <c r="F294" s="68"/>
    </row>
    <row r="295" spans="1:6">
      <c r="A295" s="70"/>
      <c r="B295" s="91"/>
      <c r="C295" s="68"/>
      <c r="D295" s="68"/>
      <c r="E295" s="68"/>
      <c r="F295" s="68"/>
    </row>
    <row r="296" spans="1:6">
      <c r="A296" s="70"/>
      <c r="B296" s="91"/>
      <c r="C296" s="68"/>
      <c r="D296" s="68"/>
      <c r="E296" s="68"/>
      <c r="F296" s="68"/>
    </row>
    <row r="297" spans="1:6">
      <c r="A297" s="70"/>
      <c r="B297" s="91"/>
      <c r="C297" s="68"/>
      <c r="D297" s="68"/>
      <c r="E297" s="68"/>
      <c r="F297" s="68"/>
    </row>
    <row r="298" spans="1:6">
      <c r="A298" s="70"/>
      <c r="B298" s="91"/>
      <c r="D298" s="68"/>
      <c r="E298" s="68"/>
      <c r="F298" s="68"/>
    </row>
    <row r="299" spans="1:6">
      <c r="A299" s="70"/>
      <c r="B299" s="91"/>
      <c r="D299" s="68"/>
      <c r="E299" s="68"/>
      <c r="F299" s="68"/>
    </row>
    <row r="300" spans="1:6">
      <c r="A300" s="70"/>
      <c r="B300" s="91"/>
      <c r="D300" s="68"/>
      <c r="E300" s="68"/>
      <c r="F300" s="68"/>
    </row>
    <row r="301" spans="1:6">
      <c r="A301" s="70"/>
      <c r="B301" s="91"/>
      <c r="D301" s="68"/>
      <c r="E301" s="68"/>
      <c r="F301" s="68"/>
    </row>
    <row r="302" spans="1:6">
      <c r="A302" s="70"/>
      <c r="B302" s="91"/>
      <c r="D302" s="68"/>
      <c r="E302" s="68"/>
      <c r="F302" s="68"/>
    </row>
    <row r="303" spans="1:6">
      <c r="A303" s="70"/>
      <c r="B303" s="91"/>
      <c r="D303" s="68"/>
      <c r="E303" s="68"/>
      <c r="F303" s="68"/>
    </row>
    <row r="304" spans="1:6">
      <c r="A304" s="70"/>
      <c r="B304" s="91"/>
      <c r="D304" s="68"/>
      <c r="E304" s="68"/>
      <c r="F304" s="68"/>
    </row>
    <row r="305" spans="1:6">
      <c r="A305" s="70"/>
      <c r="B305" s="91"/>
      <c r="D305" s="68"/>
      <c r="E305" s="68"/>
      <c r="F305" s="68"/>
    </row>
    <row r="306" spans="1:6">
      <c r="A306" s="70"/>
      <c r="B306" s="91"/>
      <c r="C306" s="91"/>
      <c r="D306" s="68"/>
      <c r="E306" s="68"/>
      <c r="F306" s="68"/>
    </row>
    <row r="307" spans="1:6">
      <c r="A307" s="70"/>
      <c r="B307" s="91"/>
      <c r="D307" s="68"/>
      <c r="E307" s="68"/>
      <c r="F307" s="68"/>
    </row>
    <row r="308" spans="1:6">
      <c r="A308" s="70"/>
      <c r="B308" s="91"/>
      <c r="D308" s="68"/>
      <c r="E308" s="68"/>
      <c r="F308" s="68"/>
    </row>
    <row r="309" spans="1:6">
      <c r="A309" s="70"/>
      <c r="B309" s="91"/>
      <c r="D309" s="68"/>
      <c r="E309" s="68"/>
      <c r="F309" s="68"/>
    </row>
    <row r="310" spans="1:6">
      <c r="A310" s="70"/>
      <c r="B310" s="91"/>
      <c r="D310" s="68"/>
      <c r="E310" s="68"/>
      <c r="F310" s="68"/>
    </row>
    <row r="311" spans="1:6" ht="19.5">
      <c r="A311" s="70"/>
      <c r="B311" s="93"/>
      <c r="D311" s="68"/>
      <c r="E311" s="68"/>
      <c r="F311" s="68"/>
    </row>
    <row r="312" spans="1:6">
      <c r="A312" s="70"/>
      <c r="B312" s="91"/>
      <c r="D312" s="68"/>
      <c r="E312" s="68"/>
      <c r="F312" s="68"/>
    </row>
    <row r="313" spans="1:6">
      <c r="A313" s="70"/>
      <c r="B313" s="91"/>
      <c r="D313" s="68"/>
      <c r="E313" s="68"/>
      <c r="F313" s="68"/>
    </row>
    <row r="314" spans="1:6">
      <c r="A314" s="70"/>
      <c r="B314" s="87"/>
      <c r="C314" s="68"/>
      <c r="D314" s="68"/>
      <c r="E314" s="68"/>
      <c r="F314" s="68"/>
    </row>
    <row r="315" spans="1:6">
      <c r="A315" s="70"/>
      <c r="B315" s="91"/>
      <c r="C315" s="68"/>
      <c r="D315" s="68"/>
      <c r="E315" s="68"/>
      <c r="F315" s="68"/>
    </row>
    <row r="316" spans="1:6">
      <c r="A316" s="70"/>
      <c r="B316" s="91"/>
      <c r="C316" s="68"/>
      <c r="D316" s="68"/>
      <c r="E316" s="68"/>
      <c r="F316" s="68"/>
    </row>
    <row r="317" spans="1:6">
      <c r="A317" s="70"/>
      <c r="B317" s="91"/>
      <c r="C317" s="68"/>
      <c r="D317" s="68"/>
      <c r="E317" s="68"/>
      <c r="F317" s="68"/>
    </row>
    <row r="318" spans="1:6">
      <c r="A318" s="70"/>
      <c r="B318" s="87"/>
      <c r="C318" s="68"/>
      <c r="D318" s="68"/>
      <c r="E318" s="68"/>
      <c r="F318" s="68"/>
    </row>
    <row r="319" spans="1:6">
      <c r="A319" s="70"/>
      <c r="B319" s="91"/>
      <c r="C319" s="68"/>
      <c r="D319" s="68"/>
      <c r="E319" s="68"/>
      <c r="F319" s="68"/>
    </row>
    <row r="320" spans="1:6">
      <c r="A320" s="70"/>
      <c r="B320" s="91"/>
      <c r="C320" s="68"/>
      <c r="D320" s="68"/>
      <c r="E320" s="68"/>
      <c r="F320" s="68"/>
    </row>
    <row r="321" spans="1:6">
      <c r="A321" s="70"/>
      <c r="B321" s="91"/>
      <c r="C321" s="68"/>
      <c r="D321" s="68"/>
      <c r="E321" s="68"/>
      <c r="F321" s="68"/>
    </row>
    <row r="322" spans="1:6">
      <c r="A322" s="70"/>
      <c r="B322" s="91"/>
      <c r="C322" s="68"/>
      <c r="D322" s="68"/>
      <c r="E322" s="68"/>
      <c r="F322" s="68"/>
    </row>
    <row r="323" spans="1:6">
      <c r="A323" s="70"/>
      <c r="B323" s="91"/>
      <c r="C323" s="68"/>
      <c r="D323" s="68"/>
      <c r="E323" s="68"/>
      <c r="F323" s="68"/>
    </row>
    <row r="324" spans="1:6">
      <c r="A324" s="70"/>
      <c r="B324" s="91"/>
      <c r="C324" s="68"/>
      <c r="D324" s="68"/>
      <c r="E324" s="68"/>
      <c r="F324" s="68"/>
    </row>
    <row r="325" spans="1:6">
      <c r="A325" s="70"/>
      <c r="B325" s="87"/>
      <c r="C325" s="68"/>
      <c r="D325" s="68"/>
      <c r="E325" s="68"/>
      <c r="F325" s="68"/>
    </row>
    <row r="326" spans="1:6">
      <c r="A326" s="70"/>
      <c r="B326" s="94"/>
      <c r="C326" s="68"/>
      <c r="D326" s="68"/>
      <c r="E326" s="68"/>
      <c r="F326" s="68"/>
    </row>
    <row r="327" spans="1:6">
      <c r="A327" s="70"/>
      <c r="B327" s="94"/>
      <c r="C327" s="68"/>
      <c r="D327" s="68"/>
      <c r="E327" s="68"/>
      <c r="F327" s="68"/>
    </row>
    <row r="328" spans="1:6">
      <c r="A328" s="70"/>
      <c r="B328" s="86"/>
      <c r="C328" s="68"/>
      <c r="D328" s="68"/>
      <c r="E328" s="68"/>
      <c r="F328" s="68"/>
    </row>
    <row r="329" spans="1:6">
      <c r="A329" s="70"/>
      <c r="B329" s="86"/>
      <c r="C329" s="68"/>
      <c r="D329" s="68"/>
      <c r="E329" s="68"/>
      <c r="F329" s="68"/>
    </row>
    <row r="330" spans="1:6">
      <c r="A330" s="70"/>
      <c r="B330" s="91"/>
      <c r="C330" s="68"/>
      <c r="D330" s="68"/>
      <c r="E330" s="68"/>
      <c r="F330" s="68"/>
    </row>
    <row r="331" spans="1:6">
      <c r="A331" s="70"/>
      <c r="B331" s="87"/>
      <c r="C331" s="68"/>
      <c r="D331" s="68"/>
      <c r="E331" s="68"/>
      <c r="F331" s="68"/>
    </row>
    <row r="332" spans="1:6">
      <c r="A332" s="70"/>
      <c r="B332" s="87"/>
      <c r="C332" s="68"/>
      <c r="D332" s="68"/>
      <c r="E332" s="68"/>
      <c r="F332" s="68"/>
    </row>
    <row r="333" spans="1:6">
      <c r="A333" s="70"/>
      <c r="B333" s="87"/>
      <c r="C333" s="68"/>
      <c r="D333" s="68"/>
      <c r="E333" s="68"/>
      <c r="F333" s="68"/>
    </row>
    <row r="334" spans="1:6">
      <c r="A334" s="70"/>
      <c r="B334" s="87"/>
      <c r="C334" s="68"/>
      <c r="D334" s="68"/>
      <c r="E334" s="68"/>
      <c r="F334" s="68"/>
    </row>
    <row r="335" spans="1:6">
      <c r="A335" s="70"/>
      <c r="B335" s="87"/>
      <c r="C335" s="68"/>
      <c r="D335" s="68"/>
      <c r="E335" s="68"/>
      <c r="F335" s="68"/>
    </row>
    <row r="336" spans="1:6">
      <c r="A336" s="70"/>
      <c r="B336" s="87"/>
      <c r="C336" s="68"/>
      <c r="D336" s="68"/>
      <c r="E336" s="68"/>
      <c r="F336" s="68"/>
    </row>
    <row r="337" spans="1:6">
      <c r="A337" s="70"/>
      <c r="B337" s="91"/>
      <c r="C337" s="68"/>
      <c r="D337" s="68"/>
      <c r="E337" s="68"/>
      <c r="F337" s="68"/>
    </row>
    <row r="338" spans="1:6">
      <c r="A338" s="70"/>
      <c r="B338" s="91"/>
      <c r="C338" s="68"/>
      <c r="D338" s="68"/>
      <c r="E338" s="68"/>
      <c r="F338" s="68"/>
    </row>
    <row r="339" spans="1:6">
      <c r="A339" s="70"/>
      <c r="B339" s="91"/>
      <c r="C339" s="68"/>
      <c r="D339" s="68"/>
      <c r="E339" s="68"/>
      <c r="F339" s="68"/>
    </row>
    <row r="340" spans="1:6">
      <c r="A340" s="70"/>
      <c r="B340" s="87"/>
      <c r="C340" s="68"/>
      <c r="D340" s="68"/>
      <c r="E340" s="68"/>
      <c r="F340" s="68"/>
    </row>
    <row r="341" spans="1:6">
      <c r="A341" s="70"/>
      <c r="B341" s="87"/>
      <c r="C341" s="68"/>
      <c r="D341" s="68"/>
      <c r="E341" s="68"/>
      <c r="F341" s="68"/>
    </row>
    <row r="342" spans="1:6">
      <c r="A342" s="70"/>
      <c r="B342" s="87"/>
      <c r="C342" s="68"/>
      <c r="D342" s="68"/>
      <c r="E342" s="68"/>
      <c r="F342" s="68"/>
    </row>
    <row r="343" spans="1:6">
      <c r="A343" s="70"/>
      <c r="B343" s="87"/>
      <c r="C343" s="68"/>
      <c r="D343" s="68"/>
      <c r="E343" s="68"/>
      <c r="F343" s="68"/>
    </row>
    <row r="344" spans="1:6">
      <c r="A344" s="70"/>
      <c r="B344" s="87"/>
      <c r="C344" s="68"/>
      <c r="D344" s="68"/>
      <c r="E344" s="68"/>
      <c r="F344" s="68"/>
    </row>
    <row r="345" spans="1:6" ht="19.5">
      <c r="A345" s="70"/>
      <c r="B345" s="93"/>
      <c r="C345" s="68"/>
      <c r="D345" s="68"/>
      <c r="E345" s="68"/>
      <c r="F345" s="68"/>
    </row>
    <row r="346" spans="1:6">
      <c r="A346" s="70"/>
      <c r="B346" s="91"/>
      <c r="C346" s="68"/>
      <c r="D346" s="68"/>
      <c r="E346" s="68"/>
      <c r="F346" s="68"/>
    </row>
    <row r="347" spans="1:6">
      <c r="A347" s="70"/>
      <c r="B347" s="91"/>
      <c r="C347" s="68"/>
      <c r="D347" s="68"/>
      <c r="E347" s="68"/>
      <c r="F347" s="68"/>
    </row>
    <row r="348" spans="1:6" ht="19.5">
      <c r="A348" s="70"/>
      <c r="B348" s="93"/>
      <c r="C348" s="68"/>
      <c r="D348" s="68"/>
      <c r="E348" s="68"/>
      <c r="F348" s="68"/>
    </row>
    <row r="349" spans="1:6">
      <c r="A349" s="70"/>
      <c r="B349" s="95"/>
      <c r="C349" s="68"/>
      <c r="D349" s="68"/>
      <c r="E349" s="68"/>
      <c r="F349" s="68"/>
    </row>
    <row r="350" spans="1:6">
      <c r="A350" s="70"/>
      <c r="B350" s="95"/>
      <c r="C350" s="68"/>
      <c r="D350" s="68"/>
      <c r="E350" s="68"/>
      <c r="F350" s="68"/>
    </row>
    <row r="351" spans="1:6">
      <c r="A351" s="70"/>
      <c r="B351" s="95"/>
      <c r="C351" s="68"/>
      <c r="D351" s="68"/>
      <c r="E351" s="68"/>
      <c r="F351" s="68"/>
    </row>
    <row r="352" spans="1:6" ht="19.5">
      <c r="A352" s="70"/>
      <c r="B352" s="93"/>
      <c r="C352" s="68"/>
      <c r="D352" s="68"/>
      <c r="E352" s="68"/>
      <c r="F352" s="68"/>
    </row>
    <row r="353" spans="1:6">
      <c r="A353" s="70"/>
      <c r="B353" s="91"/>
      <c r="C353" s="68"/>
      <c r="D353" s="68"/>
      <c r="E353" s="68"/>
      <c r="F353" s="68"/>
    </row>
    <row r="354" spans="1:6" ht="19.5">
      <c r="A354" s="70"/>
      <c r="B354" s="93"/>
      <c r="C354" s="68"/>
      <c r="D354" s="68"/>
      <c r="E354" s="68"/>
      <c r="F354" s="68"/>
    </row>
    <row r="355" spans="1:6">
      <c r="A355" s="70"/>
      <c r="B355" s="91"/>
      <c r="C355" s="68"/>
      <c r="D355" s="68"/>
      <c r="E355" s="68"/>
      <c r="F355" s="68"/>
    </row>
    <row r="356" spans="1:6">
      <c r="A356" s="70"/>
      <c r="B356" s="87"/>
      <c r="C356" s="68"/>
      <c r="D356" s="68"/>
      <c r="E356" s="68"/>
      <c r="F356" s="68"/>
    </row>
    <row r="357" spans="1:6">
      <c r="A357" s="70"/>
      <c r="B357" s="87"/>
      <c r="C357" s="68"/>
      <c r="D357" s="68"/>
      <c r="E357" s="68"/>
      <c r="F357" s="68"/>
    </row>
    <row r="358" spans="1:6">
      <c r="A358" s="70"/>
      <c r="B358" s="87"/>
      <c r="C358" s="68"/>
      <c r="D358" s="68"/>
      <c r="E358" s="68"/>
      <c r="F358" s="68"/>
    </row>
    <row r="359" spans="1:6">
      <c r="A359" s="70"/>
      <c r="B359" s="87"/>
      <c r="C359" s="68"/>
      <c r="D359" s="68"/>
      <c r="E359" s="68"/>
      <c r="F359" s="68"/>
    </row>
    <row r="360" spans="1:6">
      <c r="A360" s="70"/>
      <c r="B360" s="91"/>
      <c r="C360" s="68"/>
      <c r="D360" s="68"/>
      <c r="E360" s="68"/>
      <c r="F360" s="68"/>
    </row>
    <row r="361" spans="1:6">
      <c r="A361" s="70"/>
      <c r="B361" s="91"/>
      <c r="C361" s="68"/>
      <c r="D361" s="68"/>
      <c r="E361" s="68"/>
      <c r="F361" s="68"/>
    </row>
    <row r="362" spans="1:6" ht="19.5">
      <c r="A362" s="70"/>
      <c r="B362" s="93"/>
      <c r="C362" s="68"/>
      <c r="D362" s="68"/>
      <c r="E362" s="68"/>
      <c r="F362" s="68"/>
    </row>
    <row r="363" spans="1:6">
      <c r="A363" s="70"/>
      <c r="B363" s="91"/>
      <c r="C363" s="68"/>
      <c r="D363" s="68"/>
      <c r="E363" s="68"/>
      <c r="F363" s="68"/>
    </row>
    <row r="364" spans="1:6">
      <c r="A364" s="70"/>
      <c r="B364" s="91"/>
      <c r="C364" s="68"/>
      <c r="D364" s="68"/>
      <c r="E364" s="68"/>
      <c r="F364" s="68"/>
    </row>
    <row r="365" spans="1:6" ht="19.5">
      <c r="A365" s="70"/>
      <c r="B365" s="93"/>
      <c r="C365" s="68"/>
      <c r="D365" s="68"/>
      <c r="E365" s="68"/>
      <c r="F365" s="68"/>
    </row>
    <row r="366" spans="1:6" ht="19.5">
      <c r="A366" s="70"/>
      <c r="B366" s="93"/>
      <c r="C366" s="68"/>
      <c r="D366" s="68"/>
      <c r="E366" s="68"/>
      <c r="F366" s="68"/>
    </row>
    <row r="367" spans="1:6">
      <c r="A367" s="70"/>
      <c r="B367" s="87"/>
      <c r="C367" s="68"/>
      <c r="D367" s="68"/>
      <c r="E367" s="68"/>
      <c r="F367" s="68"/>
    </row>
    <row r="368" spans="1:6">
      <c r="A368" s="70"/>
      <c r="B368" s="87"/>
      <c r="C368" s="68"/>
      <c r="D368" s="68"/>
      <c r="E368" s="68"/>
      <c r="F368" s="68"/>
    </row>
    <row r="369" spans="1:6">
      <c r="A369" s="70"/>
      <c r="B369" s="87"/>
      <c r="C369" s="68"/>
      <c r="D369" s="68"/>
      <c r="E369" s="68"/>
      <c r="F369" s="68"/>
    </row>
  </sheetData>
  <mergeCells count="102">
    <mergeCell ref="B268:E268"/>
    <mergeCell ref="B250:F250"/>
    <mergeCell ref="B254:F254"/>
    <mergeCell ref="B255:F255"/>
    <mergeCell ref="B259:F259"/>
    <mergeCell ref="B263:F263"/>
    <mergeCell ref="B264:F264"/>
    <mergeCell ref="A230:A231"/>
    <mergeCell ref="B230:B231"/>
    <mergeCell ref="F230:F231"/>
    <mergeCell ref="B243:F243"/>
    <mergeCell ref="B265:F265"/>
    <mergeCell ref="B266:F266"/>
    <mergeCell ref="B212:E212"/>
    <mergeCell ref="B244:E244"/>
    <mergeCell ref="B245:F245"/>
    <mergeCell ref="B217:F217"/>
    <mergeCell ref="B221:F221"/>
    <mergeCell ref="B222:E222"/>
    <mergeCell ref="B223:E223"/>
    <mergeCell ref="B227:F227"/>
    <mergeCell ref="B178:E178"/>
    <mergeCell ref="B179:F179"/>
    <mergeCell ref="A228:A229"/>
    <mergeCell ref="B228:B229"/>
    <mergeCell ref="F228:F229"/>
    <mergeCell ref="B202:E202"/>
    <mergeCell ref="B203:E203"/>
    <mergeCell ref="B206:F206"/>
    <mergeCell ref="B210:F210"/>
    <mergeCell ref="B211:E211"/>
    <mergeCell ref="B182:F182"/>
    <mergeCell ref="B201:F201"/>
    <mergeCell ref="B159:F159"/>
    <mergeCell ref="B160:E160"/>
    <mergeCell ref="B161:E161"/>
    <mergeCell ref="B166:F166"/>
    <mergeCell ref="B173:E173"/>
    <mergeCell ref="B174:E174"/>
    <mergeCell ref="B176:E176"/>
    <mergeCell ref="B177:E177"/>
    <mergeCell ref="B158:F158"/>
    <mergeCell ref="B134:F134"/>
    <mergeCell ref="B138:F138"/>
    <mergeCell ref="B139:F139"/>
    <mergeCell ref="B140:E140"/>
    <mergeCell ref="B144:F144"/>
    <mergeCell ref="B148:E148"/>
    <mergeCell ref="B149:E149"/>
    <mergeCell ref="B150:E150"/>
    <mergeCell ref="F151:F153"/>
    <mergeCell ref="B119:F119"/>
    <mergeCell ref="B120:E120"/>
    <mergeCell ref="B121:E121"/>
    <mergeCell ref="B124:F124"/>
    <mergeCell ref="B129:F129"/>
    <mergeCell ref="F155:F157"/>
    <mergeCell ref="B154:F154"/>
    <mergeCell ref="B93:E93"/>
    <mergeCell ref="B94:F94"/>
    <mergeCell ref="B98:F98"/>
    <mergeCell ref="B130:E130"/>
    <mergeCell ref="B131:F131"/>
    <mergeCell ref="A102:A103"/>
    <mergeCell ref="B102:B103"/>
    <mergeCell ref="B109:F109"/>
    <mergeCell ref="B110:F110"/>
    <mergeCell ref="B115:F115"/>
    <mergeCell ref="A100:A101"/>
    <mergeCell ref="B100:B101"/>
    <mergeCell ref="B70:F70"/>
    <mergeCell ref="B76:F76"/>
    <mergeCell ref="B80:E80"/>
    <mergeCell ref="B81:F81"/>
    <mergeCell ref="B85:F85"/>
    <mergeCell ref="A86:A87"/>
    <mergeCell ref="B86:B87"/>
    <mergeCell ref="B92:F92"/>
    <mergeCell ref="B69:E69"/>
    <mergeCell ref="B49:E49"/>
    <mergeCell ref="B54:F54"/>
    <mergeCell ref="B55:D55"/>
    <mergeCell ref="B56:F56"/>
    <mergeCell ref="B59:E59"/>
    <mergeCell ref="B63:F63"/>
    <mergeCell ref="B65:D65"/>
    <mergeCell ref="B5:F5"/>
    <mergeCell ref="B7:F7"/>
    <mergeCell ref="B9:E9"/>
    <mergeCell ref="B13:F13"/>
    <mergeCell ref="B15:F15"/>
    <mergeCell ref="B68:F68"/>
    <mergeCell ref="B29:E29"/>
    <mergeCell ref="B45:F45"/>
    <mergeCell ref="B47:F47"/>
    <mergeCell ref="B24:B25"/>
    <mergeCell ref="B26:B27"/>
    <mergeCell ref="B1:F1"/>
    <mergeCell ref="B2:B3"/>
    <mergeCell ref="C2:C3"/>
    <mergeCell ref="D2:E2"/>
    <mergeCell ref="F2:F3"/>
  </mergeCells>
  <phoneticPr fontId="0" type="noConversion"/>
  <pageMargins left="0.19685039370078741" right="0.19685039370078741" top="0.19685039370078741" bottom="0.19685039370078741" header="0.11811023622047245" footer="0.11811023622047245"/>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2016 жыл 12-ай  (7)</vt:lpstr>
      <vt:lpstr>2016 жыл 12-ай  (6)</vt:lpstr>
      <vt:lpstr>'2016 жыл 12-ай  (6)'!Область_печати</vt:lpstr>
      <vt:lpstr>'2016 жыл 12-ай  (7)'!Область_печати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cp:lastModifiedBy>
  <cp:lastPrinted>2018-02-05T11:25:04Z</cp:lastPrinted>
  <dcterms:created xsi:type="dcterms:W3CDTF">2018-01-24T10:30:04Z</dcterms:created>
  <dcterms:modified xsi:type="dcterms:W3CDTF">2018-04-04T10:02:10Z</dcterms:modified>
</cp:coreProperties>
</file>