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9029"/>
  <workbookPr defaultThemeVersion="124226"/>
  <mc:AlternateContent xmlns:mc="http://schemas.openxmlformats.org/markup-compatibility/2006">
    <mc:Choice Requires="x15">
      <x15ac:absPath xmlns:x15ac="http://schemas.microsoft.com/office/spreadsheetml/2010/11/ac" url="\\Zhuldyz\с почты\прт 2017\отчет\"/>
    </mc:Choice>
  </mc:AlternateContent>
  <bookViews>
    <workbookView xWindow="0" yWindow="0" windowWidth="14160" windowHeight="11805" activeTab="1"/>
  </bookViews>
  <sheets>
    <sheet name="2017 рус" sheetId="1" r:id="rId1"/>
    <sheet name="Анализ межвед. взаим." sheetId="2" r:id="rId2"/>
    <sheet name="Анализ внешнего возд." sheetId="3" r:id="rId3"/>
    <sheet name="Освоение фин. средств" sheetId="4" r:id="rId4"/>
  </sheets>
  <definedNames>
    <definedName name="_xlnm._FilterDatabase" localSheetId="0" hidden="1">'2017 рус'!$A$13:$M$1423</definedName>
    <definedName name="Z_265F7E40_7672_47D8_9CE4_4C134EF98C7D_.wvu.PrintArea" localSheetId="0" hidden="1">'2017 рус'!$A$2:$L$1423</definedName>
    <definedName name="Z_265F7E40_7672_47D8_9CE4_4C134EF98C7D_.wvu.Rows" localSheetId="0" hidden="1">'2017 рус'!$33:$36,'2017 рус'!$70:$80,'2017 рус'!$82:$97,'2017 рус'!#REF!,'2017 рус'!#REF!,'2017 рус'!$148:$163,'2017 рус'!$165:$166,'2017 рус'!$180:$183,'2017 рус'!$217:$218,'2017 рус'!$284:$286,'2017 рус'!$329:$350,'2017 рус'!$364:$417,'2017 рус'!$464:$480,'2017 рус'!#REF!,'2017 рус'!$533:$539,'2017 рус'!$552:$557,'2017 рус'!$573:$579,'2017 рус'!$594:$594,'2017 рус'!$611:$614,'2017 рус'!$631:$635,'2017 рус'!$665:$670,'2017 рус'!$672:$686,'2017 рус'!$694:$702,'2017 рус'!$715:$719,'2017 рус'!$744:$769,'2017 рус'!#REF!,'2017 рус'!#REF!,'2017 рус'!#REF!,'2017 рус'!$1035:$1063,'2017 рус'!#REF!,'2017 рус'!#REF!,'2017 рус'!$898:$903,'2017 рус'!#REF!,'2017 рус'!#REF!,'2017 рус'!#REF!,'2017 рус'!$1382:$1384,'2017 рус'!#REF!</definedName>
    <definedName name="Z_2ACE87DB_549C_494D_8D7C_02C5DADB0811_.wvu.Rows" localSheetId="0" hidden="1">'2017 рус'!$70:$80,'2017 рус'!$180:$183,'2017 рус'!$217:$218,'2017 рус'!$240:$248,'2017 рус'!$329:$350,'2017 рус'!$364:$417</definedName>
    <definedName name="Z_3866D92C_E6CA_4391_BC7D_E318C056A683_.wvu.Rows" localSheetId="0" hidden="1">'2017 рус'!$70:$80,'2017 рус'!$180:$183,'2017 рус'!$217:$218,'2017 рус'!$240:$248,'2017 рус'!$329:$350,'2017 рус'!$364:$417</definedName>
    <definedName name="Z_CE22115F_0C1E_41E3_9068_49E483EF679C_.wvu.Rows" localSheetId="0" hidden="1">'2017 рус'!$70:$80,'2017 рус'!$180:$183,'2017 рус'!$217:$218,'2017 рус'!$240:$248,'2017 рус'!$329:$350,'2017 рус'!$364:$417</definedName>
    <definedName name="_xlnm.Print_Titles" localSheetId="0">'2017 рус'!$10:$13</definedName>
    <definedName name="_xlnm.Print_Area" localSheetId="0">'2017 рус'!$A$1:$M$1423</definedName>
  </definedNames>
  <calcPr calcId="162913" calcMode="manual"/>
  <customWorkbookViews>
    <customWorkbookView name="Your User Name - Личное представление" guid="{265F7E40-7672-47D8-9CE4-4C134EF98C7D}" mergeInterval="0" personalView="1" maximized="1" xWindow="1" yWindow="1" windowWidth="1280" windowHeight="803" activeSheetId="1"/>
    <customWorkbookView name="Администратор - Личное представление" guid="{8A2666B8-AB27-419E-A469-F86D17DF023A}" mergeInterval="0" personalView="1" maximized="1" xWindow="1276" yWindow="-60" windowWidth="1928" windowHeight="1088" activeSheetId="2"/>
    <customWorkbookView name="Bahitgul - Личное представление" guid="{2ACE87DB-549C-494D-8D7C-02C5DADB0811}" mergeInterval="0" personalView="1" maximized="1" xWindow="1" yWindow="1" windowWidth="1440" windowHeight="679" activeSheetId="1"/>
    <customWorkbookView name="User - Личное представление" guid="{CE22115F-0C1E-41E3-9068-49E483EF679C}" mergeInterval="0" personalView="1" maximized="1" xWindow="-8" yWindow="-8" windowWidth="1936" windowHeight="1056" activeSheetId="1"/>
    <customWorkbookView name="Bakhytgul - Личное представление" guid="{3866D92C-E6CA-4391-BC7D-E318C056A683}" mergeInterval="0" personalView="1" maximized="1" xWindow="1" yWindow="1" windowWidth="1276" windowHeight="803" activeSheetId="1" showComments="commIndAndComment"/>
  </customWorkbookViews>
</workbook>
</file>

<file path=xl/calcChain.xml><?xml version="1.0" encoding="utf-8"?>
<calcChain xmlns="http://schemas.openxmlformats.org/spreadsheetml/2006/main">
  <c r="H1420" i="1" l="1"/>
  <c r="H1423" i="1" s="1"/>
  <c r="G1420" i="1"/>
  <c r="H1387" i="1"/>
  <c r="H1386" i="1"/>
  <c r="H1389" i="1" s="1"/>
  <c r="H1368" i="1"/>
  <c r="H1371" i="1" s="1"/>
  <c r="H1341" i="1"/>
  <c r="H1340" i="1"/>
  <c r="G1340" i="1"/>
  <c r="G1324" i="1"/>
  <c r="G1323" i="1"/>
  <c r="G1322" i="1"/>
  <c r="H1267" i="1"/>
  <c r="G1267" i="1"/>
  <c r="H1259" i="1"/>
  <c r="H1248" i="1"/>
  <c r="H1324" i="1" s="1"/>
  <c r="H1222" i="1"/>
  <c r="H1221" i="1"/>
  <c r="H1323" i="1" s="1"/>
  <c r="H1204" i="1"/>
  <c r="H1203" i="1"/>
  <c r="H1113" i="1"/>
  <c r="H1094" i="1"/>
  <c r="H1093" i="1"/>
  <c r="H1083" i="1"/>
  <c r="H1082" i="1"/>
  <c r="G1070" i="1"/>
  <c r="H1066" i="1"/>
  <c r="G1066" i="1"/>
  <c r="F1066" i="1"/>
  <c r="G1065" i="1"/>
  <c r="F1065" i="1"/>
  <c r="H1032" i="1"/>
  <c r="H1065" i="1" s="1"/>
  <c r="H1031" i="1"/>
  <c r="G1026" i="1"/>
  <c r="G1073" i="1" s="1"/>
  <c r="F1026" i="1"/>
  <c r="G1025" i="1"/>
  <c r="F1025" i="1"/>
  <c r="G1024" i="1"/>
  <c r="F1024" i="1"/>
  <c r="H1019" i="1"/>
  <c r="H1024" i="1" s="1"/>
  <c r="H1018" i="1"/>
  <c r="H1025" i="1" s="1"/>
  <c r="H957" i="1"/>
  <c r="H1026" i="1" s="1"/>
  <c r="H956" i="1"/>
  <c r="H955" i="1"/>
  <c r="H918" i="1"/>
  <c r="G910" i="1"/>
  <c r="F910" i="1"/>
  <c r="F912" i="1" s="1"/>
  <c r="G909" i="1"/>
  <c r="G912" i="1" s="1"/>
  <c r="F909" i="1"/>
  <c r="H904" i="1"/>
  <c r="H896" i="1"/>
  <c r="H909" i="1" s="1"/>
  <c r="H895" i="1"/>
  <c r="H910" i="1" s="1"/>
  <c r="G890" i="1"/>
  <c r="G893" i="1" s="1"/>
  <c r="F890" i="1"/>
  <c r="F893" i="1" s="1"/>
  <c r="H878" i="1"/>
  <c r="H890" i="1" s="1"/>
  <c r="H893" i="1" s="1"/>
  <c r="H876" i="1"/>
  <c r="H873" i="1"/>
  <c r="G873" i="1"/>
  <c r="G876" i="1" s="1"/>
  <c r="F873" i="1"/>
  <c r="F876" i="1" s="1"/>
  <c r="G857" i="1"/>
  <c r="F857" i="1"/>
  <c r="H854" i="1"/>
  <c r="H857" i="1" s="1"/>
  <c r="G854" i="1"/>
  <c r="F854" i="1"/>
  <c r="H846" i="1"/>
  <c r="G843" i="1"/>
  <c r="F843" i="1"/>
  <c r="H842" i="1"/>
  <c r="G842" i="1"/>
  <c r="F842" i="1"/>
  <c r="G841" i="1"/>
  <c r="F841" i="1"/>
  <c r="F844" i="1" s="1"/>
  <c r="H836" i="1"/>
  <c r="H841" i="1" s="1"/>
  <c r="H818" i="1"/>
  <c r="H784" i="1"/>
  <c r="H843" i="1" s="1"/>
  <c r="H844" i="1" s="1"/>
  <c r="H783" i="1"/>
  <c r="H782" i="1"/>
  <c r="G774" i="1"/>
  <c r="H771" i="1"/>
  <c r="H770" i="1"/>
  <c r="H1070" i="1" s="1"/>
  <c r="H738" i="1"/>
  <c r="H705" i="1"/>
  <c r="H704" i="1"/>
  <c r="H707" i="1" s="1"/>
  <c r="H637" i="1"/>
  <c r="H640" i="1" s="1"/>
  <c r="H616" i="1"/>
  <c r="H596" i="1"/>
  <c r="H599" i="1" s="1"/>
  <c r="H584" i="1"/>
  <c r="H581" i="1"/>
  <c r="H560" i="1"/>
  <c r="H559" i="1"/>
  <c r="H562" i="1" s="1"/>
  <c r="H544" i="1"/>
  <c r="G544" i="1"/>
  <c r="F544" i="1"/>
  <c r="H541" i="1"/>
  <c r="H522" i="1"/>
  <c r="H521" i="1"/>
  <c r="H514" i="1"/>
  <c r="H520" i="1" s="1"/>
  <c r="H505" i="1"/>
  <c r="H508" i="1" s="1"/>
  <c r="G505" i="1"/>
  <c r="G508" i="1" s="1"/>
  <c r="F505" i="1"/>
  <c r="F508" i="1" s="1"/>
  <c r="H483" i="1"/>
  <c r="H482" i="1"/>
  <c r="H485" i="1" s="1"/>
  <c r="H415" i="1"/>
  <c r="H417" i="1" s="1"/>
  <c r="H414" i="1"/>
  <c r="H353" i="1"/>
  <c r="G353" i="1"/>
  <c r="G355" i="1" s="1"/>
  <c r="F353" i="1"/>
  <c r="F355" i="1" s="1"/>
  <c r="H352" i="1"/>
  <c r="H355" i="1" s="1"/>
  <c r="G352" i="1"/>
  <c r="F352" i="1"/>
  <c r="H289" i="1"/>
  <c r="H291" i="1" s="1"/>
  <c r="G289" i="1"/>
  <c r="G291" i="1" s="1"/>
  <c r="H288" i="1"/>
  <c r="G288" i="1"/>
  <c r="G211" i="1"/>
  <c r="G210" i="1"/>
  <c r="G209" i="1"/>
  <c r="H197" i="1"/>
  <c r="H211" i="1" s="1"/>
  <c r="H196" i="1"/>
  <c r="H193" i="1"/>
  <c r="H209" i="1" s="1"/>
  <c r="H192" i="1"/>
  <c r="H210" i="1" s="1"/>
  <c r="H169" i="1"/>
  <c r="H168" i="1"/>
  <c r="H167" i="1"/>
  <c r="H99" i="1"/>
  <c r="H102" i="1" s="1"/>
  <c r="H98" i="1"/>
  <c r="H39" i="1"/>
  <c r="H42" i="1" s="1"/>
  <c r="G39" i="1"/>
  <c r="H517" i="1" l="1"/>
  <c r="H523" i="1" s="1"/>
  <c r="G844" i="1"/>
  <c r="G212" i="1"/>
  <c r="H1180" i="1"/>
  <c r="H1183" i="1" s="1"/>
  <c r="H1072" i="1"/>
  <c r="H774" i="1"/>
  <c r="H1322" i="1"/>
  <c r="H1325" i="1" s="1"/>
  <c r="H171" i="1"/>
  <c r="F1027" i="1"/>
  <c r="H1181" i="1"/>
  <c r="G1325" i="1"/>
  <c r="H912" i="1"/>
  <c r="H212" i="1"/>
  <c r="H1071" i="1"/>
  <c r="H1027" i="1"/>
  <c r="H1074" i="1" s="1"/>
  <c r="H1073" i="1"/>
  <c r="G1027" i="1"/>
</calcChain>
</file>

<file path=xl/sharedStrings.xml><?xml version="1.0" encoding="utf-8"?>
<sst xmlns="http://schemas.openxmlformats.org/spreadsheetml/2006/main" count="8219" uniqueCount="2024">
  <si>
    <t>№ п/п</t>
  </si>
  <si>
    <t>Наименование направления / цели / индикатора / мероприятия</t>
  </si>
  <si>
    <t>Единица измерения</t>
  </si>
  <si>
    <t>Ответственные за исполнение</t>
  </si>
  <si>
    <t>Источники финансирования</t>
  </si>
  <si>
    <t>Код бюджетной программы</t>
  </si>
  <si>
    <t>НАПРАВЛЕНИЕ 1: Экономическое развитие</t>
  </si>
  <si>
    <t>Региональная макроэкономика</t>
  </si>
  <si>
    <t>ЦИ "Индекс физического объема валового регионального продукта"</t>
  </si>
  <si>
    <t>%</t>
  </si>
  <si>
    <t>*</t>
  </si>
  <si>
    <t>УЭБП, все управления</t>
  </si>
  <si>
    <t>ЦИ "Валовый региональный продукт на душу населения"</t>
  </si>
  <si>
    <t>тыс. тенге/ чел.</t>
  </si>
  <si>
    <t>ЦИ "Темп роста налоговых и неналоговых поступлений в местный бюджет"</t>
  </si>
  <si>
    <t>УЭБП, УФ, ДГД, райгоракиматы</t>
  </si>
  <si>
    <t>3.1.</t>
  </si>
  <si>
    <t>налоговые поступления</t>
  </si>
  <si>
    <t>3.2.</t>
  </si>
  <si>
    <t>неналоговые поступления</t>
  </si>
  <si>
    <t xml:space="preserve">ЦИ "Объем валового регионального продукта" </t>
  </si>
  <si>
    <t>млрд. тенге</t>
  </si>
  <si>
    <t>Мероприятия</t>
  </si>
  <si>
    <t>ед.</t>
  </si>
  <si>
    <t>Промышленность</t>
  </si>
  <si>
    <t>ЦИ "Индекс физического объема выпуска продукции обрабатывающей промышленности"</t>
  </si>
  <si>
    <t>УПП</t>
  </si>
  <si>
    <t>ЦИ "Производительность труда в обрабатывающей промышленности"</t>
  </si>
  <si>
    <t>тыс. долларов США/ чел.</t>
  </si>
  <si>
    <t xml:space="preserve">ЦИ "Доля экспорта объема несырьевых товаров в общем объеме экспорта региона" </t>
  </si>
  <si>
    <t>ЦИ "Доля выработанной электроэнергии возобновляемых источников энергии в общем объеме выработанной электроэнергии"</t>
  </si>
  <si>
    <t>УЭЖКХ</t>
  </si>
  <si>
    <t>ЦИ "Доля обрабатывающей промышленности в структуре промышленного производства"</t>
  </si>
  <si>
    <t>ЦИ "Увеличение валовой добавленной стоимости продукции обрабатывающей промышленности в % к предыдущему году"</t>
  </si>
  <si>
    <t>ЦИ "Показатель энергоемкости внутреннего регионального продукта"</t>
  </si>
  <si>
    <t>тнэ на тыс.долл. США в ценах 2000 г.</t>
  </si>
  <si>
    <t>4.1.</t>
  </si>
  <si>
    <t>ЦИ "Индекс физического объема выпуска продукции металлургической промышленности"</t>
  </si>
  <si>
    <t>5.1.</t>
  </si>
  <si>
    <t>ЦИ "Производительность труда в металлургии"</t>
  </si>
  <si>
    <t>тыс. долларов США/чел.</t>
  </si>
  <si>
    <t>4.7.</t>
  </si>
  <si>
    <t>ЦИ "Индекс физического объема добычи металлических руд"</t>
  </si>
  <si>
    <t>4.8.</t>
  </si>
  <si>
    <t>ЦИ "Индекс физического объема производства готовых металлических изделий"</t>
  </si>
  <si>
    <t>4.2.</t>
  </si>
  <si>
    <t>ЦИ "Индекс физического объема выпуска продукции машиностроения"</t>
  </si>
  <si>
    <t>5.2.</t>
  </si>
  <si>
    <t>ЦИ "Производительность труда в машиностроительной отрасли"</t>
  </si>
  <si>
    <t>4.3.</t>
  </si>
  <si>
    <t>ЦИ "Индекс физического объема выпуска продукции химической промышленности"</t>
  </si>
  <si>
    <t>5.3.</t>
  </si>
  <si>
    <t>ЦИ "Производительность труда в химической промышленности"</t>
  </si>
  <si>
    <t>4.4.</t>
  </si>
  <si>
    <t>ЦИ "Индекс физического объема объемов производства прочей неметаллической минеральной продукции"</t>
  </si>
  <si>
    <t>5.4.</t>
  </si>
  <si>
    <t>ЦИ "Производительность труда в производстве прочей неметаллической минеральной продукции к уровню 2012 года"</t>
  </si>
  <si>
    <t>ЦИ "Рост экспорта продукции в сфере строительной индустрии к уровню 2012 года"</t>
  </si>
  <si>
    <t>4.5.</t>
  </si>
  <si>
    <t>ЦИ "Индекс физического объема  производства продуктов питания"</t>
  </si>
  <si>
    <t>5.5.</t>
  </si>
  <si>
    <t>4.6.</t>
  </si>
  <si>
    <t>ЦИ "Индекс физического объема легкой промышленности"</t>
  </si>
  <si>
    <t>ЦИ "Производительность труда в легкой промышленности"</t>
  </si>
  <si>
    <t>Мероприятия по использованию резервов экономики:</t>
  </si>
  <si>
    <t>не требуется</t>
  </si>
  <si>
    <t>1. Обеспечение выпуска продукции сернокислотным заводом ТОО «СП «СКЗ «Казатомпром»</t>
  </si>
  <si>
    <t>УПП, акимат города Степногорска, ТОО «СП «СКЗ «Казатомпром» (по согласованию)</t>
  </si>
  <si>
    <t>млн. тенге</t>
  </si>
  <si>
    <t xml:space="preserve">УПП, акиматы районов и городов,
ТОО «Регион-Строй», ТОО "Кокшетау Жолдары" (по согласованию)
</t>
  </si>
  <si>
    <t>УПП, акимат города Кокшетау,
ТОО «КЗ «Вектор»
(по согласованию), ТОО «КАИК»
(по согласованию)</t>
  </si>
  <si>
    <t>УПП, акиматы районов и городов</t>
  </si>
  <si>
    <t>Мероприятия:</t>
  </si>
  <si>
    <t xml:space="preserve">Выход на рынки стран-членов Таможенного союза и наращивание экспортного потенциала предприятиями обрабатывающей промышленности Акмолинской области           </t>
  </si>
  <si>
    <t>УПП, МИР</t>
  </si>
  <si>
    <t>Выставки, презентации продукции местных товаропроизводителей</t>
  </si>
  <si>
    <t>Проведение совещаний, семинаров и встреч с предпринимателями региона</t>
  </si>
  <si>
    <t>УПП, МИР, АО "ГМК "Казахалтын" (по согласованию)</t>
  </si>
  <si>
    <t>УПП, МИР, АО "КАМАЗ-Инжиниринг" (по согласованию)</t>
  </si>
  <si>
    <t>Строительство цементного завода (ТОО "КокшеЦемент") в Енбекшильдерском районе</t>
  </si>
  <si>
    <t>УПП, ТОО "ПО "Кокше Цемент"</t>
  </si>
  <si>
    <t>Строительство золотоизвлекательной фабрики по переработке минерального сырья ТОО "Инвест-РТ"  в г.Степногорске</t>
  </si>
  <si>
    <t>ТОО "Инвест-РТ"</t>
  </si>
  <si>
    <t>Строительство ветровой электрической станции "Самал" Компания "Шеврон Мунайгаз Инк" в Ерейментауском районе</t>
  </si>
  <si>
    <t>Разработка медно-молибденового месторождения «Кызылту» ТОО «Степногорский горно-химический комбинат»</t>
  </si>
  <si>
    <t>Строительство фабрики обогащения каолина сырца ТОО «Arai Pro» мощностью 80 тыс. тонн в год</t>
  </si>
  <si>
    <t>Строительство завода по производству металлосэндвич панелей ТОО «Центрпласт НС» в Шортандинском районе мощностью 200 тыс. штук в год</t>
  </si>
  <si>
    <t>Строительство завода по производству забутовочного кирпича в Аршалынском заводе ТОО «СП «Аршалынский кирпичный завод» мощностью 120 млн. штук в год</t>
  </si>
  <si>
    <t>Реконструкция мини-НПЗ с использованием каталитической переработки нефтепродуктов мощностью 150 тыс. тонн ТОО "Нефтяной дом "Астана Ойл"</t>
  </si>
  <si>
    <t xml:space="preserve">Организация производства калиевой соли глифосата, ТОО «АвгустНан» </t>
  </si>
  <si>
    <t>Строительство комплекса по производству фракционного щебня, мощностью 150,0 тысяч тонн в год в Жаркаинском районе ТОО "Арка К"</t>
  </si>
  <si>
    <t xml:space="preserve">ТОО «Арка К» (по согласованию), УПП, 
акимат Жаркаинского района
</t>
  </si>
  <si>
    <t>Частные инвестиции и кредитные средства</t>
  </si>
  <si>
    <t>МБ</t>
  </si>
  <si>
    <t>РБ</t>
  </si>
  <si>
    <t>Итого по цели "Развитие промышленности области":</t>
  </si>
  <si>
    <t>Агропромышленный комплекс</t>
  </si>
  <si>
    <t>ЦИ "Индекс физического объема инвестиций в основной капитал сельского хозяйства"</t>
  </si>
  <si>
    <t>УСХ</t>
  </si>
  <si>
    <t>ЦИ "Индекс физического объема инвестиций в основной капитал производства продуктов питания"</t>
  </si>
  <si>
    <t>ЦИ "Доля поголовья крупного рогатого скота и мелкого рогатого скота в организованных хозяйствах"</t>
  </si>
  <si>
    <t>10.1.</t>
  </si>
  <si>
    <t xml:space="preserve">   крупный рогатый скот</t>
  </si>
  <si>
    <t>10.2.</t>
  </si>
  <si>
    <t xml:space="preserve">   мелкий рогатый скот</t>
  </si>
  <si>
    <t>ЦИ "Доля крупного рогатого скота и мелкого рогатого скота участвующих в породном преобразовании"</t>
  </si>
  <si>
    <t>ЦИ "Снижение доли субсидий, выданных с нарушением срока"</t>
  </si>
  <si>
    <t>га</t>
  </si>
  <si>
    <t>10. Расширение тепличного комплекса до 6,0 га, ТОО «Тепличные технологии Казахстана» (г. Степногорск)</t>
  </si>
  <si>
    <t>УСХ, акимат г.Степногорск,
ТОО «Тепличные технологии Казахстана»
(по согласованию)</t>
  </si>
  <si>
    <t>12. Реализация мероприятий по выходу на проектную мощность  инвестиционных проектов в сфере сельского хозяйства, введенных за первую пятилетку ГПФИИР 
(2010 – 2014 годы)</t>
  </si>
  <si>
    <t>УСХ, акиматы районов и городов</t>
  </si>
  <si>
    <t>13. Увеличение объемов максимальной загрузки мощностей по переработке мяса, молока и производства конкурентоспособной продукции мясоперерабатывающими и молокоперерабатывающими предприятиями</t>
  </si>
  <si>
    <t>14. Расширение ассортимента, улучшение качества продукции, наращивание экспортного потенциала и снижение доли импорта по мясным и молочным пищевым продуктам, путем перехода предприятий на международные стандарты в области систем качества и безопасности пищевой промышленности</t>
  </si>
  <si>
    <t xml:space="preserve">15. Увеличение доли переработки сельскохозяйственной продукции и выпуска конкурентоспособной продукции с высокой добавленной стоимостью путем субсидирования затрат перерабатывающих предприятий на закуп сырья для производства масла сливочного и твердых сыров (в 2015 году выделено 128,670 млн. тенге)
</t>
  </si>
  <si>
    <t>информация в МНЭ</t>
  </si>
  <si>
    <t>Итого по цели "Создание условий для повышения конкурентоспособности субъектов агропромышленного комплекса":</t>
  </si>
  <si>
    <t>Малый и средний бизнес, торговля</t>
  </si>
  <si>
    <t>ЦИ "Доля действующих субъектов малого и среднего предпринимательства в общем объеме зарегистрированных"</t>
  </si>
  <si>
    <t>ЦИ "Индекс физического объема розничной торговли"</t>
  </si>
  <si>
    <t>ЦИ "Увеличение количества торговых объектов, с торговой площадью не менее 2000 кв.м (с видом деятельности «Розничная торговля»)"</t>
  </si>
  <si>
    <t xml:space="preserve">по программе поддержки и развития бизнеса "Дорожная карта бизнеса 2020":  </t>
  </si>
  <si>
    <t>Итого по цели "Создание благоприятных условий для развития малого и среднего предпринимательства в регионе":</t>
  </si>
  <si>
    <t>ЦИ "Объем отгруженной произведенной продукции в другие регионы (по промышленным предприятиям, с  численностью свыше 50 человек)"</t>
  </si>
  <si>
    <t>тыс. тенге</t>
  </si>
  <si>
    <t>ЦИ "Удельный вес товаров, закупленных в других регионах к общему объему товаров, закупленных у резидентов другой области и нерезидентов (по оптовым предприятиям, с численностью работающих свыше 50 человек)"</t>
  </si>
  <si>
    <t xml:space="preserve">Организация выставочно-ярмарочных мероприятий, проводимых в рамках межрегионального сотрудничества </t>
  </si>
  <si>
    <t>Все управления</t>
  </si>
  <si>
    <t>Организация выездных выставок товаропроизводителей из регионов</t>
  </si>
  <si>
    <t>Итого по цели "Укрепление межрегиональных связей с другими регионами ":</t>
  </si>
  <si>
    <t>Инновации и инвестиции</t>
  </si>
  <si>
    <t>ЦИ "Доля внешних инвестиций в общем объеме инвестиций в основной капитал"</t>
  </si>
  <si>
    <t>ЦИ "Рост инвестиций в основной капитал несырьевого сектора (за исключением инвестиций из государственного бюджета) к 2015 году"</t>
  </si>
  <si>
    <t>ЦИ "Увеличение количества проектов ГЧП, получивших положительные заключения по разработанной документации и объявление конкурса по ним"</t>
  </si>
  <si>
    <t>УЭБП, все областные управления, хозсубъекты</t>
  </si>
  <si>
    <t>ЦИ "Доля инновационно-активных предприятий от числа действующих предприятий"</t>
  </si>
  <si>
    <t>ЦИ "Увеличение доли инновационной продукции в общем объеме валового регионального продукта"</t>
  </si>
  <si>
    <t xml:space="preserve">Развитие  инновационной инфраструктуры </t>
  </si>
  <si>
    <t xml:space="preserve">в том числе: </t>
  </si>
  <si>
    <t xml:space="preserve">Формирование базы данных инновационных предприятий и проектов Акмолинской области </t>
  </si>
  <si>
    <t>Кадровое обеспечение инновационной деятельности</t>
  </si>
  <si>
    <t xml:space="preserve">Организация и проведение презентаций инновационных разработок и технологий субъектов инновационной деятельности Акмолинской области на международных и республиканских выставках,  форумах и бизнес-миссиях и т.п. </t>
  </si>
  <si>
    <t>УПП, УТ</t>
  </si>
  <si>
    <t>Проведение областных конкурсов на:</t>
  </si>
  <si>
    <t>лучший молодежный инновационный проект</t>
  </si>
  <si>
    <t xml:space="preserve">лучшую инновационную организацию Акмолинской области </t>
  </si>
  <si>
    <t>Итого по цели "Создание привлекательных условий для инвесторов и развитие инновации":</t>
  </si>
  <si>
    <t>Территориальное (пространственное) развитие</t>
  </si>
  <si>
    <t>ЦИ: "Рост/убыль численности населения"</t>
  </si>
  <si>
    <t>УЭБП</t>
  </si>
  <si>
    <t>ЦИ: "Увеличение количество сельских населенных пунктов с высоким потенциалом развития"</t>
  </si>
  <si>
    <t>Предоставление бюджетных кредитов на приобретение и строительство жилья специалистам социальной сферы и ветеринарии</t>
  </si>
  <si>
    <t>УЭБП, УО, УЗ, УК, УФКС, акимы районов и городов</t>
  </si>
  <si>
    <t>Предоставление подъемных пособий специалистам социальной сферы и ветеринарии</t>
  </si>
  <si>
    <t>Реализация Программы развития регионов по приоритету "Развитие местного самоуправления"</t>
  </si>
  <si>
    <t>УЭБП, акимы городов и районов</t>
  </si>
  <si>
    <t xml:space="preserve">Направление 2: Социальная сфера  </t>
  </si>
  <si>
    <t>Образование</t>
  </si>
  <si>
    <t>ЦИ "Количество функционирующих аварийных и трехсменных школ"</t>
  </si>
  <si>
    <t>УО</t>
  </si>
  <si>
    <t>1/6</t>
  </si>
  <si>
    <t>ЦИ "Доля учащихся, успешно (отлично/хорошо) освоивших образовательные программы среди выпускников школ по естественно-математическим дисциплинам"</t>
  </si>
  <si>
    <t>ЦИ "Охват детей инклюзивным образованием от общего количества детей с ограниченными возможностями"</t>
  </si>
  <si>
    <t>ЦИ "Охват детей (3-6 лет) дошкольным воспитанием и обучением"</t>
  </si>
  <si>
    <t>в том числе за счет развития сети частных дошкольных организаций</t>
  </si>
  <si>
    <t>ЦИ "Доля выпускников учебных заведений технического и профессионального образования, обучившихся по государственному заказу и трудоустроенных в первый год после окончания обучения"</t>
  </si>
  <si>
    <t>ЦИ "Доля охвата молодежи типичного возраста (14-24 лет) техническим и профессиональным образованием"</t>
  </si>
  <si>
    <t>ЦИ "Обеспечение функционирования организаций общего среднего образования согласно государственному нормативу сети"</t>
  </si>
  <si>
    <t>Приобретение для школ  лингафонно-мультимедийного кабинета</t>
  </si>
  <si>
    <t xml:space="preserve">ед.  </t>
  </si>
  <si>
    <t>УО,акимы районов и городов, организации образования</t>
  </si>
  <si>
    <t>Приобретение для школ кабинетов физики</t>
  </si>
  <si>
    <t>Приобретение для школ кабинетов химии</t>
  </si>
  <si>
    <t xml:space="preserve">Приобретение для школ кабинетов  биологии </t>
  </si>
  <si>
    <t>Приобретение и доставка учебников, учебно методических комплексов для гос. организаций образования области</t>
  </si>
  <si>
    <t>Капитальные ремонты школ</t>
  </si>
  <si>
    <t>кол-во организаций</t>
  </si>
  <si>
    <t>УО, акимы районов и городов, организации образования</t>
  </si>
  <si>
    <t>Капитальные ремонты ДДО</t>
  </si>
  <si>
    <t xml:space="preserve">акимы районов и городов </t>
  </si>
  <si>
    <t>Снижение наполняемости   групп в  дошкольных организациях</t>
  </si>
  <si>
    <t>акимы районов, городов, руководители организаций образования</t>
  </si>
  <si>
    <t>в пределах предусмотренных средств рай(гор)бюджетов</t>
  </si>
  <si>
    <t>Заключение договоров на подготовку кадров с работодателями</t>
  </si>
  <si>
    <t>организации ТиПО, работадатели</t>
  </si>
  <si>
    <t>Подписание меморандумов управления образования с крупными работодателями о взаимном сотрудничестве</t>
  </si>
  <si>
    <t>УО, организации ТиПО, работодатели</t>
  </si>
  <si>
    <t>Подписание 3-х сторонних договоров учебными заведениями ТиПО с работодателями о предоставлении рабочих мест на прохождение профессиональной практики с последующим трудоустройством</t>
  </si>
  <si>
    <t>организации ТиПО, работодатели, учащиеся организаций ТиПО</t>
  </si>
  <si>
    <t>Приобретение современного обучающего оборудования</t>
  </si>
  <si>
    <t>УО, организации ТиПО</t>
  </si>
  <si>
    <t>Мероприятия по строительству и реконструкции объектов образования указаны в направлении №4</t>
  </si>
  <si>
    <t>Итого по цели "Улучшение качества и доступности образования":</t>
  </si>
  <si>
    <t>Здравоохранение</t>
  </si>
  <si>
    <t>ЦИ "Ожидаемая продолжительность жизни населения"</t>
  </si>
  <si>
    <t>УЗ</t>
  </si>
  <si>
    <t>ЦИ "Снижение материнской смертности на 100 тыс. родившихся живыми"</t>
  </si>
  <si>
    <t>ЦИ "Снижение младенческой смертности на 1000  родившихся живыми"</t>
  </si>
  <si>
    <t>ЦИ "Снижение смертности от злокачественных новообразований на 100 тыс. населения"</t>
  </si>
  <si>
    <t>ЦИ "Распространенность вируса иммунодефицита человека в возрастной группе 15-49 лет, в пределах 0,2-0,6%"</t>
  </si>
  <si>
    <t>УЗ, руководители МО</t>
  </si>
  <si>
    <t>в пределах выделенных средств</t>
  </si>
  <si>
    <t>Мероприятия по строительству и реконструкции объектов здравоохранения указаны в направлении №4</t>
  </si>
  <si>
    <t>Итого по цели "Развитие системы здравоохранения и улучшение состояния здоровья населения":</t>
  </si>
  <si>
    <t xml:space="preserve">Труд и социальная защита населения </t>
  </si>
  <si>
    <t>ЦИ "Уровень безработицы"</t>
  </si>
  <si>
    <t>УКЗСП</t>
  </si>
  <si>
    <t>ЦИ "Уровень женской безработицы"</t>
  </si>
  <si>
    <t>ЦИ "Уровень молодежной безработицы"</t>
  </si>
  <si>
    <t>ЦИ "Доля трудоустроенных из числа лиц, обратившихся по вопросам трудоустройства"</t>
  </si>
  <si>
    <t>ЦИ "Доля трудоустроенных лиц на постоянную работу из числа обратившихся целевых групп"</t>
  </si>
  <si>
    <t>ЦИ "Уровень производственного травматизма (коэффициент частоты несчастных случаев на 1000 чел.)*"</t>
  </si>
  <si>
    <t>УИТ</t>
  </si>
  <si>
    <t>ЦИ "Удельный вес квалифицированных специалистов в составе привлекаемой иностранной рабочей силы по разрешениям, выданным местными исполнительными органами (по квоте на привлечение иностранной рабочей силы)"</t>
  </si>
  <si>
    <t>ЦИ "Удельный вес устраненных нарушений трудового законодательства, в % к общему количеству выявленных нарушений"</t>
  </si>
  <si>
    <t>ЦИ "Доля населения, имеющего доходы ниже величины прожиточного минимума"</t>
  </si>
  <si>
    <t>ЦИ "Доля получателей АСП в общей численности населения, проживающего ниже величины прожиточного минимума"</t>
  </si>
  <si>
    <t>ЦИ "Доля трудоспособных из числа получателей адресной социальной помощи"</t>
  </si>
  <si>
    <t>ЦИ "Удельный вес лиц, охваченных оказанием специальных социальных услуг (в общей численности лиц, нуждающихся в их получении)"</t>
  </si>
  <si>
    <t>ЦИ "Доля лиц, охваченных специальными социальными услугами, предоставляемыми субъектами частного сектора (в том числе, неправительственными организациями)"</t>
  </si>
  <si>
    <t>ЦИ "Количество трудоустроенных инвалидов трудоспособного возраста, обратившихся за содействием занятости"</t>
  </si>
  <si>
    <t>ЦИ "Доля объектов социальной инфраструктуры, обеспеченных доступом для инвалидов от общего числа паспортизированных объектов социальной, транспортной инфраструктуры"</t>
  </si>
  <si>
    <t>Проведение ярмарок вакансий свободных рабочих мест</t>
  </si>
  <si>
    <t>Не требуется</t>
  </si>
  <si>
    <t xml:space="preserve">Не требуется </t>
  </si>
  <si>
    <t>Деятельность клуба поиска работы</t>
  </si>
  <si>
    <t xml:space="preserve">Привлечение иностранных специалистов по высоким и сложным технологиям на новых производственных предприятиях региона </t>
  </si>
  <si>
    <t xml:space="preserve">Рост занятости населения обеспечивается созданием новых рабочих мест за счет открытия новых производств в реальном секторе развития малого и среднего бизнеса во всех сферах </t>
  </si>
  <si>
    <t>Объем финансирования профессиональной подготовки и переподготовки обратившихся в органы занятости</t>
  </si>
  <si>
    <t>Финансирование общественных работ</t>
  </si>
  <si>
    <t>Финансирование социальных рабочих мест</t>
  </si>
  <si>
    <t>Итого по цели "Обеспечение занятости и эффективной системы социальной защиты граждан":</t>
  </si>
  <si>
    <t>Культура</t>
  </si>
  <si>
    <t>ЦИ "Среднее число посетителей (посещений) организаций культуры на 1000 человек:</t>
  </si>
  <si>
    <t>чел.</t>
  </si>
  <si>
    <t>УК</t>
  </si>
  <si>
    <t>посетителей библиотек,</t>
  </si>
  <si>
    <t>посещений театров,</t>
  </si>
  <si>
    <t>посещений музеев,</t>
  </si>
  <si>
    <t>посещений концертных организаций"</t>
  </si>
  <si>
    <t>Проведение социально значимых и культурных мероприятий</t>
  </si>
  <si>
    <t>УК, акимы районов и городов</t>
  </si>
  <si>
    <t>Итого по цели "Формирование культурного пространства":</t>
  </si>
  <si>
    <t xml:space="preserve">Физическая культура и спорт  </t>
  </si>
  <si>
    <t>ЦИ "Охват граждан, занимающихся физической культурой и спортом"</t>
  </si>
  <si>
    <t>УФКС</t>
  </si>
  <si>
    <t>ЦИ "Охват детей и подростков от 7 до 18 лет, занимающихся физической культурой и спортом в детско-юношеских спортивных школах, спортивных клубах физической подготовки от общей численности детей и подростков"</t>
  </si>
  <si>
    <t>млн.тенге</t>
  </si>
  <si>
    <t>Подготовка и участие членов областных сборных команд по различным видам спорта на республиканских и международных спортивных соревнованиях</t>
  </si>
  <si>
    <t>Ввод в эксплуатацию объектов спорта (строительство, реконструкция и оборудование  современных спортивных площадок)</t>
  </si>
  <si>
    <t>акиматы районов и городов, УС</t>
  </si>
  <si>
    <t>Прочие мероприятия по строительству и реконструкции спортивных объектов указаны в направлении №4</t>
  </si>
  <si>
    <t>Всего по цели "Развитие физической культуры и массового спорта":</t>
  </si>
  <si>
    <t>Внутренняя политика</t>
  </si>
  <si>
    <t>УВП</t>
  </si>
  <si>
    <t>Молодежная политика</t>
  </si>
  <si>
    <t>ЦИ "Доля NEET в общем числе молодежи в возрасте 15-28 лет (NEET – англ. NotinEducation, Employmentor Training)"</t>
  </si>
  <si>
    <t>УВМП</t>
  </si>
  <si>
    <t>ЦИ "Уровень удовлетворенности населения в возрасте от 14 до 29 лет реализацией государственной молодежной политикой"</t>
  </si>
  <si>
    <t>Организация деятельности областного молодежного онлайн-канала «ОК»</t>
  </si>
  <si>
    <t>Осуществление мониторинга ситуации в молодежной среде по различным направлениям</t>
  </si>
  <si>
    <t>Финансирование не требуется</t>
  </si>
  <si>
    <t>Всего по цели "Обеспечение участия молодежи в социально-экономическом развитии региона":</t>
  </si>
  <si>
    <t xml:space="preserve">Религиозная ситуация </t>
  </si>
  <si>
    <t>ЦИ "Доля населения, положительно оценивающего государственную политику в сфере межконфессиональных отношений"</t>
  </si>
  <si>
    <t>УДР</t>
  </si>
  <si>
    <t>Проведение разъяснительных работ среди различных категорий населения</t>
  </si>
  <si>
    <t>Туризм</t>
  </si>
  <si>
    <t>ЦИ "Увеличение количества обслуженных посетителей местами размещения по внутреннему туризму (резиденты), в сравнении с предыдущим годом"</t>
  </si>
  <si>
    <t>УТ</t>
  </si>
  <si>
    <t>ЦИ "Увеличение количества обслуженных посетителей местами размещения по въездному туризму (нерезиденты), в сравнении с предыдущим годом"</t>
  </si>
  <si>
    <t>ЦИ "Увеличение количества представленных койко-суток, в сравнении с предыдущим годом"</t>
  </si>
  <si>
    <t>Организация и проведение семинаров по вопросам развития туризма, статистики, сертификации услуг в туристской индустрии, гостиничном хозяйстве  и повышению квалификации специалистов туристской сферы</t>
  </si>
  <si>
    <t>УТ, акимат Бурабайского района</t>
  </si>
  <si>
    <t>Организация и проведение экспедиции по изучению туристско-рекреационного потенциала Акмолинской области</t>
  </si>
  <si>
    <t>Участие в республиканских и региональных семинарах, совещаниях,  конференциях, выставках, ярмарках по вопросам развития туристской отрасли</t>
  </si>
  <si>
    <t>Разработка и выпуск ежегодных рекламно-информационных материалов, путеводителей и каталогов по экологическим, культурно-познавательным и историческим объектам Акмолинской области на 3-х языках</t>
  </si>
  <si>
    <t>УТ, акиматы районов и городов, ГНПП (по согласованию), туристские организации (по согласованию)</t>
  </si>
  <si>
    <t>Всего по цели "Развитие туристской отрасли Акмолинской области":</t>
  </si>
  <si>
    <t>Развитие трех язычия</t>
  </si>
  <si>
    <t>ЦИ "Доля взрослого населения, владеющего государственным языком"</t>
  </si>
  <si>
    <t>УРЯ</t>
  </si>
  <si>
    <t>ЦИ "Доля взрослого населения, владеющего английским языком"</t>
  </si>
  <si>
    <t>ЦИ "Доля взрослого населения, владеющего тремя языками (государственным, русским и английским)"</t>
  </si>
  <si>
    <t>Организация обучения казахскому, русскому и английскому языкам</t>
  </si>
  <si>
    <t>Взаимодействие со СМИ в целях обеспечения выпуска обучающих государственному, русскому и английскому языкам теле- и радиопрограмм</t>
  </si>
  <si>
    <t>Реализация плана мероприятий по выполнению государственной программы по функционированию и развитию языков на 2011-2020 гг</t>
  </si>
  <si>
    <t>УРЯ, акимы городов и районов</t>
  </si>
  <si>
    <t>Осуществление контроля за исполнением соблюдения Закона Республики Казахстан «О языках в Республике Казахстан»  в оформлении визуальной информации и реквизитов</t>
  </si>
  <si>
    <t>Взаимодействие с негосударственными учебными, лингвистическими центрами, обучающими взрослое население языкам</t>
  </si>
  <si>
    <t>Всего по цели "Развитие трехязычия в регионе":</t>
  </si>
  <si>
    <t xml:space="preserve">Направление 3: Общественная безопасность и правопорядок </t>
  </si>
  <si>
    <t>Обеспечение общественной безопасности и правопорядка</t>
  </si>
  <si>
    <t>ЦИ "Удельный вес преступлений, совершенных на улицах"</t>
  </si>
  <si>
    <t>ДВД</t>
  </si>
  <si>
    <t>ЦИ "Снижение числа погибших в дорожно-транспортных происшествиях на 100 пострадавших"</t>
  </si>
  <si>
    <t>ЦИ "Удельный вес преступлений, совершенных несовершеннолетними"</t>
  </si>
  <si>
    <t>ЦИ "Удельный вес преступлений, совершенных ранее совершавшими"</t>
  </si>
  <si>
    <t>Внедрение в местах массового скопления граждан (площади, скверы, улицы, внутридворовые территории жилых массивов и др.) систем наружного видеонаблюдения</t>
  </si>
  <si>
    <t>ДВД, Акимы районов, гг Степногорск и  г.Кокшетау</t>
  </si>
  <si>
    <t>Обеспечить эффективное использование выделяемых денежных средств, предназначенных для поощрения граждан, участвующих в охране общественного порядка</t>
  </si>
  <si>
    <t>ДВД, Акимы районов, городов Степногорск и  г.Кокшетау</t>
  </si>
  <si>
    <t xml:space="preserve">Проведение профилактических мероприятий по предупреждению преступлений, совершаемых несовершеннолетними </t>
  </si>
  <si>
    <t xml:space="preserve">Проведение профилактических мероприятий по предупреждению преступлений, совершаемых ранее совершавшими </t>
  </si>
  <si>
    <t>Предупреждение и пресечение правонарушений, создающих реальную угрозу безопасности дорожного движения</t>
  </si>
  <si>
    <t>Создание социальных роликов по пропаганде безопасности дорожного движения и обеспечение их проката на центральных, республиканских и местных телеканалах</t>
  </si>
  <si>
    <t>Мероприятия по противодействию наркомании и наркобизнесу:</t>
  </si>
  <si>
    <t>УО, акиматы районов, городов Кокшетау Степногорск</t>
  </si>
  <si>
    <t>Количество бесплатных кружков</t>
  </si>
  <si>
    <t xml:space="preserve">Количество бесплатных спортивных секций </t>
  </si>
  <si>
    <t>УФКС, акиматы районов, городов Кокшетау Степногорск</t>
  </si>
  <si>
    <t>991 единиц</t>
  </si>
  <si>
    <t>Снижение количества лиц с зависимостью от наркотиков, состоящих на диспансерном учете, в том числе женщин и несовершеннолетних</t>
  </si>
  <si>
    <t>УЗ, акиматы районов, городов Кокшетау Степногорск</t>
  </si>
  <si>
    <t>44 чел. / 36 чел.</t>
  </si>
  <si>
    <t>Снижение количества лиц, состоящих на наркологическом учете с пагубным потреблением и зависимостью от наркотиков</t>
  </si>
  <si>
    <t>295 чел.</t>
  </si>
  <si>
    <t>Доля лиц с зависимостью от наркотиков, состоящих на диспансерном учете, с длительной ремиссией 2 и более лет среди лиц с зависимостью от наркотиков, состоящих на диспансерном учете</t>
  </si>
  <si>
    <t>14,6 %.</t>
  </si>
  <si>
    <t>Снижение числа наркопотребителей (состоящих на диспансерном и профилактическом учетах)</t>
  </si>
  <si>
    <t>831 чел.</t>
  </si>
  <si>
    <t>Проведение мероприятий и фестивалей под девизом "Мы за здоровый образ жизни!"</t>
  </si>
  <si>
    <t>ЦФЗОЖ, УЗ, акиматы районов, городов  г.Кокшетау Степногорск</t>
  </si>
  <si>
    <t>Реализация социально - значимых проектов по противодействию наркомании, профилактики здорового образа жизни и популяризация национальных видов спорта среди населения Акмолинской области</t>
  </si>
  <si>
    <t>УЗ, ЦФЗОЖ, УВП, НПО</t>
  </si>
  <si>
    <t>Проведение творческих конкурсов на лучший рисунок, плакат под девизом «Будущее без наркотиков»</t>
  </si>
  <si>
    <t>Проведение среди школьников и студентов спортивно–массовых мероприятий под девизами «Молодежь против наркотиков!» «Спорт – здоровье!», «Наркотики – зло!» (акции, спортивные, туристические мероприятия, фестивали, конкурсы, круглые столы, конференции)</t>
  </si>
  <si>
    <t>Обеспечение деятельности областного штаба по координации деятельности государственных органов, направленной на противодействие наркомании и наркобизнеса</t>
  </si>
  <si>
    <t>Аппарат акима области, ДВД (по согласованию)</t>
  </si>
  <si>
    <t>Проведение акции, посвященной "Международному дню борьбы с наркоманией"  (26 июня) с привлечением молодежных и неправительственных общественных объединений</t>
  </si>
  <si>
    <t>УВМП, УК, ЦФЗОЖ, ДВД, УЗ, УО, УФКС, акиматы районов, г. г.Кокшетау и Степногорск</t>
  </si>
  <si>
    <t>Проведение  в установленном порядке тестирования на предмет раннего выявления фактов употребления наркотиков среди молодежи</t>
  </si>
  <si>
    <t>АОНРЦ, УЗ, УО, ВУЗы (по согласованию)</t>
  </si>
  <si>
    <t>Проведение рейдовых мероприятий в увеселительных заведениях, ночных клубах по выявлению фактам распространения и употребления наркотиков, психотропных веществ</t>
  </si>
  <si>
    <t>Проведение оперативно-профилактических мероприятий "Канал", "Мак", "Барьер" и других</t>
  </si>
  <si>
    <t>ДВД (по согласованию), ДКНБ (по согласованию), ДГД (по согласованию), ДБЭКП (по согласованию)</t>
  </si>
  <si>
    <t>Предупреждение возникновения и обеспечение защиты от чрезвычайных ситуаций</t>
  </si>
  <si>
    <t>ЦИ "Уровень обеспеченности инфраструктуры противодействия чрезвычайным ситуациям"</t>
  </si>
  <si>
    <t>ДЧС</t>
  </si>
  <si>
    <t>Мониторинг местности и объектов с целью предупреждения возникновения чрезвычайных ситуаций</t>
  </si>
  <si>
    <t>ДЧС, рай(гор) акиматы</t>
  </si>
  <si>
    <t>Мероприятия по строительству и реконструкции объектов обеспечения правопорядка и безопасности указаны в направлении №4</t>
  </si>
  <si>
    <t>Всего по цели "Повышение безопасности жизнедеятельности населения":</t>
  </si>
  <si>
    <t xml:space="preserve">Направление 4: Инфраструктура </t>
  </si>
  <si>
    <t>Связь и коммуникации</t>
  </si>
  <si>
    <t>ЦИ "Плотность фиксированных линий телефонной связи на 100 жителей"</t>
  </si>
  <si>
    <t>АО "Казахтелеком"</t>
  </si>
  <si>
    <t>ЦИ "Доля пользователей Интернет"</t>
  </si>
  <si>
    <t>Операторы связи</t>
  </si>
  <si>
    <t>УО, рай(гор)акиматы</t>
  </si>
  <si>
    <t>Установка оборудования GPON  на 4608  портов</t>
  </si>
  <si>
    <t>Перенос оборудования мультисервисного доступа абонентской емкостью 384 номеров  с мкр. Бирлик в с.Красный Яр  и строительство линейного хозяйства</t>
  </si>
  <si>
    <t>Перенос высвобождаемого с мкр Коктем г. Кокшетау оборудования мультисервисного доступа абонентской емкостью 640  номеров на станцию Кокшетау-2, развитие линейной сети</t>
  </si>
  <si>
    <t>Строительство распределительной волоконной оптической сети на 4 846 абонента</t>
  </si>
  <si>
    <t>Обучение населения цифровой (компьютерной) грамотности</t>
  </si>
  <si>
    <t>Всего по цели "Развитие средств связи и коммуникации" :</t>
  </si>
  <si>
    <t>Строительство</t>
  </si>
  <si>
    <t>ЦИ "Индекс физического объема строительных работ"</t>
  </si>
  <si>
    <t>УС</t>
  </si>
  <si>
    <t>тыс. кв.метр</t>
  </si>
  <si>
    <t>Архитектура и градостроительство</t>
  </si>
  <si>
    <t xml:space="preserve"> акимат Аршалынского района, УАГ</t>
  </si>
  <si>
    <t>Разработка схемы развития и застройки  с.Бауманское Егиндыкольского района</t>
  </si>
  <si>
    <t xml:space="preserve"> акимат Егиндыкольского района, УАГ</t>
  </si>
  <si>
    <t xml:space="preserve"> акимат Зерендинского района, УАГ</t>
  </si>
  <si>
    <t>Разработка схемы развития и застройки с.Еленовка Зерендинского  района</t>
  </si>
  <si>
    <t>Разработка генерального плана совмещенного с ПДП поселка Бестобе</t>
  </si>
  <si>
    <t>млн.тг</t>
  </si>
  <si>
    <t>акимат г.Степногорск, УАГ</t>
  </si>
  <si>
    <t>Всего по разделу "Архитектура и градостроительство":</t>
  </si>
  <si>
    <t>Строительство и реконструкция объектов образования</t>
  </si>
  <si>
    <t>Строительство средней школы на 120 мест в с.Каражар Целиноградского района</t>
  </si>
  <si>
    <t>Всего по разделу "Развитие инфраструктуры образования":</t>
  </si>
  <si>
    <t>Строительство и реконструкция объектов здравоохранения</t>
  </si>
  <si>
    <t>Районная поликлиника на 250 посещений в смену п. Зеренда Зерендинского района Акмолинской области</t>
  </si>
  <si>
    <t>Всего по разделу "Развитие инфраструктуры здравоохранения":</t>
  </si>
  <si>
    <t>Жилищное строительство</t>
  </si>
  <si>
    <t>Целевые трансферты на развитие бюджетам районов (городов областного значения) на проектирование, строительство и (или) приобретение жилья коммунального жилищного фонда</t>
  </si>
  <si>
    <t>Целевые трансферты на развитие бюджетам районов (городов областного значения) на проектирование, развитие, обустройство и (или) приобретение инженерно-коммуникационной инфраструктуры</t>
  </si>
  <si>
    <t>Всего по разделу "Жилищное строительство":</t>
  </si>
  <si>
    <t>Водоснабжение и водоотведение</t>
  </si>
  <si>
    <t xml:space="preserve">Разработка ПСД на строительство разводящих сетей водоснабжения в с.Разъезд 96 Целиноградский район </t>
  </si>
  <si>
    <t>Реконструкция водопроводной сети в с.Мамай Енбекшильдерского района Акмолинской области</t>
  </si>
  <si>
    <t>Реконструкция   сетей водоснабжения в с.Тайтобе Целиноградский район</t>
  </si>
  <si>
    <t xml:space="preserve">Реконструкция водопроводной сети в с.Минское Аккольского  района </t>
  </si>
  <si>
    <t xml:space="preserve">Строительство водозаборных сооружений и водовода от Нижне-Романовского месторождения до а.Косшы Целиноградского района </t>
  </si>
  <si>
    <t>Реконструкция  водопроводных сетей и сооружений  села Садовое Атбасарского района Акмолинской области</t>
  </si>
  <si>
    <t>Реконструкция магистрального трубопровода   с.Оркендеу Коргалжынского района Акмолинской области</t>
  </si>
  <si>
    <t>Реконструкция разводящих   водопроводных сетей в селе Лозовое Жаксынского района Акмолинской области</t>
  </si>
  <si>
    <t>Развитие инфраструктуры культуры, спорта</t>
  </si>
  <si>
    <t>Всего по разделу "Развитие инфраструктуры культуры и спорта":</t>
  </si>
  <si>
    <t>Строительство стоквартирного жилого дома в городе Щучинске Бурабайского района Акмолинской области (привязка типового проекта ТП РК 100 ЖД – 2.1-2011)</t>
  </si>
  <si>
    <t xml:space="preserve">Строительство здания кавалерийского взвода  управления внутренних дел Бурабайского района по улице Жастар, 2б в поселке Молбаза Зеленоборского сельского округа Бурабайского района </t>
  </si>
  <si>
    <t>Разработка  ПСД, строительство здания Дворца бракосочетания в г. Кокшетау</t>
  </si>
  <si>
    <t>Строительство объектов обеспечения общественного порядка, безопасности</t>
  </si>
  <si>
    <t>Проведение контрольных мероприятий на предмет качества строительства объектов и соблюдения нормативов в области строительства</t>
  </si>
  <si>
    <t>УГАСК</t>
  </si>
  <si>
    <t>Всего по разделу "Строительство объектов обеспечения общественного порядка, безопасности":</t>
  </si>
  <si>
    <t>Всего по цели "Обеспечение доступности жилья и развитие строительства":</t>
  </si>
  <si>
    <t>Дороги и транспорт</t>
  </si>
  <si>
    <t>ЦИ "Доля автомобильных дорог областного и районного значения, находящихся в хорошем и удовлетворительном состоянии"</t>
  </si>
  <si>
    <t>УПТАД</t>
  </si>
  <si>
    <t>ЦИ "Доля неохваченных пассажирским автотранспортным сообщением населенных пунктов"</t>
  </si>
  <si>
    <t>Обеспечение населенных пунктов с численностью населения более 100 чел., имеющих дорожные условия автобусным сообщением.</t>
  </si>
  <si>
    <t>УПТАД, акиматы районов</t>
  </si>
  <si>
    <t>Акиматы районов и городов Кокшетау и Степногорск</t>
  </si>
  <si>
    <t>Развитие рынка таксомоторных перевозок   и   обеспечение населенных пунктов официальными перевозками такси</t>
  </si>
  <si>
    <t>Всего по цели "Развитие транспортной инфраструктуры":</t>
  </si>
  <si>
    <t>ЦИ "Снижение доли объектов кондоминиума, требующих капитального ремонта"</t>
  </si>
  <si>
    <t>ЦИ "Доступ в городах к централизованному:</t>
  </si>
  <si>
    <t>УЭЖКХ, УС</t>
  </si>
  <si>
    <t>67.1.</t>
  </si>
  <si>
    <t>водоснабжению</t>
  </si>
  <si>
    <t>67.2.</t>
  </si>
  <si>
    <t>водоотведению"</t>
  </si>
  <si>
    <t>ЦИ "Доступ сельских населенных пунктов к централизованному:</t>
  </si>
  <si>
    <t>68.1.</t>
  </si>
  <si>
    <t>68.2.</t>
  </si>
  <si>
    <t>ЦИ "Доля модернизированных сетей от общей протяженности:</t>
  </si>
  <si>
    <t xml:space="preserve">теплоснабжение </t>
  </si>
  <si>
    <t>газоснабжение</t>
  </si>
  <si>
    <t>электроснабжение"</t>
  </si>
  <si>
    <t>ЦИ "Протяженность модернизированных сетей:</t>
  </si>
  <si>
    <t>км</t>
  </si>
  <si>
    <t>Строительство котельной с тепловыми сетями в городе Есиль Есильского района</t>
  </si>
  <si>
    <t>Реконструкция системы водоснабжения поселков Аксу, Заводской (завершающий этап)</t>
  </si>
  <si>
    <t>Всего по цели "Обеспечение населения качественными коммунальными услугами":</t>
  </si>
  <si>
    <t>Направление 5: Экология и земельные ресурсы</t>
  </si>
  <si>
    <t>ЦИ "Индекс физического объема негосударственных инвестиций в основной капитал водного хозяйства (водохозяйственные объекты) и гидромелиоративные системы и оборудование"</t>
  </si>
  <si>
    <t>УПРРП</t>
  </si>
  <si>
    <t>-</t>
  </si>
  <si>
    <t>ЦИ "Индекс физического объема инвестиций в основной капитал лесного хозяйства"</t>
  </si>
  <si>
    <t>ЦИ "Индекс физического объема негосударственных инвестиций в основной капитал плантационного лесоразведения"</t>
  </si>
  <si>
    <t>ЦИ "Индекс физического объема негосударственных инвестиций в основной капитал воспроизводства животного мира"</t>
  </si>
  <si>
    <t>ЦИ "Доля утилизации твердых бытовых отходов к их образованию"</t>
  </si>
  <si>
    <t>ЦИ "Охват населения области, города республиканского значения, столицы услугами по сбору и транспортировке отходов"</t>
  </si>
  <si>
    <t>ЦИ "Доля объектов размещения твердых бытовых отходов, соответствующих экологическим требованиям и санитарным правилам (от общего количества мест их размещения)"</t>
  </si>
  <si>
    <t>ЦИ "Объем нормативных загрязняющих веществ:</t>
  </si>
  <si>
    <t>млн. тонн</t>
  </si>
  <si>
    <t>- выбросов в атмосферный воздух</t>
  </si>
  <si>
    <t>- сбросов в водные объекты</t>
  </si>
  <si>
    <t>ЦИ "Площадь покрытых лесом угодий на территории государственного лесного фонда, находящегося в ведении местных исполнительных органов"</t>
  </si>
  <si>
    <t>тыс. га</t>
  </si>
  <si>
    <t>ЦИ "Средняя площадь одного лесного пожара на территории государственного лесного фонда, находящегося в ведении местных исполнительных органов"</t>
  </si>
  <si>
    <t>Всего по цели "Обеспечение экологической безопасности и охраны окружающей среды":</t>
  </si>
  <si>
    <t>ЦИ "Увеличение доли вовлеченных в сельскохозяйственный оборот земель сельхоз назначения**"</t>
  </si>
  <si>
    <t>УЗО</t>
  </si>
  <si>
    <t>ЦИ "Доля севооборотов в составе пахотных земель (полевой севооборот)**"</t>
  </si>
  <si>
    <t>ЦИ "Доля пастбищеоборота в составе естественных пастбищных угодий  (кормовой севооборот) **"</t>
  </si>
  <si>
    <t>Внесение соответствующих предложений по внесению изменений в земельное законодательство Республики Казахстан</t>
  </si>
  <si>
    <t>Проведение контрольных мероприятий на предмет эффективного использования земельных ресурсов и соблюдения земельного законодательства</t>
  </si>
  <si>
    <t>УКИОЗ</t>
  </si>
  <si>
    <t>Всего по цели "Рациональное использование земель":</t>
  </si>
  <si>
    <t>Направление 6: Государственные услуги</t>
  </si>
  <si>
    <t>ЦИ "Повышение уровня удовлетворенности качеством оказания государственных услуг, оказываемых местными исполнительными органами"</t>
  </si>
  <si>
    <t>Аппарат акима области</t>
  </si>
  <si>
    <t xml:space="preserve">Мониторинг за качеством предоставления  государственных услуг </t>
  </si>
  <si>
    <t xml:space="preserve">отдел анализа предоставления госуслуг аппарата акима области </t>
  </si>
  <si>
    <t xml:space="preserve">Информирование потребителей о порядке  оказания  государственных услуг </t>
  </si>
  <si>
    <t>акимы районов, городов, областные управления</t>
  </si>
  <si>
    <t>Всего по цели "Повышение качества и доступности государственных услуг":</t>
  </si>
  <si>
    <t>9.1.</t>
  </si>
  <si>
    <t>моногорода</t>
  </si>
  <si>
    <t>малые города</t>
  </si>
  <si>
    <t>агломерации</t>
  </si>
  <si>
    <t>теплоснабжение</t>
  </si>
  <si>
    <t>91.1.</t>
  </si>
  <si>
    <t>91.2.</t>
  </si>
  <si>
    <t>92.1.</t>
  </si>
  <si>
    <t>92.2.</t>
  </si>
  <si>
    <t>92.3.</t>
  </si>
  <si>
    <t>92.4.</t>
  </si>
  <si>
    <t>93.1.</t>
  </si>
  <si>
    <t>93.2.</t>
  </si>
  <si>
    <t>94.1.</t>
  </si>
  <si>
    <t>94.2.</t>
  </si>
  <si>
    <t>94.3.</t>
  </si>
  <si>
    <t>тыс.тенге</t>
  </si>
  <si>
    <t>25.1.</t>
  </si>
  <si>
    <t>43.1.</t>
  </si>
  <si>
    <t>43.2.</t>
  </si>
  <si>
    <t>43.3.</t>
  </si>
  <si>
    <t>43.4.</t>
  </si>
  <si>
    <t>на 100 тыс. населения</t>
  </si>
  <si>
    <t>ЦИ "Количество лиц, состоящих на наркологическом учете с пагубным потреблением и зависимостью от наркотиков"</t>
  </si>
  <si>
    <t>ЦИ "Доля выявленных преступлений, связанных со сбытом либо в целях сбыта наркотиков, от общего количества наркопреступлений"</t>
  </si>
  <si>
    <t>ЦИ "Доля общеобразовательных учреждений, реализующих программы по профилактике наркомании и поведенческих болезней"</t>
  </si>
  <si>
    <t>ЦИ "Инвестиции в основной капитал на душу населения (в рамках средств, предусмотренных Программой развития регионов)"</t>
  </si>
  <si>
    <t>тыс. чел.</t>
  </si>
  <si>
    <t>ЦИ "Численность населения"</t>
  </si>
  <si>
    <t>66.1.</t>
  </si>
  <si>
    <t>66.2.</t>
  </si>
  <si>
    <t>68.3.</t>
  </si>
  <si>
    <t>109.1.</t>
  </si>
  <si>
    <t>109.2.</t>
  </si>
  <si>
    <t>109.3.</t>
  </si>
  <si>
    <t>Цель 10: "Обеспечение занятости и эффективной системы социальной защиты граждан"</t>
  </si>
  <si>
    <t>Цель 9: "Развитие системы здравоохранения и улучшение состояния здоровья населения"</t>
  </si>
  <si>
    <t xml:space="preserve">Цель 5: "Укрепление межрегиональных связей с другими регионами"  </t>
  </si>
  <si>
    <t>Цель  4: "Создание благоприятных условий для развития малого и среднего предпринимательства в регионе"</t>
  </si>
  <si>
    <t>Цель 3 "Создание условий для повышения конкурентоспособности субъектов агропромышленного комплекса"</t>
  </si>
  <si>
    <t>Цель 1: "Устойчивое развитие экономики региона"</t>
  </si>
  <si>
    <t>Цель 11: "Формирование культурного пространства"</t>
  </si>
  <si>
    <t>Цель 12: "Развитие физической культуры и массового спорта"</t>
  </si>
  <si>
    <t>Цель 14: "Обеспечение участия молодежи в социально-экономическом развитии региона"</t>
  </si>
  <si>
    <t>Цель 15: "Сохранение и укрепление межэтнического и межконфессионального согласия"</t>
  </si>
  <si>
    <t>Цель 16: "Развитие туристской отрасли Акмолинской области"</t>
  </si>
  <si>
    <t>Цель 17:"Развитие трехязычия в регионе"</t>
  </si>
  <si>
    <t>Цель 18:  "Повышение безопасности жизнедеятельности населения"</t>
  </si>
  <si>
    <t xml:space="preserve">Цель 19: "Развитие средств связи и коммуникации" </t>
  </si>
  <si>
    <t>Цель 20: "Обеспечение доступности жилья и развитие строительства"</t>
  </si>
  <si>
    <t>Цель 21: "Развитие транспортной инфраструктуры"</t>
  </si>
  <si>
    <t>Цель 22:"Обеспечение населения качественными коммунальными услугами"</t>
  </si>
  <si>
    <t>76.1.</t>
  </si>
  <si>
    <t>76.2.</t>
  </si>
  <si>
    <t>УСХ, УКИОЗ</t>
  </si>
  <si>
    <t>опорные сельские населенные пункты</t>
  </si>
  <si>
    <t>Всего по цели "Развитие центров экономического роста":</t>
  </si>
  <si>
    <t>Проведение ремонта пожарных депо</t>
  </si>
  <si>
    <t>Активизация работ по возврату неиспользуемых по назначению земель сельскохозяйственного назначения для обеспечения возможности последующего вовлечения в сельскохозяйственный оборот</t>
  </si>
  <si>
    <t>Цель 23: "Развитие энергетики"</t>
  </si>
  <si>
    <t>ДИ</t>
  </si>
  <si>
    <t>Размещение государственного заказа ( в дошкольных учреждениях)</t>
  </si>
  <si>
    <t>2. Загрузка введенных мощностей ТОО «Регион-Строй» и ТОО «Кокшетау-Жолдары»</t>
  </si>
  <si>
    <t>3. Наращивание объемов сборки и реализации сельскохозяйственной и коммунальной техники за счет проектов, реализуемых машиностроительными предприятиями ТОО «КЗ «Вектор», ТОО «Казахстанская Агро-Инновационная Корпорация»</t>
  </si>
  <si>
    <t xml:space="preserve">4. Создание индустриальных зон в Акмолинской области (г.Кокшетау) </t>
  </si>
  <si>
    <t>5. Реализация мероприятий по выходу на проектную мощность  инвестиционных проектов в сфере индустрии и промышленности, введенных за вторую пятилетку ГПИИР (2015 – 2019 годы)</t>
  </si>
  <si>
    <t>Обеспечение строительства горно-металлургического комплекса на базе железорудного месторождения  "Масальское" ТОО "Масальский ГОК"</t>
  </si>
  <si>
    <t>УПП, МИР,                       ТОО "Масальский ГОК"                                  (по согласованию)</t>
  </si>
  <si>
    <t xml:space="preserve">Наращивание объемов производства необработанного и полуобработанного золота АО «Алтынтау Кокшетау», АО «ГМК «Казахалтын» </t>
  </si>
  <si>
    <t>Строительство новых фабрик для переработки ТМО на филиалах АО «ГМК Казахалтын»</t>
  </si>
  <si>
    <t>Системные меры</t>
  </si>
  <si>
    <t>Обеспечение деятельности регионального совета по улучшению инвестиционного климата и привлечению инвесторов</t>
  </si>
  <si>
    <t>информация в МИР</t>
  </si>
  <si>
    <t>УПП, АО "НК "СПК "Есиль", акиматы районов и гг. Кокшетау и Степногорск</t>
  </si>
  <si>
    <t>Содействие в решении вопросов иностранных инвесторов, возникших в ходе их деятельности и реализации проектов в регионе</t>
  </si>
  <si>
    <t>УПП, ПП, АО "НК "СПК "Есиль", СОИ при ЦОН</t>
  </si>
  <si>
    <t>Обеспечение повышения квалификации и переподготовки медицинских работников организаций здравоохранения</t>
  </si>
  <si>
    <t>Обеспечение лечебных организаций препаратами и компонентами крови</t>
  </si>
  <si>
    <t>Оказание медицинской помощи детям сиротам и детям, оставшимся без попечения родителей, а так же детям с дефектами умственного и физического развития</t>
  </si>
  <si>
    <t>Реализация мероприятий по профилактике и борьбе со СПИД</t>
  </si>
  <si>
    <t>Оказание круглосуточной, своевременной, экстренной, скорой и неотложной медицинской помощи населению</t>
  </si>
  <si>
    <t>Обеспечение граждан бесплатным или льготным проездом за пределы населенного пункта на лечение</t>
  </si>
  <si>
    <t>Обеспечение больных туберкулезом противотуберкулезными препаратами</t>
  </si>
  <si>
    <t>Обеспечение больных диабетом противодиабетическими препаратами</t>
  </si>
  <si>
    <t>Обеспечение онкогематологических больных химиопрепаратами</t>
  </si>
  <si>
    <t>Обеспечение лекарственными средствами больных с хронической почечной недостаточностью, аутоиммунными, орфанными заболеваниями, иммунодефицитными состояниями, а также больных после трансплантации органов</t>
  </si>
  <si>
    <t>Обеспечение факторами свертывания крови больных гемофилией</t>
  </si>
  <si>
    <t xml:space="preserve">Мероприятия по дальнейшей иммунизации населения (реализация Национального календаря прививок) </t>
  </si>
  <si>
    <t>Улучшение состояния зданий организаций здравоохранения, оснащение современным лабораторным, медицинским оборудованием</t>
  </si>
  <si>
    <t>Обеспечение тромболитическими препаратами больных с острым инфарктом миокарда</t>
  </si>
  <si>
    <t>Обеспечение дальнейшего развития Национальной скрининговой программы</t>
  </si>
  <si>
    <t xml:space="preserve">Обеспечение отрасли квалифицированными медицинскими кадрами в соответствии с государственными стандартами образования  </t>
  </si>
  <si>
    <t>УЗ, медицинский колледж</t>
  </si>
  <si>
    <t>акиматы районов (городов)</t>
  </si>
  <si>
    <t>Капитальный ремонт автодороги "Новый Колутон-Акколь-Азат-Минское"</t>
  </si>
  <si>
    <t>Средний ремонт участка автомобильной  дороги "Бузулук-Алматинский"</t>
  </si>
  <si>
    <t>Средний ремонт участка автомобильной  дороги "Восточный обход г.Астана-ст.Сарыоба"</t>
  </si>
  <si>
    <t>Средний ремонт автомобильной  дороги "Балкашино-Шантобе"</t>
  </si>
  <si>
    <t>акимат Аршалынского района, УПТАД</t>
  </si>
  <si>
    <t>Текущий ремонт дорог в г.Акколь</t>
  </si>
  <si>
    <t xml:space="preserve"> акимат Аккольского района, УПТАД </t>
  </si>
  <si>
    <t>Текущий ремонт автодорог п.Аршалы</t>
  </si>
  <si>
    <t xml:space="preserve">акимат Астраханского района, УПТАД </t>
  </si>
  <si>
    <t>Текущий ремонт улично-дорожный сети г.Атбасар</t>
  </si>
  <si>
    <t xml:space="preserve">акимат Атбасарского района, УПТАД </t>
  </si>
  <si>
    <t xml:space="preserve">акимат Буландынского района, УПТАД </t>
  </si>
  <si>
    <t xml:space="preserve">акимат Бурабайского района, УПТАД </t>
  </si>
  <si>
    <t>Текущий ремонт дорог с.Егиндыколь</t>
  </si>
  <si>
    <t xml:space="preserve">акимат Егиндыкольского района, УПТАД </t>
  </si>
  <si>
    <t>Текущий ремонт улично-дорожного полотна в г Степняк</t>
  </si>
  <si>
    <t xml:space="preserve"> акимат Енбекшильдерского района, УПТАД, </t>
  </si>
  <si>
    <t xml:space="preserve">Текущий ремонт дорожного покрытия улиц г.Ерейментау </t>
  </si>
  <si>
    <t xml:space="preserve">акимат Ерейментауского района, УПТАД </t>
  </si>
  <si>
    <t>Текущий ремонт улично-дорожной сети г.Есиль</t>
  </si>
  <si>
    <t xml:space="preserve"> акимат Есильского района, УПТАД </t>
  </si>
  <si>
    <t>Текущий ремонт улично-дорожной сети с.Жаксы</t>
  </si>
  <si>
    <t xml:space="preserve"> акимат Жаксынского района, УПТАД </t>
  </si>
  <si>
    <t>Текущий ремонт улично-дорожной сети г.Державинск</t>
  </si>
  <si>
    <t xml:space="preserve"> акимат Жаркаинского района,УПТАД </t>
  </si>
  <si>
    <t>Текущий ремонт улично-дорожной сети с. Зеренда</t>
  </si>
  <si>
    <t xml:space="preserve">акимат Зерендинского района, УПТАД </t>
  </si>
  <si>
    <t xml:space="preserve">акимат Коргалжынского района, УПТАД </t>
  </si>
  <si>
    <t>Текущий ремонт автомобильных дорог участков улиц в с.Балкашино</t>
  </si>
  <si>
    <t xml:space="preserve"> акимат Сандыктауского района, УПТАД </t>
  </si>
  <si>
    <t>Текущий ремонт  дорог п.Шортанды</t>
  </si>
  <si>
    <t xml:space="preserve"> акимат Шортандинского района, УПТАД </t>
  </si>
  <si>
    <t>Капитальный ремонт дороги по улице Парковая от улицы Степная до Автобазы  города Степногорска Акмолинской области</t>
  </si>
  <si>
    <t>акимат г.Степногорск, УПТАД</t>
  </si>
  <si>
    <t>Текущий ремонт дорог г.Степногорск</t>
  </si>
  <si>
    <t xml:space="preserve">Капитальный ремонт улично-дорожной сети села Косшы Целиноградского района Акмолинской области </t>
  </si>
  <si>
    <t>акимат Целиноградского района, УПТАД</t>
  </si>
  <si>
    <t>Капитальный ремонт улично-дорожной сети с. Кабанбай батыра Целиноградского района</t>
  </si>
  <si>
    <t>Капитальный ремонт улично-дорожной сети с. Тайтобе Целиноградского района</t>
  </si>
  <si>
    <t>Капитальный ремонт улично-дорожной сети с. Максимовка Целиноградского района</t>
  </si>
  <si>
    <t>Капитальный ремонт улично-дорожной сети с. Софиевка Целиноградского района</t>
  </si>
  <si>
    <t>Капитальный ремонт улично-дорожной сети с. Шубары Целиноградского района</t>
  </si>
  <si>
    <t>Текущий ремонт дорог г.Кокшетау</t>
  </si>
  <si>
    <t>акимат г.Кокшетау, УПТАД</t>
  </si>
  <si>
    <t>Обустройство стоянок такси в районных центрах и городах Кокшетау и Степногорск.</t>
  </si>
  <si>
    <t>Мониторинг поступления собственных доходов в местный бюджет Акмолинской области</t>
  </si>
  <si>
    <t>УФ</t>
  </si>
  <si>
    <t xml:space="preserve">Проведение мероприятий по различным направлениям государственной молодежной политики </t>
  </si>
  <si>
    <t xml:space="preserve">Присуждение именных стипендий акима Акмолинской области </t>
  </si>
  <si>
    <t>Реализация социально-значимых проектов в рамках государственного социального заказа в сфере молодежной политики</t>
  </si>
  <si>
    <t>Обеспечение и координация деятельности  КГУ "Молодежный ресурсный центр Акмолинской области"</t>
  </si>
  <si>
    <t>Организация и обеспечение деятельности Совета по делам молодежи  при акимате Акмолинской области</t>
  </si>
  <si>
    <t>Строительство школы на 120 мест в с.Кызылсуат Целиноградского района</t>
  </si>
  <si>
    <t xml:space="preserve">Строительство детского сада на 280 мест по ул.Ауэзова, 119 в г.Кокшетау </t>
  </si>
  <si>
    <t>Разработка ПСД с проведением ГЭ, реконструкция здания КГУ "Детский дом № 3 для детей-сирот и детей, оставшихся без попечения родителей, с.Сандыктау Сандыктауского района"</t>
  </si>
  <si>
    <t>Разработка ПСД с ГЭ на реконструкция недействующего здания школы-интернат с.Арыкты Коргалжынского района</t>
  </si>
  <si>
    <t>Реконструкция здания школы-интернат с.Арыкты Коргалжынского района</t>
  </si>
  <si>
    <t xml:space="preserve">Строительство школы на 200 мест в с.Балкашино Сандыктауского района </t>
  </si>
  <si>
    <t xml:space="preserve">Строительство котельной для школы и детского сада на ст. Анар Аршалынского района </t>
  </si>
  <si>
    <t>Реконструкция бесчердачной крыши здания ГУ "Петровской средней школы" на чердачную в селе Петровка Астраханского района Акмолинской области</t>
  </si>
  <si>
    <t>Реконструкция 2-х этажного блока здания СШ №4 на детскую музыкальную школу, детский дом творчества и кабинеты с коррекционными классами в г.Макинск</t>
  </si>
  <si>
    <t>Реконструкция кровли (замена совмещенной кровли на чердачную) ГУ «Средняя школа №4 в городе Щучинске»</t>
  </si>
  <si>
    <t>Строительство пристройки на 420 мест к СШ №18  г.Кокшетау Акмолинской области</t>
  </si>
  <si>
    <t>Привязка ППП, строительство врачебной амбулатории на 25 посещений в смену в с. Ново-Александровка Атбасарского района</t>
  </si>
  <si>
    <t xml:space="preserve">Строительство врачебной амбулатории на 25 посещений в смену в с.Интернациональное Есильского района </t>
  </si>
  <si>
    <t>Строительство 18-ти квартирного жилого дома в г.Макинске Буландынского района</t>
  </si>
  <si>
    <t>Строительство 60-ти квартирного жилого дома в г.Ерейментау Ерейментауского района</t>
  </si>
  <si>
    <t>Строительство 18-ти квартирного жилого дома в с.Балкашино Сандыктауского района</t>
  </si>
  <si>
    <t>Строительство 45-ти квартирного жилого дома в а.Косшы  Целиноградского района (поз.1) для переселения жителей с.Шнет</t>
  </si>
  <si>
    <t xml:space="preserve">Строительство инженерных сетей  к 60-ти  квартирному жилому дому  в городе  Ерейментау </t>
  </si>
  <si>
    <t>Разработка проектно-сметной документации на строительство 12-ти многоквартирных жилых домов в г.Кокшетау</t>
  </si>
  <si>
    <t>Строительство инженерных сетей и благоустройство к 18-ти квартирному жилому дому в г.Макинск Буландынского района</t>
  </si>
  <si>
    <t>Строительство внутриквартальных сетей водоотведения (канализации) в с.Косшы Целиноградского района (третий пусковой комплекс протяженностью 55,3 км)</t>
  </si>
  <si>
    <t>Реконструкция систем водоснабжения в а.Косшы Целиноградского района</t>
  </si>
  <si>
    <t>Строительство разводящих сетей водоснабжения на станции Разъезд 42 Аршалынского района</t>
  </si>
  <si>
    <t xml:space="preserve">Строительство внутриквартальных сетей (электрические, тепловые, водоснабжение и канализация) и благоустройство к 60-ти квартирному жилому дому в микрорайоне Боровской г.Кокшетау </t>
  </si>
  <si>
    <t>Строительство очистных сооружений пос.Бурабай Бурабайского района</t>
  </si>
  <si>
    <t>Реконструкция канализационных сетей в с.Дамса и пос.Научный Шортандинского района</t>
  </si>
  <si>
    <t>Реконструкция водопроводной сети с.Первомайское Бурабайского района</t>
  </si>
  <si>
    <t>Реконструкция водопроводных сетей с.Куншалган Ерейментауского района</t>
  </si>
  <si>
    <t xml:space="preserve">Реконструкция скважинного водозабора и системы водоснабжения села Маншук Целиноградского района </t>
  </si>
  <si>
    <t xml:space="preserve">Реконструкция водопроводных сетей и водоотведения поселка Шортанды Шортандынского района Акмолинской области (3 очередь)     </t>
  </si>
  <si>
    <t xml:space="preserve">Реконструкция скважинного водозабора и системы водоснабжения в селе Минское Аккольского района Акмолинской области </t>
  </si>
  <si>
    <t>Строительство физкультурно-оздоровительного комплекса с.Балкашино Сандыктауского района</t>
  </si>
  <si>
    <t>Реконструкция административного здания областного акимата, по адресу: Акмолинская область, город Кокшетау, ул.Абая 83 (2 очередь – 3 этаж, большой зал)</t>
  </si>
  <si>
    <t>Реконструкция  ПС 110/35/10 кВ "Новоалександровка" в а.Жибек Жолы  Аршалынского района</t>
  </si>
  <si>
    <t>Строительство уличного освещения с.Коргалжын Коргалжынского района</t>
  </si>
  <si>
    <t>Строительство сетей электроснабжения села Кызылсуат Целиноградского района</t>
  </si>
  <si>
    <t>Строительство сетей электроснабжения села Малотимофеевка Целиноградского района</t>
  </si>
  <si>
    <t>Строительство сетей электроснабжения села Софиевка Целиноградского района</t>
  </si>
  <si>
    <t>Электроснабжение новой застройки с.Каражар Целиноградского района</t>
  </si>
  <si>
    <t>Строительство сетей электроснабжения с.Бозайгыр Шортандинского района</t>
  </si>
  <si>
    <t>Реконструкция подземного трубопровода теплоснабжения, пересекающего улицу Валиханова в городе Атбасар Атбасарского района</t>
  </si>
  <si>
    <t xml:space="preserve">Реконструкция сети теплоснабжения над железнодорожной магистралью города Атбасар Атбасарского района  </t>
  </si>
  <si>
    <t>Разработка ПСД с проведением комплексной вневедомственной  экспертизы, строительство котельной в с.Гранитное Зерендинского района</t>
  </si>
  <si>
    <t>Увеличение уставного капитала ГКП на ПХВ "Аккольский горкомхоз" Аккольского района</t>
  </si>
  <si>
    <t>Увеличение уставного капитала ГКП на ПХВ "Аршалы су 2030" Аршалынского района</t>
  </si>
  <si>
    <t>Увеличение уставного капитала ГКП на ПХВ "Комхоз" Астраханского района</t>
  </si>
  <si>
    <t>Увеличение уставного капитала ГКП на ПХВ "Атбасар су" Атбасарского района</t>
  </si>
  <si>
    <t>Увеличение уставного капитала ГКП на ПХВ "Макинск Жылу" Буландынского района</t>
  </si>
  <si>
    <t>Увеличение уставного капитала ГКП на ПХВ "Бурабай Су Арнасы" Бурабайского района</t>
  </si>
  <si>
    <t>Увеличение уставного капитала ГКП на ПХВ "Термо-Транзит" Бурабайского района</t>
  </si>
  <si>
    <t>Увеличение уставного капитала ГКП на ПХВ "Тазалык Сервис" Бурабайского района</t>
  </si>
  <si>
    <t xml:space="preserve">Увеличение уставного капитала ГКП на ПХВ "Егиндыколь су Арнасы" Егиндыкольского района </t>
  </si>
  <si>
    <t>Увеличение уставного капитала ГКП на ПХВ "Степняк Су" Енбекшильдерского района</t>
  </si>
  <si>
    <t>Увеличение уставного капитала ГКП на ПХВ "Ерейментау Су Арнасы" Ерейментауского района</t>
  </si>
  <si>
    <t>Увеличение уставного капитала ГКП на ПХВ"Есильский горкомхоз" Есильского района</t>
  </si>
  <si>
    <t>Увеличение уставного капитала ГКП на ПХВ "Жаксы Су арнасы" Жаксынского района</t>
  </si>
  <si>
    <t>Увеличение уставного капитала ГКП на ПХВ "Коммунсервис" Жаркаинского района</t>
  </si>
  <si>
    <t>Увеличение уставного капитала ГКП на ПХВ "Зеренда Сервис" Зерендинского района</t>
  </si>
  <si>
    <t>Увеличение уставного капитала ГКП на ПХВ "Акмола Су Арнасы" Коргалжынского района</t>
  </si>
  <si>
    <t>Увеличение уставного капитала ГКП на ПХВ "Орлеу" Коргалжынского района</t>
  </si>
  <si>
    <t>Увеличение уставного капитала КГП на ПХВ "Сандыктау-су" Сандыктауского района</t>
  </si>
  <si>
    <t>Увеличение уставного капитала ГКП на ПХВ "Косшы коммуналдык кызметы" Целиноградского района</t>
  </si>
  <si>
    <t>Увеличение уставного капитала ГКП на ПХВ "Шортанды су" Шортандинского района</t>
  </si>
  <si>
    <t>Сети водоотведения (3 очередь) коллектор и канализационные насосные станции в поселке Бурабай Бурабайского района Акмолинской области</t>
  </si>
  <si>
    <t>Строительство сетей и объектов водоотведения с.Катарколь  Бурабайского района Акмолинской области</t>
  </si>
  <si>
    <t>Строительство Катаркольского канализационного коллектора Бурабайского района Акмолинской области</t>
  </si>
  <si>
    <t>На подготовку и прохождение отопительного сезона теплоснабжающим предприятиям районов и городов</t>
  </si>
  <si>
    <t>УЭЖКХ, акимы районов и городов</t>
  </si>
  <si>
    <t>Благоустройство и санитария областного центра</t>
  </si>
  <si>
    <t>УЭЖКХ, аким г.Кокшетау</t>
  </si>
  <si>
    <t>Восстановление лифтового хозяйства областного центра</t>
  </si>
  <si>
    <t>Ремонт дворовых территорий, игровых площадок областного центра</t>
  </si>
  <si>
    <t>Изъятие земельных участков и недвижимого имущества для государственных надобностей</t>
  </si>
  <si>
    <t xml:space="preserve">Строительства козьего племенного хозяйства на 5,0 тыс. голов (Целиноградский район, с. Кажымухан,ТОО «Племенное хозяйство «Зеренда» ) </t>
  </si>
  <si>
    <t xml:space="preserve">Строительства птицефабрики ТОО "Макинская птицефабрика" мощностью 50 тыс. тонн мяса птиц </t>
  </si>
  <si>
    <t>Акимат Буландинского район ТОО "Макинская птицефабрика"</t>
  </si>
  <si>
    <t>Строительство свинокомплекса ТОО «АПК BavariaProduct» мощностью 5,5 тыс. мяса свинины</t>
  </si>
  <si>
    <t>Акимат Астраханского  район ТОО «АПК BavariaProduct»</t>
  </si>
  <si>
    <t>Строительство 45-ти квартирного жилого дома (позиция 1) в г.Степногорск</t>
  </si>
  <si>
    <t>Строительство 45-ти квартирного жилого дома (позиция 2) в г.Степногорск</t>
  </si>
  <si>
    <t xml:space="preserve">по программе "Развитие продуктивной занятости и массового предпринимательства":                      </t>
  </si>
  <si>
    <t>Всего по цели "Сохранение и укрепление межэтнического и межконфессионального согласия":</t>
  </si>
  <si>
    <t>Реконструкция канализационных сетей с очистными сооружениями в городе Державинск Жаркаинского района Акмолинской области</t>
  </si>
  <si>
    <t>Разработка ПСД на ремонт дорог областного значения и улиц населенных пунктов</t>
  </si>
  <si>
    <t>Реализация проектов по вскрытию и отработке новых горизонтов на рудниках Бестобе и Жолымбет - акционерное общество "горно-металлургический комплекс "Казахалтын" переход концерна на выпуск более высокого передела</t>
  </si>
  <si>
    <t>УЭБП, ДГД по Акмолинской области (по согласованию)</t>
  </si>
  <si>
    <t>Осуществлять проверки соблюдения требований трудового законодательства в предприятиях, организациях области всех форм собственности в соответствии с планами госинспекторов труда</t>
  </si>
  <si>
    <t>Мониторинг состояния безопасности и охраны труда в предприятиях  области</t>
  </si>
  <si>
    <t>Проводить обучение и проверку знаний по вопросам безопасности и охраны труда руководителей и ответственных лиц за БиОТ в учебно-консультативных центрах</t>
  </si>
  <si>
    <t>Проводить обучающие семинары среди работодателей и работников по разъяснению  нового Трудового кодекса Республики Казахстан и соблюдения их норм</t>
  </si>
  <si>
    <t>Проводить выступления с разъяснением нового Трудового Кодекса Республики Казахстан в печати и на телевидении</t>
  </si>
  <si>
    <t>Цель 13: "Обеспечение единства нации и укрепление казахстанского патриотизма"</t>
  </si>
  <si>
    <t>Цель 2: "Развитие промышленности области"</t>
  </si>
  <si>
    <t>Цель 6: "Создание привлекательных условий для инвесторов и развитие инновации"</t>
  </si>
  <si>
    <t>Цель 7: "Развитие центров экономического роста"</t>
  </si>
  <si>
    <t>Цель 8: "Улучшение качества и доступности образования"</t>
  </si>
  <si>
    <t>Цель 24: "Обеспечение экологической безопасности и охраны окружающей среды"</t>
  </si>
  <si>
    <t>Цель 25: "Рациональное использование земель"</t>
  </si>
  <si>
    <t>Цель 26:  "Повышение качества и доступности государственных услуг"</t>
  </si>
  <si>
    <t>Оказание медицинской реабилитации и восстановительного лечения</t>
  </si>
  <si>
    <t xml:space="preserve">Проведение мероприятий по вопросам формирования здорового образа жизни </t>
  </si>
  <si>
    <t>Оказание медицинской помощи лицам, страдающим туберкулезом, инфекционными заболеваниями, психическими расстройствами и расстройствами поведения, в том числе связанные с употреблением психоактивных веществ</t>
  </si>
  <si>
    <t>Обеспечение лекарственными  средствами и специализированными продуктами детского и лечебного питания отдельных категорий населения на амбулаторном уровне</t>
  </si>
  <si>
    <t>Медицинское обеспечение и оказание медицинской помощи спортсменам и тренерам при проведении спортивных мероприятий, в период восстановительных мероприятий после интенсивных физических нагрузок, заболеваний и травм у спортсменов</t>
  </si>
  <si>
    <t>лет</t>
  </si>
  <si>
    <t>на 100 тыс. родившихся живыми</t>
  </si>
  <si>
    <t>на 1000  родившихся живыми</t>
  </si>
  <si>
    <t>Строительство пристройки к учебному корпусу колледжа культуры им.Акана Сері, г. Кокшетау</t>
  </si>
  <si>
    <t xml:space="preserve">Разработка ПСД с проведением комплексной вневедомственной  экспертизы на строительство спортивного зала по ул. Абылай-хана №63 к Высшему колледжу г.Щучинск, Бурабайский район </t>
  </si>
  <si>
    <t>Всего по разделу "Водоснабжение и водоотведение":</t>
  </si>
  <si>
    <t>УЭБП, ДГД, райгоракиматы</t>
  </si>
  <si>
    <t>Всего по цели "Обеспечение единства нации и укрепление казахстанского патриотизма":</t>
  </si>
  <si>
    <t>АБП</t>
  </si>
  <si>
    <t>программа</t>
  </si>
  <si>
    <t>050</t>
  </si>
  <si>
    <t>011</t>
  </si>
  <si>
    <t>015</t>
  </si>
  <si>
    <t>113</t>
  </si>
  <si>
    <t>028</t>
  </si>
  <si>
    <t>000</t>
  </si>
  <si>
    <t>014</t>
  </si>
  <si>
    <t>004</t>
  </si>
  <si>
    <t>069</t>
  </si>
  <si>
    <t>009</t>
  </si>
  <si>
    <t>018</t>
  </si>
  <si>
    <t>051</t>
  </si>
  <si>
    <t>024</t>
  </si>
  <si>
    <t>032</t>
  </si>
  <si>
    <t>НФ</t>
  </si>
  <si>
    <t>Мероприятия по развитию энергетики и энергосбережению:</t>
  </si>
  <si>
    <t>Реализация проекта по строительству ветровой электрической станции мощностью 50 МВт на площадке вблизи г.Ерейментау Акмолинской области</t>
  </si>
  <si>
    <t>Акимат района, ТОО "Samruk Green Energy" (по согласованию)</t>
  </si>
  <si>
    <t>Акимат района, ТОО «KB-Enterprises» (по согласованию)</t>
  </si>
  <si>
    <t>Строительство ветряной электрической станции в Аршалынском районе, мощностью 50МВТ с перспективой до 100МВт</t>
  </si>
  <si>
    <t>Акимат района, ТОО «ЦАТЭК Green Energy» (по согласованию)</t>
  </si>
  <si>
    <t>Акимат района, Компания "Шеврон Мунайгаз Инк" (по согласованию)</t>
  </si>
  <si>
    <t>17-1.</t>
  </si>
  <si>
    <t>56-1.</t>
  </si>
  <si>
    <t>ЦИ "Для служебного пользования"</t>
  </si>
  <si>
    <t>Решение проблемных вопросов по обеспечению загрузки производственных мощностей крупных промышленных предприятий региона:</t>
  </si>
  <si>
    <t>АО "КАМАЗ-Инжиниринг"</t>
  </si>
  <si>
    <t>ТОО "Степногорский горно-химический комбинат"</t>
  </si>
  <si>
    <t>ТОО "Новопэк"</t>
  </si>
  <si>
    <t>АО "Тыныс"</t>
  </si>
  <si>
    <t>Для служебного пользования</t>
  </si>
  <si>
    <t>УПП, МИР, ТОО "СГХК" (по согласованию)</t>
  </si>
  <si>
    <t>УПП, МИР, ТОО "Новопэк" (по согласованию)</t>
  </si>
  <si>
    <t>УПП, МИР, АО "Тыныс" (по согласованию)</t>
  </si>
  <si>
    <t>УПП, АО "НК СПК "Есиль"</t>
  </si>
  <si>
    <t>065</t>
  </si>
  <si>
    <t>Увеличение уставного капитала АО "НК "СПК "Есиль"</t>
  </si>
  <si>
    <t>007</t>
  </si>
  <si>
    <t>013</t>
  </si>
  <si>
    <t>099</t>
  </si>
  <si>
    <t>020</t>
  </si>
  <si>
    <t>040</t>
  </si>
  <si>
    <t>005</t>
  </si>
  <si>
    <t>027</t>
  </si>
  <si>
    <t>067</t>
  </si>
  <si>
    <t>003</t>
  </si>
  <si>
    <t>006</t>
  </si>
  <si>
    <t>008</t>
  </si>
  <si>
    <t>045</t>
  </si>
  <si>
    <t>104</t>
  </si>
  <si>
    <t>016</t>
  </si>
  <si>
    <t>017</t>
  </si>
  <si>
    <t>019</t>
  </si>
  <si>
    <t>021</t>
  </si>
  <si>
    <t>022</t>
  </si>
  <si>
    <t>026</t>
  </si>
  <si>
    <t>033</t>
  </si>
  <si>
    <t>047</t>
  </si>
  <si>
    <t>036</t>
  </si>
  <si>
    <t>038</t>
  </si>
  <si>
    <t>039</t>
  </si>
  <si>
    <t>043</t>
  </si>
  <si>
    <t>037</t>
  </si>
  <si>
    <t>002</t>
  </si>
  <si>
    <t>001</t>
  </si>
  <si>
    <t>Услуги по реализации государственной политики на местном уровне в сфере физической культуры и спорта</t>
  </si>
  <si>
    <t>Дополнительное образование для детей и юношества по спорту</t>
  </si>
  <si>
    <t>Общеобразовательное обучение одаренных в спорте детей в специализированных организациях образования</t>
  </si>
  <si>
    <t>010</t>
  </si>
  <si>
    <t>МБ, привлеченные средства</t>
  </si>
  <si>
    <t>Капитальные расходы государственного органа</t>
  </si>
  <si>
    <t xml:space="preserve">3. Частичное гарантирование по микрокредитам в рамках Программы развития продуктивной занятости и массового предпринимательства </t>
  </si>
  <si>
    <t>подпрограмма</t>
  </si>
  <si>
    <t>УО, УЭЖКХ, акимы районов и городов</t>
  </si>
  <si>
    <t>Мероприятия по реализации Концепции по переходу Республики Казахстан к "зеленой экономике" на 2013-2020 годы</t>
  </si>
  <si>
    <t>УЭБП, акимы районов и городов</t>
  </si>
  <si>
    <t>в пределах международных грантов</t>
  </si>
  <si>
    <t>УПТАД, акимы городов</t>
  </si>
  <si>
    <t>в рамках предусмотренных средств</t>
  </si>
  <si>
    <t>УКЗСП, акимы районов и городов</t>
  </si>
  <si>
    <t>Чистая сменяемость государственных служащих (уход с системы государственной службы)</t>
  </si>
  <si>
    <t>Аппарат акима области, местные исполнительные органы</t>
  </si>
  <si>
    <t>Строительство спортивного зала из облегченных конструкций в г.Кокшетау</t>
  </si>
  <si>
    <t>ЦИ "Доля малого и среднего бизнеса в структуре валового регионального продукта"</t>
  </si>
  <si>
    <t>077</t>
  </si>
  <si>
    <t>261</t>
  </si>
  <si>
    <t>271</t>
  </si>
  <si>
    <t>079</t>
  </si>
  <si>
    <t>114</t>
  </si>
  <si>
    <t>058</t>
  </si>
  <si>
    <t>279</t>
  </si>
  <si>
    <t>061</t>
  </si>
  <si>
    <t>053</t>
  </si>
  <si>
    <t>268</t>
  </si>
  <si>
    <t>025</t>
  </si>
  <si>
    <t>046</t>
  </si>
  <si>
    <t>Безопасность и охрана труда</t>
  </si>
  <si>
    <t>УГЗКС</t>
  </si>
  <si>
    <t>Финансирование мероприятий по Управлению финансов:</t>
  </si>
  <si>
    <t>Финансирование мероприятий по Управлению государственных закупок и коммунальной собственности:</t>
  </si>
  <si>
    <t>Финансирование мероприятий по Аппарату акима области:</t>
  </si>
  <si>
    <r>
      <t xml:space="preserve">Охват населенных пунктов области противопожарной защитой </t>
    </r>
    <r>
      <rPr>
        <i/>
        <sz val="10"/>
        <rFont val="Times New Roman"/>
        <family val="1"/>
        <charset val="204"/>
      </rPr>
      <t>(создание пожарных постов)</t>
    </r>
  </si>
  <si>
    <r>
      <t xml:space="preserve">Обеспечение удовлетворительного состояния гидротехнических сооружений </t>
    </r>
    <r>
      <rPr>
        <i/>
        <sz val="10"/>
        <rFont val="Times New Roman"/>
        <family val="1"/>
        <charset val="204"/>
      </rPr>
      <t>(ремонт и укрепление гидротехнических сооружений)</t>
    </r>
  </si>
  <si>
    <t>Финансирование мероприятий по Управлению сельского хозяйства:</t>
  </si>
  <si>
    <t>029</t>
  </si>
  <si>
    <t>041</t>
  </si>
  <si>
    <t>048</t>
  </si>
  <si>
    <t>052</t>
  </si>
  <si>
    <t>054</t>
  </si>
  <si>
    <t>055</t>
  </si>
  <si>
    <t>056</t>
  </si>
  <si>
    <t>057</t>
  </si>
  <si>
    <t>059</t>
  </si>
  <si>
    <t>060</t>
  </si>
  <si>
    <t>Финансирование мероприятий по Управлению ветеринарии:</t>
  </si>
  <si>
    <t>УВ</t>
  </si>
  <si>
    <t>Услуги по обеспечению деятельности акима области</t>
  </si>
  <si>
    <t>Отчет об исполнении</t>
  </si>
  <si>
    <t>Капитальные расходы подведомственных государственных учреждений и организаций</t>
  </si>
  <si>
    <t>Проведение спортивных соревнований на областном уровне</t>
  </si>
  <si>
    <t>Целевые текущие трансферты из местных бюджетов</t>
  </si>
  <si>
    <t>262</t>
  </si>
  <si>
    <t>Финансирование мероприятий по Управлению культуры:</t>
  </si>
  <si>
    <t>УАД</t>
  </si>
  <si>
    <t>Финансирование мероприятий по Управлению архивов и документации:</t>
  </si>
  <si>
    <t>Итого по Управлению культуры по цели "Формирование культурного пространства":</t>
  </si>
  <si>
    <t>Итого по Управлению архивов и документации по цели "Формирование культурного пространства":</t>
  </si>
  <si>
    <t>Финансирование мероприятий по Управлению предпринимательства и промышленности (часть 2):</t>
  </si>
  <si>
    <t>Финансирование мероприятий по Управлению экономики и бюджетного планирования (часть 1):</t>
  </si>
  <si>
    <t>Финансирование мероприятий по Управлению предпринимательства и промышленности (часть 1):</t>
  </si>
  <si>
    <t>Финансирование мероприятий по Управлению строительства и Управлению энергетики и жилищно-коммунального хозяйства (часть 1):</t>
  </si>
  <si>
    <t>Аппарат акима области, Ассамблея народа Казахстана</t>
  </si>
  <si>
    <t>Финансирование мероприятий по Управлению физической культуры и спорта:</t>
  </si>
  <si>
    <t>Финансирование мероприятий по Управлению внутренней политики:</t>
  </si>
  <si>
    <t>Обеспечение и проведение выборов акимов городов районного значения, сел, поселков, сельских округов</t>
  </si>
  <si>
    <t>Итого по цели "Устойчивое развитие экономики области":</t>
  </si>
  <si>
    <t>Финансирование мероприятий по Аппарату акима области (часть 1):</t>
  </si>
  <si>
    <t>Финансирование мероприятий по Управлению по вопросам молодежной политики:</t>
  </si>
  <si>
    <t>Финансирование мероприятий по Управлению по делам религий:</t>
  </si>
  <si>
    <t>Финансирование мероприятий по Управлению туризма:</t>
  </si>
  <si>
    <t>Финансирование мероприятий по Управлению развития языков:</t>
  </si>
  <si>
    <t>Финансирование мероприятий по Департаменту внутренних дел:</t>
  </si>
  <si>
    <t>Финансирование мероприятий по территориальному органу, уполномоченных органов в области чрезвычайных ситуаций природного и техногенного характера, Гражданской обороны, финансируемому из областного бюджета</t>
  </si>
  <si>
    <r>
      <rPr>
        <sz val="10"/>
        <rFont val="Times New Roman"/>
        <family val="1"/>
        <charset val="204"/>
      </rPr>
      <t>287.002 «Капитальные расходы территориального органа и подведомственных государственных учреждений»</t>
    </r>
    <r>
      <rPr>
        <i/>
        <sz val="10"/>
        <rFont val="Times New Roman"/>
        <family val="1"/>
        <charset val="204"/>
      </rPr>
      <t xml:space="preserve">  ДЧС</t>
    </r>
  </si>
  <si>
    <r>
      <rPr>
        <sz val="10"/>
        <rFont val="Times New Roman"/>
        <family val="1"/>
        <charset val="204"/>
      </rPr>
      <t>287.004 «Предупреждение и ликвидация чрезвычайных ситуаций областного масштаба»</t>
    </r>
    <r>
      <rPr>
        <i/>
        <sz val="10"/>
        <rFont val="Times New Roman"/>
        <family val="1"/>
        <charset val="204"/>
      </rPr>
      <t xml:space="preserve"> ДЧС</t>
    </r>
  </si>
  <si>
    <t>Финансирование мероприятий по Аппарату акима области</t>
  </si>
  <si>
    <t>012</t>
  </si>
  <si>
    <t>Финансирование мероприятий по Управлению архитектуры и градостроительства</t>
  </si>
  <si>
    <t>УАГ</t>
  </si>
  <si>
    <t>в том числе по районам</t>
  </si>
  <si>
    <t>Финансирование мероприятий из райгорбюджетов и других источников</t>
  </si>
  <si>
    <r>
      <rPr>
        <sz val="10"/>
        <rFont val="Times New Roman"/>
        <family val="1"/>
        <charset val="204"/>
      </rPr>
      <t>724.001 «Услуги по реализации государственной политики на местном уровне в сфере государственного архитектурно-строительного контроля»</t>
    </r>
    <r>
      <rPr>
        <i/>
        <sz val="10"/>
        <rFont val="Times New Roman"/>
        <family val="1"/>
        <charset val="204"/>
      </rPr>
      <t xml:space="preserve"> УГАСК</t>
    </r>
  </si>
  <si>
    <r>
      <rPr>
        <sz val="10"/>
        <rFont val="Times New Roman"/>
        <family val="1"/>
        <charset val="204"/>
      </rPr>
      <t>724.003 «Капитальные расходы государственного органа»</t>
    </r>
    <r>
      <rPr>
        <i/>
        <sz val="10"/>
        <rFont val="Times New Roman"/>
        <family val="1"/>
        <charset val="204"/>
      </rPr>
      <t xml:space="preserve"> УГАСК</t>
    </r>
  </si>
  <si>
    <t>Финансирование мероприятий по Управлению государственного архитектурно-строительного контроля</t>
  </si>
  <si>
    <t>Финансирование мероприятий по Управлению строительства</t>
  </si>
  <si>
    <t>Финансирование мероприятий по областному маслихату:</t>
  </si>
  <si>
    <t>Финансирование мероприятий по Ревизионной комиссии:</t>
  </si>
  <si>
    <t>Ревизионная комиссия</t>
  </si>
  <si>
    <t>Разработка проекта Прогноза социально-экономического развития Акмолинской области</t>
  </si>
  <si>
    <t>УЭБП, областные управления</t>
  </si>
  <si>
    <r>
      <t>258.003 "Разработка или корректировка, а также проведение необходимых экспертиз технико-экономических обоснований местных бюджетных инвестиционных проектов и конкурсных документаций проектов государственно-частного партнерства, концессионных проектов, консультативное сопровождение проектов государственно-частного партнерства и концессионных проектов"</t>
    </r>
    <r>
      <rPr>
        <i/>
        <sz val="10"/>
        <rFont val="Times New Roman"/>
        <family val="1"/>
        <charset val="204"/>
      </rPr>
      <t xml:space="preserve"> УЭБП </t>
    </r>
  </si>
  <si>
    <t>258.005 «Капитальные расходы государственного органа» УЭБП</t>
  </si>
  <si>
    <t>Финансирование мероприятий по Управлению экономики и бюджетного планирования (часть 2):</t>
  </si>
  <si>
    <t>Мероприятия по выполнению государственных обязательств по проектам государственно-частного партнерства указаны в направлении №2 (образование, здравоохранение)</t>
  </si>
  <si>
    <t>Финансирование мероприятий по Управлению земельных отношений:</t>
  </si>
  <si>
    <t>Финансирование мероприятий по Управлению контроля за использованием и охраной земель:</t>
  </si>
  <si>
    <t>100</t>
  </si>
  <si>
    <t>102</t>
  </si>
  <si>
    <t>Финансирование мероприятий по Управлению природных ресурсов и регулирования природопользования:</t>
  </si>
  <si>
    <t>Финансирование мероприятий по Управлению по инспекции труда:</t>
  </si>
  <si>
    <t>Финансирование мероприятий по Управлению координации занятости и социальных программ:</t>
  </si>
  <si>
    <t>103</t>
  </si>
  <si>
    <t>106</t>
  </si>
  <si>
    <t>044</t>
  </si>
  <si>
    <t>270</t>
  </si>
  <si>
    <t>количество</t>
  </si>
  <si>
    <t>096</t>
  </si>
  <si>
    <t>Услуги по реализации государственной политики на местном уровне в области здравоохранения</t>
  </si>
  <si>
    <t>Проведение паталогоанатомического вскрытия</t>
  </si>
  <si>
    <t>Информационно-аналитические услуги в области здравоохранения</t>
  </si>
  <si>
    <t>Областные базы спецмедснабжения</t>
  </si>
  <si>
    <t>Капитальные расходы государственных органов здравоохранения</t>
  </si>
  <si>
    <t>Погашение кредиторской задолженности по обязателсьтвам организаций здравоохранения за счет средств местного бюджета</t>
  </si>
  <si>
    <t>108</t>
  </si>
  <si>
    <t>Финансирование мероприятий по Управлению образования:</t>
  </si>
  <si>
    <t>116</t>
  </si>
  <si>
    <t>121</t>
  </si>
  <si>
    <t>в пределах предусмотренных средст</t>
  </si>
  <si>
    <t>Финансирование мероприятий по Управлению пассажирского транспорта и автомобильных дорог:</t>
  </si>
  <si>
    <t>Финансирование мероприятий по Управлению энергетики и жилищно-коммунального хозяйства</t>
  </si>
  <si>
    <t>ЦИ "Изменение производительности труда в обрабатывающей промышленности в реальном выражении"</t>
  </si>
  <si>
    <t>в % к 2015 году</t>
  </si>
  <si>
    <t xml:space="preserve">ЦИ "Изменение стоимостного объема экспорта продукции обрабатывающей промышленности" </t>
  </si>
  <si>
    <t>84.1.</t>
  </si>
  <si>
    <t>в % к 2012 году</t>
  </si>
  <si>
    <t>12.1.</t>
  </si>
  <si>
    <t>ЦИ "Темп роста инвестиций в основной капитал на душу населения, в % к 2015 году"</t>
  </si>
  <si>
    <t>ЦИ "Индекс физического объема инвестиций в основной капитал в обрабатывающую промышленность"</t>
  </si>
  <si>
    <t>Проведение комплексной вневедомственной экспертизы по рабочему проекту "Капитальный ремонт улично-дорожной сети села Малотимофеевка Целиноградского района Акмолинской области</t>
  </si>
  <si>
    <t xml:space="preserve">Средний ремонт дороги областного значения «Акмол - Воздвиженка – Талапкер» </t>
  </si>
  <si>
    <t>Средний ремонт автомобильной дороги «Аксу – Бестобе – Изобильное»</t>
  </si>
  <si>
    <t>Капитальный ремонт автомобильной дороги "Аршалы-Ижевское" Аршалынского района</t>
  </si>
  <si>
    <t>Средний ремонт автомобильной дороги "Щучинск-Николаевка" Бурабайского района</t>
  </si>
  <si>
    <t>Капитальный ремонт улично-дорожной сети с. Кызылсуат</t>
  </si>
  <si>
    <t xml:space="preserve">акимат Целиноградского района, УПТАД </t>
  </si>
  <si>
    <t>Текущий ремонт улиц с.Астраханка, с. Жалтыр Астраханского района</t>
  </si>
  <si>
    <t xml:space="preserve">Текущий ремонт дорог г.Атбасар </t>
  </si>
  <si>
    <t>Текущий ремонт песчанно-гравийного покрытия автомобильной дороги, ремонт водоотводной трубы "Урумкай-Киындык-Карагай" Бурабайского района</t>
  </si>
  <si>
    <t>Выкуп земельного участка и иного недвижимого имущества в связи с отчуждением земельного участка для государственных нужд под строительство и реконструкцию дорог в п. Бурабай</t>
  </si>
  <si>
    <t>Текущий ремонт (содержание) ремонт дорог г. Щучинск</t>
  </si>
  <si>
    <t>Текущий ремонт участков автомобильных дорог Коргалжын-Баршин,Коргалжын-Шалкар,Жантеке-Уялы; текущий ремонт подъездной дороги к селу Оркендеу, Майшукур Коргалжинского района</t>
  </si>
  <si>
    <t xml:space="preserve">Капитальный  ремонт  аварийного водопропускного  сооружения  на 2-ом км автомобильной дороги «Васильевка-Тучное» </t>
  </si>
  <si>
    <t xml:space="preserve">Капитальный  ремонт  аварийного водопропускного  сооружения   на 4-ом км автомобильной дороги «Каменка – Дорогинка» </t>
  </si>
  <si>
    <t xml:space="preserve">Капитальный  ремонт  аварийного водопропускного  сооружения  на 1 км автомобильной дороги Чашке – Баракпай </t>
  </si>
  <si>
    <t xml:space="preserve">Капитальный  ремонт  аварийного водопропускного  сооружения   на 1 км автомобильной дороги подъезд к селу Новоселовка </t>
  </si>
  <si>
    <t xml:space="preserve">Капитальный  ремонт  аварийного водопропускного  сооружения   на 3-ем км автомобильной дороги Каменка - Белгородское </t>
  </si>
  <si>
    <t xml:space="preserve">Капитальный ремонт дороги по ул. Дзержинского в п. Шортанды </t>
  </si>
  <si>
    <t>Капитальный ремонт дороги улицы Ташенова (от улицы Уалиханова до объездной дороги)</t>
  </si>
  <si>
    <t>Текущий ремонт улично-дорожной сети с. Талапкер Целиноградского района</t>
  </si>
  <si>
    <t xml:space="preserve">На обеспечение бесперебойного водоснабжения Коргалжынского, Ерейментауского, Целиноградского районов </t>
  </si>
  <si>
    <t>Снос аварийного и ветхого жилья в г.Атбасар</t>
  </si>
  <si>
    <t>УЭЖКХ, аким Атбасарского района</t>
  </si>
  <si>
    <t>Благоустройство и санитария населенных пунктов</t>
  </si>
  <si>
    <t>УЭЖКХ, акиматы районов</t>
  </si>
  <si>
    <t xml:space="preserve">Ремонт объектов коммунальной собственности </t>
  </si>
  <si>
    <t>Разработка ПСД, строительство средней школы на 300 мест в селе Кажымукан Целиноградского района</t>
  </si>
  <si>
    <t>Разработка ПСД с проведением комплексной вневедомственной экспертизы, реконструкция Урюпинского детского дома Аккольского района</t>
  </si>
  <si>
    <t>Разработка ПСД, строительство средней школы на 300 мест в селе Жалтырколь Аршалынского района</t>
  </si>
  <si>
    <t>Разработка ПСД, строительство средней школы на 300 мест в ауле Жибек Жолы Аршалынского района</t>
  </si>
  <si>
    <t>Разработка ПСД на строительство блок-модульной котельной с инженерными сетями к ней для школы и детского сада в с. Ижевское Аршалынского района</t>
  </si>
  <si>
    <t>Разработка ПСД на строительство блок-модульной котельной с инженерными сетями для Калининской основной школы в с. Калининское Жаксынского района</t>
  </si>
  <si>
    <t>Разработка ПСД на строительство блок-модульной котельной с инженерными сетями для Родионовской основной школы Атбасарского района</t>
  </si>
  <si>
    <t>Строительство котельной к школе на 50 мест в селе Донгулагаш Зерендинского района Акмолинской области</t>
  </si>
  <si>
    <t>Реконструкция здания учебного корпуса со строительством спортивного зала средней общеобразовательной школы имени Малика Габдуллина по улице Жанайдара Мусина, 39«А» в селе Зеренда Зерендинского района</t>
  </si>
  <si>
    <t>Разработка ПСД с проведением комплексной вневедомственной экспертизы на строительство блок-модульной котельной с инженерными сетями для Ключевской средней школы в с. Ключи Шортандинского района</t>
  </si>
  <si>
    <t>Корректировка проекта "Строительство школы на 300 мест в селе Максимовка Целиноградского района"</t>
  </si>
  <si>
    <t xml:space="preserve">Строительство врачебной амбулатории на 50 посещений в смену в с.Кабанбай батыра Целиноградского района </t>
  </si>
  <si>
    <t xml:space="preserve">Строительство двухквартирного жилого дома (5 позиций) в селе Егиндыколь Егиндыкольского района </t>
  </si>
  <si>
    <t>Разработка проектно-сметной документации с проведением комплексной вневедомственной  экспертизы, строительство 27 квартирного дома в с.Жаксы Жаксынского района</t>
  </si>
  <si>
    <t>Строительство 18 квартирного дома в с.Жаксы Жаксынского района</t>
  </si>
  <si>
    <t>Корректировка ПСД объекта «Строительство 60-ти квартирного арендного (коммунального) жилого дома в г.Ерейментау»</t>
  </si>
  <si>
    <t xml:space="preserve">Разработка ПСД с проведением комплексной вневедомственной  экспертизы  на  строительство 36-ти квартирного жилого дома в п. Шортанды Шортандинского района </t>
  </si>
  <si>
    <t>Привязка ПСД на строительство двенадцати 45-ти квартирных жилых домов  в г. Атбасар Атбасарского района</t>
  </si>
  <si>
    <t>Разработка ПСД с проведением экспертизы, строительство инженерно-коммуникационной инфраструктуры к 45-ти квартирным жилым домам в г. Атбасар Атбасарского района</t>
  </si>
  <si>
    <t>Строительство инженерно-коммуникационной инфраструктуры  к 36-ти квартирному жилому дому в с.Астраханка Астраханского района</t>
  </si>
  <si>
    <t>Строительство наружных инженерных сетей и обустройства к четырнадцати сорокапятиквартирным жилым домам в микрорайне №1 города Атбасар Атбасарского района Акмолинской области, сети теплоснабжения</t>
  </si>
  <si>
    <t>Строительство наружных инженерных сетей  и обустройства к четырнадцати сорокапятиквартирным жилым домам в микрорайоне № 1 города Атбасар Атбасарского района, сети связи.</t>
  </si>
  <si>
    <t>Строительство наружных инженерных сетей  и обустройства к четырнадцати сорокапятиквартирным жилым домам в микрорайоне № 1 города Атбасар Атбасарского района, сети водоснабжения и водоотведения</t>
  </si>
  <si>
    <t xml:space="preserve">Корректировка ПСД с проведением комплексной вневедомственной экспертизы на строительство инженерных сетей на участке площадью 514 га г. Кокшетау </t>
  </si>
  <si>
    <t xml:space="preserve">Целевые трансферты на развитие районным (городов областного значения) бюджетам на проектирование, развитие и (или) обустройство  инженерно-коммуникационной инфраструктуры </t>
  </si>
  <si>
    <t xml:space="preserve">Реконструкция систем водоснабжения в с.Кабанбай батыра Целиноградского района  (ІІ очередь) </t>
  </si>
  <si>
    <t xml:space="preserve">Разработка ПСД, строительство  водопроводных сетей на новых участках в с. Р.Кошкарбаева Целиноградский район </t>
  </si>
  <si>
    <t>Разработка проектно-сметной документации с прохождением комплексной вневедомственной экспертизы на строительство водопровода а.Азат Аккольского района</t>
  </si>
  <si>
    <t>Разработка ПСД на реконструкцию системы канализации и строительство очистных сооружений г.Есиль Есильского района</t>
  </si>
  <si>
    <t>Ремонт сетей водоснабжения и водоотведения Буландынского района</t>
  </si>
  <si>
    <t>Текущий ремонт группового водопровода Коргалжынского района</t>
  </si>
  <si>
    <t xml:space="preserve">Текущий ремонт водонапорной башни в селе Каратюбе Шортандинского района </t>
  </si>
  <si>
    <t xml:space="preserve">Текущий ремонт блока-фильтровальной станции в селе Ключи Шортандинского района </t>
  </si>
  <si>
    <t xml:space="preserve">Текущий ремонт станции первого подъёма в посёлке Шортанды Шортандинского района </t>
  </si>
  <si>
    <t>Ремонт сети водоснабжения с.Оразак Целиноградского района</t>
  </si>
  <si>
    <t>Разработка ПСД, реконструкция разводящих сетей водоснабжения в с. Тонкерис (Шортандинский район)</t>
  </si>
  <si>
    <t xml:space="preserve">Реконструкция водовода от с.Сабынды до с. Оразак Целиноградского района Акмолинской области                                     </t>
  </si>
  <si>
    <t>092</t>
  </si>
  <si>
    <t>Реконструкция систем водоснабжения в с.Кабанбай батыра Целиноградского района Акмолинской области (ІІ очередь)</t>
  </si>
  <si>
    <t>Реконструкция скважинного водозабора и системы водоснабжения села Маншук Целиноградского района Акмолинской области</t>
  </si>
  <si>
    <t>Разработка ПСД с проведением комплексной вневедомственной экспертизы на реконструкцию районного Дома культуры в с.Егиндыколь Егиндыкольского района</t>
  </si>
  <si>
    <t>Разработка ПСД с проведением комплексной вневедомственной экспертизы для строительства блочно-модульной котельной районного Дома культуры Егиндыкольского района</t>
  </si>
  <si>
    <t>Разработка ПСД, строительство медико-социального учреждения для престарелых и инвалидов, в селе Макинка Енбекшильдерского района</t>
  </si>
  <si>
    <t>Реконструкция административного здания областного акимата, по адресу: Акмолинская область, город Кокшетау, ул.Абая 83 (3 очередь – 1, 2 этаж и техподполье)</t>
  </si>
  <si>
    <t>Строительство здания УВД Бурабайского района (типовой проект)</t>
  </si>
  <si>
    <t>Разработка ПСД на строительство моста через р.Колутон на 116 км автомобильной дороги "Жолымбет-Шортанды-Пригородное"</t>
  </si>
  <si>
    <t>Разработка ПСД с  проведением государственной экспертизы по реконструкции малого искусственного сооружения с устройством подходов на 19 км автомобильной дороги «Ерейментау-Павловка-Аршалы»</t>
  </si>
  <si>
    <t>в том числе:</t>
  </si>
  <si>
    <t>м.б.</t>
  </si>
  <si>
    <t>р.б.</t>
  </si>
  <si>
    <t>Корректировка рабочего проекта «Строительство и реконструкция развития дорожной сети п.Бурабай» (2 очередь)</t>
  </si>
  <si>
    <t>Реконструкция автодороги "Подъезд к горно-лыжной базе Електы" в границах Садового сельского округа Зерендинского района</t>
  </si>
  <si>
    <t>Реконструкция улицы Габдуллина (от улицы Ауэзова до проспекта Абылай хана) в г.Кокшетау</t>
  </si>
  <si>
    <t>Реконструкция подъездной дороги к аулу Родина Целиноградского района Акмолинской области (км 0-5,78)</t>
  </si>
  <si>
    <t>Строительство улично-дорожной сети села Талапкер Целиноградского района</t>
  </si>
  <si>
    <r>
      <rPr>
        <sz val="10"/>
        <rFont val="Times New Roman"/>
        <family val="1"/>
        <charset val="204"/>
      </rPr>
      <t>268.003 «Обеспечение функционирования автомобильных дорог»</t>
    </r>
    <r>
      <rPr>
        <i/>
        <sz val="10"/>
        <rFont val="Times New Roman"/>
        <family val="1"/>
        <charset val="204"/>
      </rPr>
      <t xml:space="preserve"> УПТАД </t>
    </r>
    <r>
      <rPr>
        <sz val="10"/>
        <rFont val="Times New Roman"/>
        <family val="1"/>
        <charset val="204"/>
      </rPr>
      <t>"Содержание и текущий ремонт дорог областного значения"</t>
    </r>
  </si>
  <si>
    <t xml:space="preserve">Реконструкция тепломагистрали в пос. Застанционный г.Кокшетау </t>
  </si>
  <si>
    <t>Корректировка ПСД на "Строительство модульной котельной и тепловых сетей в юго-восточной части города Макинск Буландынского района Акмолинской области (участок 4)."</t>
  </si>
  <si>
    <t>Разработка  ПСД на строительство модульной котельной и тепловых сетей в юго-восточной части города Макинск Буландынского района Акмолинской области (участок 4). (2 очередь)</t>
  </si>
  <si>
    <t>Разработка ПСД на реконструкцию теплового источника и тепловых сетей в с.Акмол Целиноградского района</t>
  </si>
  <si>
    <t>Строительство наружных инженерных сетей и обустройства к четырнадцати сорокапятиквартирным жилым домам в микрорайне №1 города Атбасар Атбасарского района Акмолинской области, сети электроснабжения</t>
  </si>
  <si>
    <t>н.ф.</t>
  </si>
  <si>
    <t>Строительство врачебной амбулатории на 25 посещений в смену в с.Кенесары Бурабайского района</t>
  </si>
  <si>
    <t>а также:</t>
  </si>
  <si>
    <t>Строительство объектов социального обеспечения</t>
  </si>
  <si>
    <t>Всего по разделу "Строительство объектов социального обеспечения":</t>
  </si>
  <si>
    <t>Капитальные расходы медицинских организаций здравоохранения, всего</t>
  </si>
  <si>
    <t>Материально-техническое оснащение</t>
  </si>
  <si>
    <t>Ремонт объектов в рамках развития городов и сельских населенных пунктов по Дорожной карте занятости 2020 и в рамках Программы развития продуктивной занятости и массового предпринимательства, всего</t>
  </si>
  <si>
    <t>Выполнение государственных обязательств по проектам государственно-частного партнерства</t>
  </si>
  <si>
    <t>030</t>
  </si>
  <si>
    <t>Разработка ПСД с положительной государственной экспертизой на строительство детского сада на 280 мест по ул.Ауэзова, 119 в г.Кокшетау</t>
  </si>
  <si>
    <t>Разработка ПСД с проведением комплексной вневедомственной экспертизы на строительство детского сада на 280 мест по ул.Ауэзова, 119 в г.Кокшетау</t>
  </si>
  <si>
    <t xml:space="preserve">      Жаксынский район</t>
  </si>
  <si>
    <t xml:space="preserve">      г.Кокшетау</t>
  </si>
  <si>
    <t xml:space="preserve">      Аршалынский район</t>
  </si>
  <si>
    <t xml:space="preserve">      Атбасарский район</t>
  </si>
  <si>
    <t>Разработка ПСД с ГЭ на строительство блочно-модульной котельной КГУ "Медико-социального учреждения для инвалидов с психоневрологическими заболеваниями" в п.Жолымбет Шортандинского района</t>
  </si>
  <si>
    <t>Строительство блочно-модульной котельной КГУ "Медико-социального учреждения для инвалидов с психоневрологическими заболеваниями" в п.Жолымбет Шортандинского района</t>
  </si>
  <si>
    <t>Строительство здания УВД Бурабайского района в г.Щучинск (типовой проект)</t>
  </si>
  <si>
    <t>Разработка ПСД, реконструкция разводящих сетей водоснабжения в с.Кызылжар Целиноградского района</t>
  </si>
  <si>
    <t>Разработка ПСД, реконструкция сетей водоснабжения в с.Тайтобе Целиноградский район</t>
  </si>
  <si>
    <t xml:space="preserve">Строительство водопроводных сетей в с.Каменка Астраханского района с реконструкцией водозаборных сооружений и водовода </t>
  </si>
  <si>
    <t>Реконструкция магистральных сетей водовода от села Оразак до а.Акмол Целиноградского района (2 очередь строительства)</t>
  </si>
  <si>
    <t xml:space="preserve">Реконструкция сетей водоснабжения села 96 разъезд Целиноградского района Акмолинской области </t>
  </si>
  <si>
    <t xml:space="preserve">Реконструкция сетей водоснабжения в с.Каражар Целиноградского района Акмолинской области </t>
  </si>
  <si>
    <t>Разработка ПСД, строительство водопроводных сетей на новых участках в ауле Жибек Жолы Аршалынского района</t>
  </si>
  <si>
    <t xml:space="preserve">Строительство системы водоснабжения села Каменка Астраханского района </t>
  </si>
  <si>
    <t xml:space="preserve">Реконструкция водопроводных сетей и сооружений  ела Садовое Атбасарского района </t>
  </si>
  <si>
    <t xml:space="preserve">Реконструкция магистрального трубопровода с.Оркендеу Коргалжынского района </t>
  </si>
  <si>
    <t>Разработка ПСД  с проведением комплексной вневедомственной экспертизы на строительство блок-модульной котельной с инженерными сетями для Днепропетровской школы в с.Коржинколь Егиндыкольского района</t>
  </si>
  <si>
    <t>Строительство средней школы на 80 мест в с.Невское Енбекшильдерского района</t>
  </si>
  <si>
    <t>Разработка ПСД на строительство блок-модульной котельной с инженерными сетями для Кудукагашской СШ имени Рамазана Елебаева в с.Кудук-агаш Енбекшильдерского района</t>
  </si>
  <si>
    <t>Разработка ПСД на строительство блок-модульной котельной с инженерными сетями для основной школы в с.Пухальское Зерендинского района</t>
  </si>
  <si>
    <t>Разработка ПСД на строительство блок-модульной котельной с инженерными сетями для музыкальной школы в с.Коргалжын Коргалжынского района</t>
  </si>
  <si>
    <t>Строительство профильной школы на 800 учащихся с интернатом на 135 мест  в г.Щучинске Бурабайского района</t>
  </si>
  <si>
    <t>Строительство типовой школы на 900 мест в г.Кокшетау (привязка)</t>
  </si>
  <si>
    <t>Строительство средней школы на 300 мест в с.Максимовка Целиноградского района</t>
  </si>
  <si>
    <t>Разработка ПСД, строительство детского сада на 140 мест в с.Волгодоновка Аршалынского района</t>
  </si>
  <si>
    <t>Привязка типового проекта к местности, строительство детского сада на 140 мест в с.Бозайгыр Шортандинского района</t>
  </si>
  <si>
    <t>Корректировка  ПСД, реконструкция парка "Борцам революции" в г.Кокшетау</t>
  </si>
  <si>
    <t>Строительство административного здания, а.Акмол Целиноградского района</t>
  </si>
  <si>
    <t>Привязка типового проекта к местности, строительство детского сада на 280 мест, с.Талапкер Целиноградского района</t>
  </si>
  <si>
    <t>Привязка типового проекта к местности на строительство детского сада на 280 мест, с. Косшы Целиноградского района</t>
  </si>
  <si>
    <t>Разработка ПСД с прохождением комплексной вневедомственной экспертизы, строительство детского сада на 280 мест в а.Косшы Целиноградского района</t>
  </si>
  <si>
    <t>Разработка ПСД с прохождением комплексной вневедомственной экспертизы, строительство детского сада на 280 мест в с. Караоткель Целиноградского района</t>
  </si>
  <si>
    <t>Привязка типового проекта к местности с прохождением комплексной вневедомственной экспертизы, строительство детского сада на 140 мест в с. Кызылжар Целиноградского района</t>
  </si>
  <si>
    <t>Привязка типового проекта к местности с прохождением комплексной вневедомственной экспертизы, строительство детского сада на 140 мест в с.Софиевка Целиноградского района</t>
  </si>
  <si>
    <t>Привязка типового проекта к местности с прохождением комплексной вневедомственной экспертизы, строительство детского сада на 140 мест в с. Р.Кошкарбаева Целиноградского района</t>
  </si>
  <si>
    <t>Разработка ПСД с прохождением комплексной вневедомственной экспертизы, строительство детского сада на 140 мест в с. Кажымукан Целиноградского района</t>
  </si>
  <si>
    <t>Разработка ПСД с прохождением комплексной вневедомственной экспертизы, строительство детского сада на 140 мест в с.Каражар Целиноградского района</t>
  </si>
  <si>
    <t>Привязка типового проекта к местности, строительство детского сада на 140 мест в с.Тонкерис Шортандинского района</t>
  </si>
  <si>
    <t>Перепривязка типового проекта, строительство 2-х квартирного жилого дома для молодых специалистов в с.Сабынды Коргалжынского района с проведением государственной экспертизы</t>
  </si>
  <si>
    <t>Привязка типового проекта к местности на строительство 45-ти квартирного жилого дома (позиция 2) в а. Косшы Целиноградского района</t>
  </si>
  <si>
    <t>Строительство 36-ти квартирного жилого дома в с.Астраханка Астраханского района</t>
  </si>
  <si>
    <t>Строительство 45-ти квартирного жилого дома в п.Аршалы Аршалынского района</t>
  </si>
  <si>
    <t>Разработка проектно-сметной документации с проведением комплексной вневедомственной  экспертизы, строительство 18-ти квартирного жилого дома по улице Кирова, 8А, в с.Балкашино Сандыктауского района</t>
  </si>
  <si>
    <t>Аршалынский район</t>
  </si>
  <si>
    <t>Астраханский район</t>
  </si>
  <si>
    <t>Атбасарский район</t>
  </si>
  <si>
    <t>Бурабайский район</t>
  </si>
  <si>
    <t>Буландынский район</t>
  </si>
  <si>
    <t>Егиндыкольский район</t>
  </si>
  <si>
    <t>Ерейментауский район</t>
  </si>
  <si>
    <t>Жаксынский район</t>
  </si>
  <si>
    <t>Коргалжынский район</t>
  </si>
  <si>
    <t>Сандыктауский район</t>
  </si>
  <si>
    <t>Целиноградский район</t>
  </si>
  <si>
    <t>Шортандинский район</t>
  </si>
  <si>
    <t>г.Степногорск</t>
  </si>
  <si>
    <t>г.Кокшетау</t>
  </si>
  <si>
    <t>Аккольский район</t>
  </si>
  <si>
    <t>Зерендинский район</t>
  </si>
  <si>
    <t>Строительство инженерных сетей и благоустройство к девятиэтажным 45-квартирным жилым домам в мкр. Центральный, 55Б (поз.1, 2) в г.Кокшетау</t>
  </si>
  <si>
    <t xml:space="preserve">Разработка проектно-сметной документации с проведением государственной экспертизы, комплексной вневедомственной экспертизы на строительство водопроводных и электрических сетей в м-не "Степной- 4" г.Акколь Аккольского района </t>
  </si>
  <si>
    <t xml:space="preserve">Разработка проектно-сметной документации с проведением государственной экспертизы, комплексной вневедомственной экспертизы на строительство сетей водоснабжения, электроснабжения м-на "Степной-1" г.Акколь Аккольского района </t>
  </si>
  <si>
    <t xml:space="preserve">Разработка проектно-сметной документации с проведением государственной экспертизы, комплексной вневедомственной экспертизы на строительство водопроводных и электрических сетей  г.Акколь (район детского дома) Аккольского района </t>
  </si>
  <si>
    <t>Разработка проектно-сметной документации с проведением государственной экспертизы, комплексной вневедомственной экспертизы на строительство водопроводных и электрических сетей  в г.Акколь (ул.Привокзальная) Аккольского района</t>
  </si>
  <si>
    <t xml:space="preserve">Разработка проектно-сметной документации с проведением государственной экспертизы, комплексной вневедомственной экспертизы на строительство водопроводных и электрических сетей  г.Акколь (м-н Муратбаева) Аккольского района </t>
  </si>
  <si>
    <t>Строительство  инженерно-коммуникационной  инфраструктуры и благоустройство  к 45-квартирному дому в п.Аршалы Аршалынского района</t>
  </si>
  <si>
    <t>Благоустройство и строительство инженерных сетей блочно-модульной котельной и тепловых сетей к двум 5-этажным и трем 4-этажным домам в пос.Санаторий Щучинский Бурабайского района</t>
  </si>
  <si>
    <t>Строительство инженерных сетей и благоустройство к 18-ти квартирному жилому дому в с.Балкашино Сандыктауского района</t>
  </si>
  <si>
    <t>Строительство наружных инженерных сетей и благоустройство 108-ми квартирного жилого дома (позиция Б) г.Кокшетау</t>
  </si>
  <si>
    <t>Благоустройство и строительство инженерных сетей к 90 квартирному жилому дому в микрорайоне "Юбилейный" дом №3а в городе Кокшетау</t>
  </si>
  <si>
    <t>Строительство наружных инженерных сетей и благоустройство к девятиэтажному 45-ти квартирному дому в микрорайоне Коктем, 11 Б города Кокшетау  Акмолинской области</t>
  </si>
  <si>
    <t>Разработка ПСД на "Строительство сетей для 292-х квартирного девятиэтажного жилого дома со встроенным паркингом г. Кокшетау ул.Темирбекова №2, Акмолинской области"</t>
  </si>
  <si>
    <t>Строительство ливневой канализации поселка Бурабай  Бурабайского района</t>
  </si>
  <si>
    <t>Строительство внутриквартальных водопроводных сетей 4-ой очереди (93,08 км) г. Щучинск Бурабайского района</t>
  </si>
  <si>
    <t>Реконструкция сетей и объектов водоотведения города Щучинска Бурабайского района Акмолинской области</t>
  </si>
  <si>
    <t>Есильский район</t>
  </si>
  <si>
    <t>Жаркаинский район</t>
  </si>
  <si>
    <t xml:space="preserve">Разработка ПСД с прохождением комплексной вневедомственной экспертизы, реконструкция водовода и сетей водоснабжения из подземных источников города Державинска Жаркаинского района, 3 очередь </t>
  </si>
  <si>
    <t>Увеличение уставного капитала ГКП на ПХВ "Целиноградская коммунальная служба" Целиноградского района</t>
  </si>
  <si>
    <t>Увеличение уставного капитала</t>
  </si>
  <si>
    <t>Разработка проектно-сметной документации с проведением комплексной вневедомственной экспертизы на строительство наружных сетей теплоснабжения в с.Красный Яр г.Кокшетау</t>
  </si>
  <si>
    <t>Увеличение уставного капитала ТОО "Шантобе Энергокомплекс" г.Степногорск</t>
  </si>
  <si>
    <t>Увеличение уставного капитала ГКП на ПХВ "Кокшетау жылу" г.Кокшетау</t>
  </si>
  <si>
    <t>Строительство и реконструкция развития дорожной сети п.Бурабай</t>
  </si>
  <si>
    <t>Строительство улично-дорожной сети в районе новой застройки (мкр.1, 2, 3, 4) а.Акмол Целиноградского района</t>
  </si>
  <si>
    <t>Разработка ПСД, строительство улично-дорожной сети аула Жибек жолы Аршалынского района</t>
  </si>
  <si>
    <t>Разработка ПСД, строительство улично-дорожной сети с.Нуресиль (Воздвиженка) Целиноградского района</t>
  </si>
  <si>
    <t>Капитальный ремонт дороги улицы Ташенова (от ул.Ауэзова до ул.Ауельбекова)</t>
  </si>
  <si>
    <t>Увеличение уставного капитала ТОО "Ақмола-Тіршілік"</t>
  </si>
  <si>
    <t>Строительство ЛЭП наружных сетей водоснабжения и канализации к туристической базе с.Красный горняк Аккольского района</t>
  </si>
  <si>
    <t xml:space="preserve">5. «Развитие индустриальной инфраструктуры в рамках Единой программы поддержки и развития бизнеса «Дорожная карта бизнеса 2020» (4)
                                      </t>
  </si>
  <si>
    <t>сети, сооружения, водоотведения и очистные сооружения</t>
  </si>
  <si>
    <t>сети и сооружения электроснабжения, слаботочные сети</t>
  </si>
  <si>
    <t>Строительство производственной (индустриальной) инженерной инфраструктуры для птицефабрики по выращиванию бройлеров производительностью 60 тысяч тонн в живом весе в год в Буландынском районе  (сети и сооружения водоснабжения)</t>
  </si>
  <si>
    <t>Средний ремонт внутригородских дорог по ул.Сейфуллина, Зеленая и Октябрьская г.Щучинск Бурабайского района</t>
  </si>
  <si>
    <t>Текущий ремонт дорог г.Макинск Буландынского района</t>
  </si>
  <si>
    <t>Текущий ремонт улицы Рабочая до ж/д переезда в г.Щучинске Бурабайского района</t>
  </si>
  <si>
    <t>«Капитальный ремонт улицы Пролетарская от ПК 10+00, улицы Коммунистической, улицы Трудовой до выезда на трассу Астана-Кокшетау в г.Щучинске Бурабайского района"</t>
  </si>
  <si>
    <t>Строительство котельной в п.Шантобе г.Степногорска</t>
  </si>
  <si>
    <t>1. Предоставление бюджетных кредитов для содействия развитию предпринимательства в рамках Программы развития продуктивной занятости и массового предпринимательства (Дорожной карты занятости 2020)</t>
  </si>
  <si>
    <t>Строительство инженерных сетей электроснабжения к индустриально-технологическому парку сельскохозяйственной и коммунальной техники в городе Кокшетау</t>
  </si>
  <si>
    <t>"Детские дома" УО</t>
  </si>
  <si>
    <t>"Приют для несовершеннолетних детей" УО</t>
  </si>
  <si>
    <t>"Обеспечение санаторно-курортного лечения инвалидов и детей-инвалидов в соответствии с индивидуальной программой реабилитации инвалида"</t>
  </si>
  <si>
    <t>"Обеспечение инвалидов техническими вспомогательными (компенсаторными) средствами и (или) специальными средствами передвижения в соответствии с индивидуальной программой реабилитации инвалида"</t>
  </si>
  <si>
    <t>"Предоставление медицинских услуг по протезированию, обеспечению протезно-ортопедическими средствами и обучению пользования ими"</t>
  </si>
  <si>
    <t>262.001 «Услуги по реализации государственной политики на местном уровне в области культуры» УК</t>
  </si>
  <si>
    <t>262.008 «Обеспечение функционирования областных библиотек» УК</t>
  </si>
  <si>
    <t>262.007 «Поддержка театрального и музыкального искусства» УК</t>
  </si>
  <si>
    <t>262.005 «Обеспечение сохранности историко-культурного наследия и доступа к ним» УК</t>
  </si>
  <si>
    <t>МБ, частные средства</t>
  </si>
  <si>
    <t>Аккольский район:</t>
  </si>
  <si>
    <t>Аршалынский район:</t>
  </si>
  <si>
    <t>Егиндыкольский район:</t>
  </si>
  <si>
    <t>Ерейментауский район:</t>
  </si>
  <si>
    <t>Есильский район:</t>
  </si>
  <si>
    <t>Жаркаинский район:</t>
  </si>
  <si>
    <t>Коргалжынский район:</t>
  </si>
  <si>
    <t>Целиноградский район:</t>
  </si>
  <si>
    <t>г.Степногорск:</t>
  </si>
  <si>
    <t>г.Кокшетау:</t>
  </si>
  <si>
    <t xml:space="preserve">Строительство детского сада на 280 мест в мкр.Боровской в г.Кокшетау </t>
  </si>
  <si>
    <t>Строительство сетей электроснабжения с.Кажымукан Целиноградского района</t>
  </si>
  <si>
    <t>Шортандинский район:</t>
  </si>
  <si>
    <t>Строительство  сетей электроснабжения с.Кабанбай батыра Целиноградского района</t>
  </si>
  <si>
    <t>Разработка ПСД, строительство линий электропередач в загородной резиденции "Барап" в Аккольском районе</t>
  </si>
  <si>
    <t>Всего по цели "Развитие энергетики":</t>
  </si>
  <si>
    <t>Разработка ПСД, реконструкция автомобильной дороги областного значения "Малый Барап-Кордон"</t>
  </si>
  <si>
    <r>
      <t xml:space="preserve">257.001 «Услуги по реализации государственной политики в области исполнения местного бюджета и управления коммунальной собственностью» </t>
    </r>
    <r>
      <rPr>
        <i/>
        <sz val="10"/>
        <rFont val="Times New Roman"/>
        <family val="1"/>
        <charset val="204"/>
      </rPr>
      <t>УФ</t>
    </r>
  </si>
  <si>
    <t>257.013 «Капитальные расходы государственного органа» УФ</t>
  </si>
  <si>
    <r>
      <t>733.001 «Услуги по реализации государственной политики в области управления государственных активов и закупок на местном уровне»</t>
    </r>
    <r>
      <rPr>
        <i/>
        <sz val="10"/>
        <rFont val="Times New Roman"/>
        <family val="1"/>
        <charset val="204"/>
      </rPr>
      <t xml:space="preserve"> УГЗКС</t>
    </r>
  </si>
  <si>
    <r>
      <t>733.003 «Капитальные расходы государственного органа»</t>
    </r>
    <r>
      <rPr>
        <i/>
        <sz val="10"/>
        <rFont val="Times New Roman"/>
        <family val="1"/>
        <charset val="204"/>
      </rPr>
      <t xml:space="preserve"> УГЗКС</t>
    </r>
  </si>
  <si>
    <r>
      <t>733.004 «Приватизация, управление коммунальным имуществом, постприватизационная деятельность и регулирование споров, связанных с этим»</t>
    </r>
    <r>
      <rPr>
        <i/>
        <sz val="10"/>
        <rFont val="Times New Roman"/>
        <family val="1"/>
        <charset val="204"/>
      </rPr>
      <t xml:space="preserve"> УГЗКС</t>
    </r>
  </si>
  <si>
    <t>Мониторинг количества объектов и поступлений  в областной бюджет доходов от передачи в имущественный наем (аренду) областного коммунального имущества</t>
  </si>
  <si>
    <t>Разработка схемы развития и застройки  ст.Анар Аршалынского района</t>
  </si>
  <si>
    <t xml:space="preserve"> акимат Ерейментауского района, УАГ</t>
  </si>
  <si>
    <t>Разработка схемы развития и застройки  с.Новомарковка Ерейментауского района</t>
  </si>
  <si>
    <t>Разработка схемы развития и застройки  с.Заречное Есильского района</t>
  </si>
  <si>
    <t xml:space="preserve"> акимат Есильского района, УАГ</t>
  </si>
  <si>
    <t>Разработка схемы развития и застройки  Аксай Есильского района</t>
  </si>
  <si>
    <t>Разработка схемы развития и застройки  с.Валиханово, Достык Жаркаинского  района</t>
  </si>
  <si>
    <t xml:space="preserve"> акимат Жаркаинского района, УАГ</t>
  </si>
  <si>
    <t>Разработка схемы развития и застройки с.Новоишимка Целиноградского  района</t>
  </si>
  <si>
    <t xml:space="preserve"> акимат Целиноградского района , УАГ</t>
  </si>
  <si>
    <t>Разработка схемы развития и застройки с.Родина Целиноградского  района</t>
  </si>
  <si>
    <t>Разработка схемы развития и застройки с.Отаутускен Целиноградского  района</t>
  </si>
  <si>
    <t>Разработка схемы развития и застройки с.Жалгызкудук Целиноградского  района</t>
  </si>
  <si>
    <t>Разработка схемы развития и застройки с.Семеновка Целиноградского  района</t>
  </si>
  <si>
    <t>Разработка схемы развития и застройки с.Тасты Целиноградского  района</t>
  </si>
  <si>
    <t>Разработка схемы развития и застройки с.Приречное Целиноградского  района</t>
  </si>
  <si>
    <t>Разработка схемы развития и застройки с.Красноярка Целиноградского  района</t>
  </si>
  <si>
    <t>Разработка схемы развития и застройки с.Оразак Целиноградского  района</t>
  </si>
  <si>
    <t>Разработка ПДП мкр.Солнечный г.Степногорск</t>
  </si>
  <si>
    <t xml:space="preserve">Разработка ПДП отдельных частей г.Кокшетау за счет инвесторов </t>
  </si>
  <si>
    <t>акимат г.Кокшетау, УАГ</t>
  </si>
  <si>
    <t>акимат   г.Кокшетау, УАГ</t>
  </si>
  <si>
    <t>Разработка ПДП сев.мкр.Васильковский, 94 га г.Кокшетау</t>
  </si>
  <si>
    <t>Разработка ПДП сев. мкр.Васильковский, 28 га, г.Кокшетау</t>
  </si>
  <si>
    <t>Разработка ПДП в районе р.Кылшакты, 72 га, г.Кокшетау</t>
  </si>
  <si>
    <r>
      <t xml:space="preserve">258.001 «Услуги по реализации государственной политики в области формирования и развития экономической политики, системы государственного планирования» </t>
    </r>
    <r>
      <rPr>
        <i/>
        <sz val="10"/>
        <rFont val="Times New Roman"/>
        <family val="1"/>
        <charset val="204"/>
      </rPr>
      <t>УЭБП</t>
    </r>
  </si>
  <si>
    <t>Строительство учебно-воспитательного комплекса вдоль Красноярской трассы г.Кокшетау</t>
  </si>
  <si>
    <t>в связи с декомпозицией показателей Отраслевой программы борьбы с наркоманией и наркобизнесом на 2012-2016 гг.</t>
  </si>
  <si>
    <t>265 004 "Поддержка частного предпринимательства в рамках Единой программы поддержки и развития бизнеса "Дорожная карта бизнеса 2020"» (3)</t>
  </si>
  <si>
    <t xml:space="preserve">265 014 "Субсидирование процентной ставки по кредитам в рамках Единой программы поддержки и развития бизнеса "Дорожная карта бизнеса 2020" (1)
</t>
  </si>
  <si>
    <t>265 069 "Кредитование на содействие развитию предпринимательства в областных центрах и моногородах" (5)</t>
  </si>
  <si>
    <t>в том числе, капитальные ремонты</t>
  </si>
  <si>
    <t>ЦИ "Доля населения, положительно оценивающего реализацию основных приоритетов государственной политики"</t>
  </si>
  <si>
    <r>
      <rPr>
        <sz val="10"/>
        <rFont val="Times New Roman"/>
        <family val="1"/>
        <charset val="204"/>
      </rPr>
      <t xml:space="preserve">268.045 «Целевые текущие трансферты бюджетам районов (городов областного значения) на реализацию Плана мероприятий по обеспечению прав и улучшению качества жизни инвалидов в Республике Казахстан на 2012 – 2018 годы» </t>
    </r>
    <r>
      <rPr>
        <i/>
        <sz val="10"/>
        <rFont val="Times New Roman"/>
        <family val="1"/>
        <charset val="204"/>
      </rPr>
      <t>УПТАД</t>
    </r>
  </si>
  <si>
    <t>Проведение комплексной вневедомственной экспертизы по рабочему проекту "Капитальный ремонт моста через р.Шортанбай на 93+746 км автомобильной дороги "Атбасар-Сочинское"</t>
  </si>
  <si>
    <t>11. Определить потребность в трудовых ресурсах в пяти промышленных кластерах в разрезе регионов и специальностей до 2020 года</t>
  </si>
  <si>
    <t>48-1. Заменить в школах осветительные приборы на светодиодные</t>
  </si>
  <si>
    <t>101. Реализовать меры по устойчивому развитию сельских населенных пунктов, включая практику по адаптации к изменению климата</t>
  </si>
  <si>
    <t>126. Разработать планы развития соответствующей инфраструктуры для пешеходного передвижения в городах</t>
  </si>
  <si>
    <t>Строительство фотовольтаической (солнечной) электрической станции  мощностью 200МВт в Целиноградском районе с.Кабанбай Батыр</t>
  </si>
  <si>
    <t>Аппарат маслихата области</t>
  </si>
  <si>
    <t>110.001 «Услуги по обеспечению деятельности маслихата области»</t>
  </si>
  <si>
    <t>268.025 Капитальный и средний ремонт автомобильных дорог областного значения и улиц населенных пунктов</t>
  </si>
  <si>
    <r>
      <rPr>
        <sz val="10"/>
        <rFont val="Times New Roman"/>
        <family val="1"/>
        <charset val="204"/>
      </rPr>
      <t>265.001 «Услуги по реализации государственной политики на местном уровне в области развития предпринимательства и промышленности»</t>
    </r>
    <r>
      <rPr>
        <i/>
        <sz val="10"/>
        <rFont val="Times New Roman"/>
        <family val="1"/>
        <charset val="204"/>
      </rPr>
      <t xml:space="preserve"> УПП</t>
    </r>
  </si>
  <si>
    <r>
      <t>265.002.000 «Капитальные расходы государственного органа»</t>
    </r>
    <r>
      <rPr>
        <i/>
        <sz val="10"/>
        <rFont val="Times New Roman"/>
        <family val="1"/>
        <charset val="204"/>
      </rPr>
      <t xml:space="preserve"> УПП</t>
    </r>
  </si>
  <si>
    <r>
      <rPr>
        <sz val="10"/>
        <rFont val="Times New Roman"/>
        <family val="1"/>
        <charset val="204"/>
      </rPr>
      <t xml:space="preserve">255.001 «Услуги по реализации государственной политики на местном уровне в сфере сельского хозяйства» </t>
    </r>
    <r>
      <rPr>
        <i/>
        <sz val="10"/>
        <rFont val="Times New Roman"/>
        <family val="1"/>
        <charset val="204"/>
      </rPr>
      <t>УСХ</t>
    </r>
  </si>
  <si>
    <r>
      <rPr>
        <sz val="10"/>
        <rFont val="Times New Roman"/>
        <family val="1"/>
        <charset val="204"/>
      </rPr>
      <t>255.003 «Капитальные расходы государственного органа»</t>
    </r>
    <r>
      <rPr>
        <i/>
        <sz val="10"/>
        <rFont val="Times New Roman"/>
        <family val="1"/>
        <charset val="204"/>
      </rPr>
      <t xml:space="preserve"> УСХ</t>
    </r>
  </si>
  <si>
    <r>
      <rPr>
        <sz val="10"/>
        <rFont val="Times New Roman"/>
        <family val="1"/>
        <charset val="204"/>
      </rPr>
      <t>255.002 «Поддержка семеноводства»</t>
    </r>
    <r>
      <rPr>
        <i/>
        <sz val="10"/>
        <rFont val="Times New Roman"/>
        <family val="1"/>
        <charset val="204"/>
      </rPr>
      <t xml:space="preserve"> УСХ</t>
    </r>
  </si>
  <si>
    <r>
      <rPr>
        <sz val="10"/>
        <rFont val="Times New Roman"/>
        <family val="1"/>
        <charset val="204"/>
      </rPr>
      <t>255.018 «Обезвреживание пестицидов (ядохимикатов)»</t>
    </r>
    <r>
      <rPr>
        <i/>
        <sz val="10"/>
        <rFont val="Times New Roman"/>
        <family val="1"/>
        <charset val="204"/>
      </rPr>
      <t xml:space="preserve"> УСХ</t>
    </r>
  </si>
  <si>
    <r>
      <rPr>
        <sz val="10"/>
        <rFont val="Times New Roman"/>
        <family val="1"/>
        <charset val="204"/>
      </rPr>
      <t>255.020 «Субсидирование повышения урожайности и качества продукции растениеводства, удешевление стоимости горюче-смазочных материалов и других товарно-материальных ценностей, необходимых для проведения весенне-полевых и уборочных работ, путем субсидирования производства приоритетных культур»</t>
    </r>
    <r>
      <rPr>
        <i/>
        <sz val="10"/>
        <rFont val="Times New Roman"/>
        <family val="1"/>
        <charset val="204"/>
      </rPr>
      <t xml:space="preserve"> УСХ</t>
    </r>
  </si>
  <si>
    <r>
      <rPr>
        <sz val="10"/>
        <rFont val="Times New Roman"/>
        <family val="1"/>
        <charset val="204"/>
      </rPr>
      <t>255.029 «Мероприятия по борьбе с вредными организмами сельскохозяйственных культур»</t>
    </r>
    <r>
      <rPr>
        <i/>
        <sz val="10"/>
        <rFont val="Times New Roman"/>
        <family val="1"/>
        <charset val="204"/>
      </rPr>
      <t xml:space="preserve"> УСХ</t>
    </r>
  </si>
  <si>
    <r>
      <rPr>
        <sz val="10"/>
        <rFont val="Times New Roman"/>
        <family val="1"/>
        <charset val="204"/>
      </rPr>
      <t>255.037 «Предоставление бюджетных кредитов для содействия развитию предпринимательства в рамках Программы развития продуктивной занятости и массового предпринимательства»</t>
    </r>
    <r>
      <rPr>
        <i/>
        <sz val="10"/>
        <rFont val="Times New Roman"/>
        <family val="1"/>
        <charset val="204"/>
      </rPr>
      <t xml:space="preserve"> УСХ</t>
    </r>
  </si>
  <si>
    <r>
      <rPr>
        <sz val="10"/>
        <rFont val="Times New Roman"/>
        <family val="1"/>
        <charset val="204"/>
      </rPr>
      <t>255.041 «Удешевление сельхозтоваропроизводителям стоимости гербицидов, биоагентов (энтомофагов) и биопрепаратов, предназначенных для обработки сельскохозяйственных культур в целях защиты растений»</t>
    </r>
    <r>
      <rPr>
        <i/>
        <sz val="10"/>
        <rFont val="Times New Roman"/>
        <family val="1"/>
        <charset val="204"/>
      </rPr>
      <t xml:space="preserve"> УСХ</t>
    </r>
  </si>
  <si>
    <r>
      <rPr>
        <sz val="10"/>
        <rFont val="Times New Roman"/>
        <family val="1"/>
        <charset val="204"/>
      </rPr>
      <t>255.045 «Определение сортовых и посевных качеств семенного и посадочного материала»</t>
    </r>
    <r>
      <rPr>
        <i/>
        <sz val="10"/>
        <rFont val="Times New Roman"/>
        <family val="1"/>
        <charset val="204"/>
      </rPr>
      <t xml:space="preserve"> УСХ</t>
    </r>
  </si>
  <si>
    <r>
      <rPr>
        <sz val="10"/>
        <rFont val="Times New Roman"/>
        <family val="1"/>
        <charset val="204"/>
      </rPr>
      <t>255.046 «Государственный учет и регистрация тракторов, прицепов к ним, самоходных сельскохозяйственных, мелиоративных и дорожно-строительных машин и механизмов»</t>
    </r>
    <r>
      <rPr>
        <i/>
        <sz val="10"/>
        <rFont val="Times New Roman"/>
        <family val="1"/>
        <charset val="204"/>
      </rPr>
      <t xml:space="preserve"> УСХ</t>
    </r>
  </si>
  <si>
    <r>
      <rPr>
        <sz val="10"/>
        <rFont val="Times New Roman"/>
        <family val="1"/>
        <charset val="204"/>
      </rPr>
      <t>255.047 «Субсидирование стоимости удобрений (за исключением органических)»</t>
    </r>
    <r>
      <rPr>
        <i/>
        <sz val="10"/>
        <rFont val="Times New Roman"/>
        <family val="1"/>
        <charset val="204"/>
      </rPr>
      <t xml:space="preserve"> УСХ</t>
    </r>
  </si>
  <si>
    <r>
      <rPr>
        <sz val="10"/>
        <rFont val="Times New Roman"/>
        <family val="1"/>
        <charset val="204"/>
      </rPr>
      <t>255.048 «Возделывание сельскохозяйственных культур в защищенном грунте»</t>
    </r>
    <r>
      <rPr>
        <i/>
        <sz val="10"/>
        <rFont val="Times New Roman"/>
        <family val="1"/>
        <charset val="204"/>
      </rPr>
      <t xml:space="preserve"> УСХ</t>
    </r>
  </si>
  <si>
    <r>
      <rPr>
        <sz val="10"/>
        <rFont val="Times New Roman"/>
        <family val="1"/>
        <charset val="204"/>
      </rPr>
      <t>255.050 «Возмещение части расходов, понесенных субъектом агропромышленного комплекса, при инвестиционных вложениях»</t>
    </r>
    <r>
      <rPr>
        <i/>
        <sz val="10"/>
        <rFont val="Times New Roman"/>
        <family val="1"/>
        <charset val="204"/>
      </rPr>
      <t xml:space="preserve"> УСХ</t>
    </r>
  </si>
  <si>
    <r>
      <rPr>
        <sz val="10"/>
        <rFont val="Times New Roman"/>
        <family val="1"/>
        <charset val="204"/>
      </rPr>
      <t>255.051 «Субсидирование в рамках страхования и гарантирования займов субъектов агропромышленного комплекса»</t>
    </r>
    <r>
      <rPr>
        <i/>
        <sz val="10"/>
        <rFont val="Times New Roman"/>
        <family val="1"/>
        <charset val="204"/>
      </rPr>
      <t xml:space="preserve"> УСХ</t>
    </r>
  </si>
  <si>
    <r>
      <rPr>
        <sz val="10"/>
        <rFont val="Times New Roman"/>
        <family val="1"/>
        <charset val="204"/>
      </rPr>
      <t xml:space="preserve">255.053 «Субсидирование развития племенного животноводства, повышение продуктивности и качества продукции животноводства» </t>
    </r>
    <r>
      <rPr>
        <i/>
        <sz val="10"/>
        <rFont val="Times New Roman"/>
        <family val="1"/>
        <charset val="204"/>
      </rPr>
      <t>УСХ</t>
    </r>
  </si>
  <si>
    <r>
      <rPr>
        <sz val="10"/>
        <rFont val="Times New Roman"/>
        <family val="1"/>
        <charset val="204"/>
      </rPr>
      <t xml:space="preserve">255.054 «Субсидирование заготовительным организациям в сфере агропромышленного комплекса суммы налога на добавленную стоимость, уплаченного в бюджет, в пределах исчисленного налога на добавленную стоимость» </t>
    </r>
    <r>
      <rPr>
        <i/>
        <sz val="10"/>
        <rFont val="Times New Roman"/>
        <family val="1"/>
        <charset val="204"/>
      </rPr>
      <t>УСХ</t>
    </r>
  </si>
  <si>
    <r>
      <rPr>
        <sz val="10"/>
        <rFont val="Times New Roman"/>
        <family val="1"/>
        <charset val="204"/>
      </rPr>
      <t xml:space="preserve">255.055 «Субсидирование процентной ставки по кредитным и лизинговым обязательствам в рамках направления по финансовому оздоровлению субъектов агропромышленного комплекса» </t>
    </r>
    <r>
      <rPr>
        <i/>
        <sz val="10"/>
        <rFont val="Times New Roman"/>
        <family val="1"/>
        <charset val="204"/>
      </rPr>
      <t>УСХ</t>
    </r>
  </si>
  <si>
    <r>
      <rPr>
        <sz val="10"/>
        <rFont val="Times New Roman"/>
        <family val="1"/>
        <charset val="204"/>
      </rPr>
      <t xml:space="preserve">255.056 «Субсидирование ставок вознаграждения при кредитовании, а также лизинге на приобретение сельскохозяйственных животных, техники и технологического оборудования» </t>
    </r>
    <r>
      <rPr>
        <i/>
        <sz val="10"/>
        <rFont val="Times New Roman"/>
        <family val="1"/>
        <charset val="204"/>
      </rPr>
      <t>УСХ</t>
    </r>
  </si>
  <si>
    <r>
      <rPr>
        <sz val="10"/>
        <rFont val="Times New Roman"/>
        <family val="1"/>
        <charset val="204"/>
      </rPr>
      <t>255.057 «Субсидирование затрат перерабатывающих предприятий на закуп сельскохозяйственной продукции для производства продуктов ее глубокой переработки в сфере животноводства»</t>
    </r>
    <r>
      <rPr>
        <i/>
        <sz val="10"/>
        <rFont val="Times New Roman"/>
        <family val="1"/>
        <charset val="204"/>
      </rPr>
      <t xml:space="preserve"> УСХ</t>
    </r>
  </si>
  <si>
    <r>
      <rPr>
        <sz val="10"/>
        <rFont val="Times New Roman"/>
        <family val="1"/>
        <charset val="204"/>
      </rPr>
      <t>255.059 «Субсидирование затрат ревизионных союзов сельскохозяйственных кооперативов на проведение внутреннего аудита сельскохозяйственных кооперативов»</t>
    </r>
    <r>
      <rPr>
        <i/>
        <sz val="10"/>
        <rFont val="Times New Roman"/>
        <family val="1"/>
        <charset val="204"/>
      </rPr>
      <t xml:space="preserve"> УСХ</t>
    </r>
  </si>
  <si>
    <r>
      <rPr>
        <sz val="10"/>
        <rFont val="Times New Roman"/>
        <family val="1"/>
        <charset val="204"/>
      </rPr>
      <t>255.060 «Частичное гарантирование по микрокредитам в рамках Программы развития продуктивной занятости и массового предпринимательства»</t>
    </r>
    <r>
      <rPr>
        <i/>
        <sz val="10"/>
        <rFont val="Times New Roman"/>
        <family val="1"/>
        <charset val="204"/>
      </rPr>
      <t xml:space="preserve"> УСХ</t>
    </r>
  </si>
  <si>
    <r>
      <rPr>
        <sz val="10"/>
        <rFont val="Times New Roman"/>
        <family val="1"/>
        <charset val="204"/>
      </rPr>
      <t>255.061 «Субсидирование операционных затрат микрофинансовых организаций в рамках Программы развития продуктивной занятости и массового предпринимательства»</t>
    </r>
    <r>
      <rPr>
        <i/>
        <sz val="10"/>
        <rFont val="Times New Roman"/>
        <family val="1"/>
        <charset val="204"/>
      </rPr>
      <t xml:space="preserve"> УСХ</t>
    </r>
  </si>
  <si>
    <r>
      <rPr>
        <sz val="10"/>
        <rFont val="Times New Roman"/>
        <family val="1"/>
        <charset val="204"/>
      </rPr>
      <t>719.001 «Услуги по реализации государственной политики на местном уровне в сфере ветеринарии»</t>
    </r>
    <r>
      <rPr>
        <i/>
        <sz val="10"/>
        <rFont val="Times New Roman"/>
        <family val="1"/>
        <charset val="204"/>
      </rPr>
      <t xml:space="preserve"> УВ</t>
    </r>
  </si>
  <si>
    <r>
      <rPr>
        <sz val="10"/>
        <rFont val="Times New Roman"/>
        <family val="1"/>
        <charset val="204"/>
      </rPr>
      <t>719.003 «Капитальные расходы государственного органа»</t>
    </r>
    <r>
      <rPr>
        <i/>
        <sz val="10"/>
        <rFont val="Times New Roman"/>
        <family val="1"/>
        <charset val="204"/>
      </rPr>
      <t xml:space="preserve"> УВ</t>
    </r>
  </si>
  <si>
    <r>
      <rPr>
        <sz val="10"/>
        <rFont val="Times New Roman"/>
        <family val="1"/>
        <charset val="204"/>
      </rPr>
      <t>719.028 «Услуги по транспортировке ветеринарных препаратов до пункта временного хранения»</t>
    </r>
    <r>
      <rPr>
        <i/>
        <sz val="10"/>
        <rFont val="Times New Roman"/>
        <family val="1"/>
        <charset val="204"/>
      </rPr>
      <t xml:space="preserve"> УВ</t>
    </r>
  </si>
  <si>
    <r>
      <rPr>
        <sz val="10"/>
        <rFont val="Times New Roman"/>
        <family val="1"/>
        <charset val="204"/>
      </rPr>
      <t>719.113 «Целевые текущие трансферты из местных бюджетов»</t>
    </r>
    <r>
      <rPr>
        <i/>
        <sz val="10"/>
        <rFont val="Times New Roman"/>
        <family val="1"/>
        <charset val="204"/>
      </rPr>
      <t xml:space="preserve"> УВ</t>
    </r>
  </si>
  <si>
    <r>
      <rPr>
        <sz val="10"/>
        <rFont val="Times New Roman"/>
        <family val="1"/>
        <charset val="204"/>
      </rPr>
      <t>261.001 «Услуги по реализации государственной политики на местном уровне в области образования»</t>
    </r>
    <r>
      <rPr>
        <i/>
        <sz val="10"/>
        <rFont val="Times New Roman"/>
        <family val="1"/>
        <charset val="204"/>
      </rPr>
      <t xml:space="preserve"> УО</t>
    </r>
  </si>
  <si>
    <r>
      <rPr>
        <sz val="10"/>
        <rFont val="Times New Roman"/>
        <family val="1"/>
        <charset val="204"/>
      </rPr>
      <t>261.013 «Капитальные расходы государственного органа»</t>
    </r>
    <r>
      <rPr>
        <i/>
        <sz val="10"/>
        <rFont val="Times New Roman"/>
        <family val="1"/>
        <charset val="204"/>
      </rPr>
      <t xml:space="preserve"> УО</t>
    </r>
  </si>
  <si>
    <r>
      <rPr>
        <sz val="10"/>
        <rFont val="Times New Roman"/>
        <family val="1"/>
        <charset val="204"/>
      </rPr>
      <t>261.003 «Общеобразовательное обучение по специальным образовательным учебным программам»</t>
    </r>
    <r>
      <rPr>
        <i/>
        <sz val="10"/>
        <rFont val="Times New Roman"/>
        <family val="1"/>
        <charset val="204"/>
      </rPr>
      <t xml:space="preserve"> УО</t>
    </r>
  </si>
  <si>
    <r>
      <rPr>
        <sz val="10"/>
        <rFont val="Times New Roman"/>
        <family val="1"/>
        <charset val="204"/>
      </rPr>
      <t>261.004 «Информатизация системы образования в областных государственных учреждениях образования»</t>
    </r>
    <r>
      <rPr>
        <i/>
        <sz val="10"/>
        <rFont val="Times New Roman"/>
        <family val="1"/>
        <charset val="204"/>
      </rPr>
      <t xml:space="preserve"> УО</t>
    </r>
  </si>
  <si>
    <r>
      <rPr>
        <sz val="10"/>
        <rFont val="Times New Roman"/>
        <family val="1"/>
        <charset val="204"/>
      </rPr>
      <t>261.005 «Приобретение и доставка учебников, учебно-методических комплексов для областных государственных учреждений образования»</t>
    </r>
    <r>
      <rPr>
        <i/>
        <sz val="10"/>
        <rFont val="Times New Roman"/>
        <family val="1"/>
        <charset val="204"/>
      </rPr>
      <t xml:space="preserve"> УО</t>
    </r>
  </si>
  <si>
    <r>
      <rPr>
        <sz val="10"/>
        <rFont val="Times New Roman"/>
        <family val="1"/>
        <charset val="204"/>
      </rPr>
      <t>261.006 «Общеобразовательное обучение одаренных детей в специализированных организациях образования»</t>
    </r>
    <r>
      <rPr>
        <i/>
        <sz val="10"/>
        <rFont val="Times New Roman"/>
        <family val="1"/>
        <charset val="204"/>
      </rPr>
      <t xml:space="preserve">  УО</t>
    </r>
  </si>
  <si>
    <r>
      <rPr>
        <sz val="10"/>
        <rFont val="Times New Roman"/>
        <family val="1"/>
        <charset val="204"/>
      </rPr>
      <t>261.007 «Проведение школьных олимпиад, внешкольных мероприятий и конкурсов областного масштаба»</t>
    </r>
    <r>
      <rPr>
        <i/>
        <sz val="10"/>
        <rFont val="Times New Roman"/>
        <family val="1"/>
        <charset val="204"/>
      </rPr>
      <t xml:space="preserve"> УО</t>
    </r>
  </si>
  <si>
    <r>
      <rPr>
        <sz val="10"/>
        <rFont val="Times New Roman"/>
        <family val="1"/>
        <charset val="204"/>
      </rPr>
      <t>261.011 «Обследование психического здоровья детей и подростков и оказание психолого-медико-педагогической консультативной помощи населению»</t>
    </r>
    <r>
      <rPr>
        <i/>
        <sz val="10"/>
        <rFont val="Times New Roman"/>
        <family val="1"/>
        <charset val="204"/>
      </rPr>
      <t xml:space="preserve"> УО</t>
    </r>
  </si>
  <si>
    <r>
      <rPr>
        <sz val="10"/>
        <rFont val="Times New Roman"/>
        <family val="1"/>
        <charset val="204"/>
      </rPr>
      <t>261.015 «Социальное обеспечение сирот, детей, оставшихся без попечения родителей»</t>
    </r>
    <r>
      <rPr>
        <i/>
        <sz val="10"/>
        <rFont val="Times New Roman"/>
        <family val="1"/>
        <charset val="204"/>
      </rPr>
      <t xml:space="preserve"> УО</t>
    </r>
  </si>
  <si>
    <r>
      <rPr>
        <sz val="10"/>
        <rFont val="Times New Roman"/>
        <family val="1"/>
        <charset val="204"/>
      </rPr>
      <t>261.024 «Подготовка специалистов в организациях технического и профессионального образования»</t>
    </r>
    <r>
      <rPr>
        <i/>
        <sz val="10"/>
        <rFont val="Times New Roman"/>
        <family val="1"/>
        <charset val="204"/>
      </rPr>
      <t xml:space="preserve"> УО</t>
    </r>
  </si>
  <si>
    <r>
      <rPr>
        <sz val="10"/>
        <rFont val="Times New Roman"/>
        <family val="1"/>
        <charset val="204"/>
      </rPr>
      <t>261.029 «Методическая работа»</t>
    </r>
    <r>
      <rPr>
        <i/>
        <sz val="10"/>
        <rFont val="Times New Roman"/>
        <family val="1"/>
        <charset val="204"/>
      </rPr>
      <t xml:space="preserve"> УО</t>
    </r>
  </si>
  <si>
    <r>
      <rPr>
        <sz val="10"/>
        <rFont val="Times New Roman"/>
        <family val="1"/>
        <charset val="204"/>
      </rPr>
      <t>261.037 «Социальная реабилитация»</t>
    </r>
    <r>
      <rPr>
        <i/>
        <sz val="10"/>
        <rFont val="Times New Roman"/>
        <family val="1"/>
        <charset val="204"/>
      </rPr>
      <t xml:space="preserve"> УО</t>
    </r>
  </si>
  <si>
    <r>
      <rPr>
        <sz val="10"/>
        <rFont val="Times New Roman"/>
        <family val="1"/>
        <charset val="204"/>
      </rPr>
      <t>261.052 «Повышение квалификации, подготовка и переподготовка кадров в рамках реализации  Дорожной карты занятости 2020»</t>
    </r>
    <r>
      <rPr>
        <i/>
        <sz val="10"/>
        <rFont val="Times New Roman"/>
        <family val="1"/>
        <charset val="204"/>
      </rPr>
      <t xml:space="preserve">  УО</t>
    </r>
  </si>
  <si>
    <r>
      <rPr>
        <sz val="10"/>
        <rFont val="Times New Roman"/>
        <family val="1"/>
        <charset val="204"/>
      </rPr>
      <t>261.056 «Целевые текущие трансферты бюджетам районов (городов областного значения) на доплату учителям, прошедшим стажировку по языковым курсам и на доплату учителям за замещение на период обучения основного сотрудника»</t>
    </r>
    <r>
      <rPr>
        <i/>
        <sz val="10"/>
        <rFont val="Times New Roman"/>
        <family val="1"/>
        <charset val="204"/>
      </rPr>
      <t xml:space="preserve"> УО</t>
    </r>
  </si>
  <si>
    <r>
      <rPr>
        <sz val="10"/>
        <rFont val="Times New Roman"/>
        <family val="1"/>
        <charset val="204"/>
      </rPr>
      <t>261.057 «Подготовка специалистов с высшим послевузовским образованием и оказание социальной поддержки обучающимся»</t>
    </r>
    <r>
      <rPr>
        <i/>
        <sz val="10"/>
        <rFont val="Times New Roman"/>
        <family val="1"/>
        <charset val="204"/>
      </rPr>
      <t xml:space="preserve"> УО</t>
    </r>
  </si>
  <si>
    <r>
      <rPr>
        <sz val="10"/>
        <rFont val="Times New Roman"/>
        <family val="1"/>
        <charset val="204"/>
      </rPr>
      <t xml:space="preserve">261.067 «Капитальные расходы подведомственных государственных учреждений и организаций» </t>
    </r>
    <r>
      <rPr>
        <i/>
        <sz val="10"/>
        <rFont val="Times New Roman"/>
        <family val="1"/>
        <charset val="204"/>
      </rPr>
      <t>УО</t>
    </r>
  </si>
  <si>
    <r>
      <rPr>
        <sz val="10"/>
        <rFont val="Times New Roman"/>
        <family val="1"/>
        <charset val="204"/>
      </rPr>
      <t>261.108 «Разработка или корректировка, а также проведение необходимых экспертиз технико-экономических обоснований бюджетных инвестиционных проектов и конкурсных документаций проектов государственно-частного партнерства, концессионных проектов, консультативное сопровождение проектов государственно-частного партнерства и концессионных проектов»</t>
    </r>
    <r>
      <rPr>
        <i/>
        <sz val="10"/>
        <rFont val="Times New Roman"/>
        <family val="1"/>
        <charset val="204"/>
      </rPr>
      <t xml:space="preserve"> УО</t>
    </r>
  </si>
  <si>
    <r>
      <rPr>
        <sz val="10"/>
        <rFont val="Times New Roman"/>
        <family val="1"/>
        <charset val="204"/>
      </rPr>
      <t>261.113 «Целевые текущие трансферты из местных бюджетов»</t>
    </r>
    <r>
      <rPr>
        <i/>
        <sz val="10"/>
        <rFont val="Times New Roman"/>
        <family val="1"/>
        <charset val="204"/>
      </rPr>
      <t xml:space="preserve"> УО</t>
    </r>
  </si>
  <si>
    <r>
      <rPr>
        <sz val="10"/>
        <rFont val="Times New Roman"/>
        <family val="1"/>
        <charset val="204"/>
      </rPr>
      <t>261.116 «Трансферты другим уровням государственного управления на проведение мероприятий за счет резерва Правительства Республики Казахстан на неотложные затраты»</t>
    </r>
    <r>
      <rPr>
        <i/>
        <sz val="10"/>
        <rFont val="Times New Roman"/>
        <family val="1"/>
        <charset val="204"/>
      </rPr>
      <t xml:space="preserve"> УО</t>
    </r>
  </si>
  <si>
    <r>
      <rPr>
        <sz val="10"/>
        <rFont val="Times New Roman"/>
        <family val="1"/>
        <charset val="204"/>
      </rPr>
      <t>261.121 «Трансферты другим уровням государственного управления на проведение мероприятий за счет чрезвычайного резерва местного исполнительного органа для ликвидации чрезвычайных ситуаций социального, природного и техногенного характера»</t>
    </r>
    <r>
      <rPr>
        <i/>
        <sz val="10"/>
        <rFont val="Times New Roman"/>
        <family val="1"/>
        <charset val="204"/>
      </rPr>
      <t xml:space="preserve"> УО</t>
    </r>
  </si>
  <si>
    <r>
      <rPr>
        <sz val="10"/>
        <rFont val="Times New Roman"/>
        <family val="1"/>
        <charset val="204"/>
      </rPr>
      <t>256.001«Услуги по реализации государственной политики на местном уровне в области обеспечения занятости и реализации социальных программ для населения»</t>
    </r>
    <r>
      <rPr>
        <i/>
        <sz val="10"/>
        <rFont val="Times New Roman"/>
        <family val="1"/>
        <charset val="204"/>
      </rPr>
      <t xml:space="preserve"> УКЗСП</t>
    </r>
  </si>
  <si>
    <r>
      <rPr>
        <sz val="10"/>
        <rFont val="Times New Roman"/>
        <family val="1"/>
        <charset val="204"/>
      </rPr>
      <t>256.002 «Предоставление специальных социальных услуг для престарелых и инвалидов в медико-социальных учреждениях (организациях) общего типа»</t>
    </r>
    <r>
      <rPr>
        <i/>
        <sz val="10"/>
        <rFont val="Times New Roman"/>
        <family val="1"/>
        <charset val="204"/>
      </rPr>
      <t xml:space="preserve"> УКЗСП</t>
    </r>
  </si>
  <si>
    <r>
      <rPr>
        <sz val="10"/>
        <rFont val="Times New Roman"/>
        <family val="1"/>
        <charset val="204"/>
      </rPr>
      <t>256.003 «Социальная поддержка инвалидов»</t>
    </r>
    <r>
      <rPr>
        <i/>
        <sz val="10"/>
        <rFont val="Times New Roman"/>
        <family val="1"/>
        <charset val="204"/>
      </rPr>
      <t xml:space="preserve"> УКЗСП</t>
    </r>
  </si>
  <si>
    <r>
      <rPr>
        <sz val="10"/>
        <rFont val="Times New Roman"/>
        <family val="1"/>
        <charset val="204"/>
      </rPr>
      <t>256.007 «Капитальные расходы государственного органа»</t>
    </r>
    <r>
      <rPr>
        <i/>
        <sz val="10"/>
        <rFont val="Times New Roman"/>
        <family val="1"/>
        <charset val="204"/>
      </rPr>
      <t xml:space="preserve"> УКЗСП</t>
    </r>
  </si>
  <si>
    <r>
      <rPr>
        <sz val="10"/>
        <rFont val="Times New Roman"/>
        <family val="1"/>
        <charset val="204"/>
      </rPr>
      <t>256.013 «Предоставление специальных социальных услуг для инвалидов с психоневрологическими заболеваниями, в психоневрологических медико-социальных учреждениях (организациях), в центрах оказания специальных социальных услуг, в центрах социального обслуживания»</t>
    </r>
    <r>
      <rPr>
        <i/>
        <sz val="10"/>
        <rFont val="Times New Roman"/>
        <family val="1"/>
        <charset val="204"/>
      </rPr>
      <t xml:space="preserve"> УКЗСП</t>
    </r>
  </si>
  <si>
    <r>
      <rPr>
        <sz val="10"/>
        <rFont val="Times New Roman"/>
        <family val="1"/>
        <charset val="204"/>
      </rPr>
      <t>256.014 «Предоставление специальных социальных услуг для престарелых, инвалидов, в том числе детей-инвалидов, в реабилитационных центрах»</t>
    </r>
    <r>
      <rPr>
        <i/>
        <sz val="10"/>
        <rFont val="Times New Roman"/>
        <family val="1"/>
        <charset val="204"/>
      </rPr>
      <t xml:space="preserve"> УКЗСП</t>
    </r>
  </si>
  <si>
    <r>
      <rPr>
        <sz val="10"/>
        <rFont val="Times New Roman"/>
        <family val="1"/>
        <charset val="204"/>
      </rPr>
      <t>256.015 «Предоставление специальных социальных услуг для детей-инвалидов с психоневрологическими патологиями в детских психоневрологических медико-социальных учреждениях (организациях), в центрах оказания специальных социальных услуг, в центрах социального обслуживания»</t>
    </r>
    <r>
      <rPr>
        <i/>
        <sz val="10"/>
        <rFont val="Times New Roman"/>
        <family val="1"/>
        <charset val="204"/>
      </rPr>
      <t xml:space="preserve"> УКЗСП</t>
    </r>
  </si>
  <si>
    <r>
      <rPr>
        <sz val="10"/>
        <rFont val="Times New Roman"/>
        <family val="1"/>
        <charset val="204"/>
      </rPr>
      <t xml:space="preserve">256.019 «Реализация текущих мероприятий, направленных на развитие рынка труда, в рамках Программы развития продуктивной занятости и массового предпринимательства (Дорожной карты занятости 2020)» </t>
    </r>
    <r>
      <rPr>
        <i/>
        <sz val="10"/>
        <rFont val="Times New Roman"/>
        <family val="1"/>
        <charset val="204"/>
      </rPr>
      <t>УКЗСП</t>
    </r>
  </si>
  <si>
    <r>
      <rPr>
        <sz val="10"/>
        <rFont val="Times New Roman"/>
        <family val="1"/>
        <charset val="204"/>
      </rPr>
      <t>256.037 «Целевые текущие трансферты районным (городов областного значения) бюджетам на реализацию мероприятий, направленных на развитие рынка труда, в рамках Программы развития продуктивной занятости и массового предпринимательства (Дорожной карты занятости 2020)»</t>
    </r>
    <r>
      <rPr>
        <i/>
        <sz val="10"/>
        <rFont val="Times New Roman"/>
        <family val="1"/>
        <charset val="204"/>
      </rPr>
      <t xml:space="preserve"> УКЗСП</t>
    </r>
  </si>
  <si>
    <r>
      <rPr>
        <sz val="10"/>
        <rFont val="Times New Roman"/>
        <family val="1"/>
        <charset val="204"/>
      </rPr>
      <t>256.043 «Ремонт объектов городов и сельских населенных пунктов в рамках Программы развития продуктивной занятости и массового предпринимательства (по Дорожной карте занятости 2020)»</t>
    </r>
    <r>
      <rPr>
        <i/>
        <sz val="10"/>
        <rFont val="Times New Roman"/>
        <family val="1"/>
        <charset val="204"/>
      </rPr>
      <t xml:space="preserve"> УКЗСП</t>
    </r>
  </si>
  <si>
    <r>
      <rPr>
        <sz val="10"/>
        <rFont val="Times New Roman"/>
        <family val="1"/>
        <charset val="204"/>
      </rPr>
      <t>256.044 «Реализация миграционных мероприятий на местном уровне»</t>
    </r>
    <r>
      <rPr>
        <i/>
        <sz val="10"/>
        <rFont val="Times New Roman"/>
        <family val="1"/>
        <charset val="204"/>
      </rPr>
      <t xml:space="preserve"> УКЗСП</t>
    </r>
  </si>
  <si>
    <r>
      <rPr>
        <sz val="10"/>
        <rFont val="Times New Roman"/>
        <family val="1"/>
        <charset val="204"/>
      </rPr>
      <t>256.045 «Целевые текущие трансферты районным (городов областного значения) бюджетам на реализацию Плана мероприятий по обеспечению прав и улучшению качества жизни инвалидов в Республике Казахстан на 2012-2018 годы»</t>
    </r>
    <r>
      <rPr>
        <i/>
        <sz val="10"/>
        <rFont val="Times New Roman"/>
        <family val="1"/>
        <charset val="204"/>
      </rPr>
      <t xml:space="preserve"> УКЗСП</t>
    </r>
  </si>
  <si>
    <r>
      <rPr>
        <sz val="10"/>
        <rFont val="Times New Roman"/>
        <family val="1"/>
        <charset val="204"/>
      </rPr>
      <t>256.046 «Реализация Плана мероприятий по обеспечению прав и улучшению качества жизни инвалидов»</t>
    </r>
    <r>
      <rPr>
        <i/>
        <sz val="10"/>
        <rFont val="Times New Roman"/>
        <family val="1"/>
        <charset val="204"/>
      </rPr>
      <t xml:space="preserve"> УКЗСП</t>
    </r>
  </si>
  <si>
    <r>
      <rPr>
        <sz val="10"/>
        <rFont val="Times New Roman"/>
        <family val="1"/>
        <charset val="204"/>
      </rPr>
      <t>256.047 «Целевые текущие трансферты бюджетам районов (городов областного значения) на внедрение обусловленной денежной помощи по проекту Орлеу»</t>
    </r>
    <r>
      <rPr>
        <i/>
        <sz val="10"/>
        <rFont val="Times New Roman"/>
        <family val="1"/>
        <charset val="204"/>
      </rPr>
      <t xml:space="preserve"> УКЗСП</t>
    </r>
  </si>
  <si>
    <r>
      <rPr>
        <sz val="10"/>
        <rFont val="Times New Roman"/>
        <family val="1"/>
        <charset val="204"/>
      </rPr>
      <t>256.053 «Услуги по замене и настройке речевых процессоров к кохлеарным имплантам»</t>
    </r>
    <r>
      <rPr>
        <i/>
        <sz val="10"/>
        <rFont val="Times New Roman"/>
        <family val="1"/>
        <charset val="204"/>
      </rPr>
      <t xml:space="preserve"> УКЗСП</t>
    </r>
  </si>
  <si>
    <r>
      <rPr>
        <sz val="10"/>
        <rFont val="Times New Roman"/>
        <family val="1"/>
        <charset val="204"/>
      </rPr>
      <t>256.054 «Целевые текущие трансферты районным (городов областного значения) бюджетам на размещение государственного социального заказа в неправительственных организациях»</t>
    </r>
    <r>
      <rPr>
        <i/>
        <sz val="10"/>
        <rFont val="Times New Roman"/>
        <family val="1"/>
        <charset val="204"/>
      </rPr>
      <t xml:space="preserve"> УКЗСП</t>
    </r>
  </si>
  <si>
    <r>
      <rPr>
        <sz val="10"/>
        <rFont val="Times New Roman"/>
        <family val="1"/>
        <charset val="204"/>
      </rPr>
      <t>256.067 «Капитальные расходы подведомственных государственных учреждений и организаций»</t>
    </r>
    <r>
      <rPr>
        <i/>
        <sz val="10"/>
        <rFont val="Times New Roman"/>
        <family val="1"/>
        <charset val="204"/>
      </rPr>
      <t xml:space="preserve"> УКЗСП</t>
    </r>
  </si>
  <si>
    <r>
      <rPr>
        <sz val="10"/>
        <rFont val="Times New Roman"/>
        <family val="1"/>
        <charset val="204"/>
      </rPr>
      <t>256.113 «Целевые текущие трансферты из местных бюджетов»</t>
    </r>
    <r>
      <rPr>
        <i/>
        <sz val="10"/>
        <rFont val="Times New Roman"/>
        <family val="1"/>
        <charset val="204"/>
      </rPr>
      <t xml:space="preserve"> УКЗСП</t>
    </r>
  </si>
  <si>
    <r>
      <rPr>
        <sz val="10"/>
        <rFont val="Times New Roman"/>
        <family val="1"/>
        <charset val="204"/>
      </rPr>
      <t>270.001 «Услуги по реализации государственной политики в области регулирования трудовых отношений на местном уровне»</t>
    </r>
    <r>
      <rPr>
        <i/>
        <sz val="10"/>
        <rFont val="Times New Roman"/>
        <family val="1"/>
        <charset val="204"/>
      </rPr>
      <t xml:space="preserve"> УИТ</t>
    </r>
  </si>
  <si>
    <r>
      <rPr>
        <sz val="10"/>
        <rFont val="Times New Roman"/>
        <family val="1"/>
        <charset val="204"/>
      </rPr>
      <t>270.003 «Капитальные расходы государственного органа»</t>
    </r>
    <r>
      <rPr>
        <i/>
        <sz val="10"/>
        <rFont val="Times New Roman"/>
        <family val="1"/>
        <charset val="204"/>
      </rPr>
      <t xml:space="preserve"> УИТ</t>
    </r>
  </si>
  <si>
    <r>
      <t>262.003 «Поддержка культурно-досуговой работы»</t>
    </r>
    <r>
      <rPr>
        <i/>
        <sz val="10"/>
        <rFont val="Times New Roman"/>
        <family val="1"/>
        <charset val="204"/>
      </rPr>
      <t xml:space="preserve"> УК</t>
    </r>
  </si>
  <si>
    <r>
      <rPr>
        <sz val="10"/>
        <rFont val="Times New Roman"/>
        <family val="1"/>
        <charset val="204"/>
      </rPr>
      <t>262.032 «Капитальные расходы подведомственных государственных учреждений и организаций»</t>
    </r>
    <r>
      <rPr>
        <i/>
        <sz val="10"/>
        <rFont val="Times New Roman"/>
        <family val="1"/>
        <charset val="204"/>
      </rPr>
      <t xml:space="preserve"> УК</t>
    </r>
  </si>
  <si>
    <r>
      <rPr>
        <sz val="10"/>
        <rFont val="Times New Roman"/>
        <family val="1"/>
        <charset val="204"/>
      </rPr>
      <t>262.113 «Целевые текущие трансферты из местных бюджетов»</t>
    </r>
    <r>
      <rPr>
        <i/>
        <sz val="10"/>
        <rFont val="Times New Roman"/>
        <family val="1"/>
        <charset val="204"/>
      </rPr>
      <t xml:space="preserve"> УК</t>
    </r>
  </si>
  <si>
    <r>
      <rPr>
        <sz val="10"/>
        <rFont val="Times New Roman"/>
        <family val="1"/>
        <charset val="204"/>
      </rPr>
      <t>259.001 «Услуги по реализации государственной политики на местном уровне по управлению архивным делом»</t>
    </r>
    <r>
      <rPr>
        <i/>
        <sz val="10"/>
        <rFont val="Times New Roman"/>
        <family val="1"/>
        <charset val="204"/>
      </rPr>
      <t xml:space="preserve"> УАД</t>
    </r>
  </si>
  <si>
    <r>
      <rPr>
        <sz val="10"/>
        <rFont val="Times New Roman"/>
        <family val="1"/>
        <charset val="204"/>
      </rPr>
      <t>259.002 «Обеспечение сохранности архивного фонда»</t>
    </r>
    <r>
      <rPr>
        <i/>
        <sz val="10"/>
        <rFont val="Times New Roman"/>
        <family val="1"/>
        <charset val="204"/>
      </rPr>
      <t xml:space="preserve"> УАД</t>
    </r>
  </si>
  <si>
    <r>
      <rPr>
        <sz val="10"/>
        <rFont val="Times New Roman"/>
        <family val="1"/>
        <charset val="204"/>
      </rPr>
      <t>259.032 «Капитальные расходы подведомственных государственных учреждений и организаций»</t>
    </r>
    <r>
      <rPr>
        <i/>
        <sz val="10"/>
        <rFont val="Times New Roman"/>
        <family val="1"/>
        <charset val="204"/>
      </rPr>
      <t xml:space="preserve"> УАД</t>
    </r>
  </si>
  <si>
    <r>
      <rPr>
        <sz val="10"/>
        <rFont val="Times New Roman"/>
        <family val="1"/>
        <charset val="204"/>
      </rPr>
      <t>263.001 «Услуги по реализации государственной, внутренней политики на местном уровне»</t>
    </r>
    <r>
      <rPr>
        <i/>
        <sz val="10"/>
        <rFont val="Times New Roman"/>
        <family val="1"/>
        <charset val="204"/>
      </rPr>
      <t xml:space="preserve"> УВП</t>
    </r>
  </si>
  <si>
    <r>
      <rPr>
        <sz val="10"/>
        <rFont val="Times New Roman"/>
        <family val="1"/>
        <charset val="204"/>
      </rPr>
      <t xml:space="preserve">263.005 «Капитальные расходы государственного органа» </t>
    </r>
    <r>
      <rPr>
        <i/>
        <sz val="10"/>
        <rFont val="Times New Roman"/>
        <family val="1"/>
        <charset val="204"/>
      </rPr>
      <t>УВП</t>
    </r>
  </si>
  <si>
    <r>
      <rPr>
        <sz val="10"/>
        <rFont val="Times New Roman"/>
        <family val="1"/>
        <charset val="204"/>
      </rPr>
      <t xml:space="preserve">263.007 «Услуги по проведению государственной информационной политики» </t>
    </r>
    <r>
      <rPr>
        <i/>
        <sz val="10"/>
        <rFont val="Times New Roman"/>
        <family val="1"/>
        <charset val="204"/>
      </rPr>
      <t>УВП</t>
    </r>
  </si>
  <si>
    <r>
      <rPr>
        <sz val="10"/>
        <rFont val="Times New Roman"/>
        <family val="1"/>
        <charset val="204"/>
      </rPr>
      <t xml:space="preserve">263.077 «Реализация Плана мероприятий по обеспечению прав и улучшению качества жизни инвалидов» </t>
    </r>
    <r>
      <rPr>
        <i/>
        <sz val="10"/>
        <rFont val="Times New Roman"/>
        <family val="1"/>
        <charset val="204"/>
      </rPr>
      <t>УВП</t>
    </r>
  </si>
  <si>
    <r>
      <rPr>
        <sz val="10"/>
        <rFont val="Times New Roman"/>
        <family val="1"/>
        <charset val="204"/>
      </rPr>
      <t xml:space="preserve">120.013 «Обеспечение деятельности Ассамблеи народа Казахстана области» </t>
    </r>
    <r>
      <rPr>
        <i/>
        <sz val="10"/>
        <rFont val="Times New Roman"/>
        <family val="1"/>
        <charset val="204"/>
      </rPr>
      <t>АА</t>
    </r>
  </si>
  <si>
    <r>
      <rPr>
        <sz val="10"/>
        <rFont val="Times New Roman"/>
        <family val="1"/>
        <charset val="204"/>
      </rPr>
      <t>283.001 «Услуги по реализации молодежной политики на местном уровне»</t>
    </r>
    <r>
      <rPr>
        <i/>
        <sz val="10"/>
        <rFont val="Times New Roman"/>
        <family val="1"/>
        <charset val="204"/>
      </rPr>
      <t xml:space="preserve"> УВМП</t>
    </r>
  </si>
  <si>
    <r>
      <rPr>
        <sz val="10"/>
        <rFont val="Times New Roman"/>
        <family val="1"/>
        <charset val="204"/>
      </rPr>
      <t>283.003 «Капитальные расходы государственного органа»</t>
    </r>
    <r>
      <rPr>
        <i/>
        <sz val="10"/>
        <rFont val="Times New Roman"/>
        <family val="1"/>
        <charset val="204"/>
      </rPr>
      <t xml:space="preserve"> УВМП</t>
    </r>
  </si>
  <si>
    <r>
      <rPr>
        <sz val="10"/>
        <rFont val="Times New Roman"/>
        <family val="1"/>
        <charset val="204"/>
      </rPr>
      <t>283.032 «Капитальные расходы подведомственных государственных учреждений и организаций»</t>
    </r>
    <r>
      <rPr>
        <i/>
        <sz val="10"/>
        <rFont val="Times New Roman"/>
        <family val="1"/>
        <charset val="204"/>
      </rPr>
      <t xml:space="preserve"> УВМП</t>
    </r>
  </si>
  <si>
    <r>
      <rPr>
        <sz val="10"/>
        <rFont val="Times New Roman"/>
        <family val="1"/>
        <charset val="204"/>
      </rPr>
      <t>283.005 «Реализация мероприятий в сфере молодежной политики»</t>
    </r>
    <r>
      <rPr>
        <i/>
        <sz val="10"/>
        <rFont val="Times New Roman"/>
        <family val="1"/>
        <charset val="204"/>
      </rPr>
      <t xml:space="preserve"> УВМП</t>
    </r>
  </si>
  <si>
    <r>
      <rPr>
        <sz val="10"/>
        <rFont val="Times New Roman"/>
        <family val="1"/>
        <charset val="204"/>
      </rPr>
      <t>269.001 «Услуги по реализации государственной политики в сфере религиозной деятельности на местном уровне»</t>
    </r>
    <r>
      <rPr>
        <i/>
        <sz val="10"/>
        <rFont val="Times New Roman"/>
        <family val="1"/>
        <charset val="204"/>
      </rPr>
      <t xml:space="preserve"> УДР</t>
    </r>
  </si>
  <si>
    <r>
      <rPr>
        <sz val="10"/>
        <rFont val="Times New Roman"/>
        <family val="1"/>
        <charset val="204"/>
      </rPr>
      <t>269.003 «Капитальные расходы государственного органа»</t>
    </r>
    <r>
      <rPr>
        <i/>
        <sz val="10"/>
        <rFont val="Times New Roman"/>
        <family val="1"/>
        <charset val="204"/>
      </rPr>
      <t xml:space="preserve"> УДР</t>
    </r>
  </si>
  <si>
    <r>
      <rPr>
        <sz val="10"/>
        <rFont val="Times New Roman"/>
        <family val="1"/>
        <charset val="204"/>
      </rPr>
      <t xml:space="preserve">269.005 «Изучение и анализ религиозной ситуации в регионе» </t>
    </r>
    <r>
      <rPr>
        <i/>
        <sz val="10"/>
        <rFont val="Times New Roman"/>
        <family val="1"/>
        <charset val="204"/>
      </rPr>
      <t>УДР</t>
    </r>
  </si>
  <si>
    <r>
      <rPr>
        <sz val="10"/>
        <rFont val="Times New Roman"/>
        <family val="1"/>
        <charset val="204"/>
      </rPr>
      <t xml:space="preserve">284.001 «Услуги по реализации государственной политики на местном уровне  в сфере туризма» </t>
    </r>
    <r>
      <rPr>
        <i/>
        <sz val="10"/>
        <rFont val="Times New Roman"/>
        <family val="1"/>
        <charset val="204"/>
      </rPr>
      <t>УТ</t>
    </r>
  </si>
  <si>
    <r>
      <rPr>
        <sz val="10"/>
        <rFont val="Times New Roman"/>
        <family val="1"/>
        <charset val="204"/>
      </rPr>
      <t>284.003 «Капитальные расходы государственного органа»</t>
    </r>
    <r>
      <rPr>
        <i/>
        <sz val="10"/>
        <rFont val="Times New Roman"/>
        <family val="1"/>
        <charset val="204"/>
      </rPr>
      <t xml:space="preserve"> УТ</t>
    </r>
  </si>
  <si>
    <r>
      <rPr>
        <sz val="10"/>
        <rFont val="Times New Roman"/>
        <family val="1"/>
        <charset val="204"/>
      </rPr>
      <t>284.032 «Капитальные расходы подведомственных государственных учреждений и организаций»</t>
    </r>
    <r>
      <rPr>
        <i/>
        <sz val="10"/>
        <rFont val="Times New Roman"/>
        <family val="1"/>
        <charset val="204"/>
      </rPr>
      <t xml:space="preserve"> УТ</t>
    </r>
  </si>
  <si>
    <r>
      <rPr>
        <sz val="10"/>
        <rFont val="Times New Roman"/>
        <family val="1"/>
        <charset val="204"/>
      </rPr>
      <t xml:space="preserve">284.004 «Регулирование туристической деятельности» </t>
    </r>
    <r>
      <rPr>
        <i/>
        <sz val="10"/>
        <rFont val="Times New Roman"/>
        <family val="1"/>
        <charset val="204"/>
      </rPr>
      <t>УТ</t>
    </r>
  </si>
  <si>
    <r>
      <rPr>
        <sz val="10"/>
        <rFont val="Times New Roman"/>
        <family val="1"/>
        <charset val="204"/>
      </rPr>
      <t xml:space="preserve">264.001 «Услуги по реализации государственной политики на местном уровне в области развития языков» </t>
    </r>
    <r>
      <rPr>
        <i/>
        <sz val="10"/>
        <rFont val="Times New Roman"/>
        <family val="1"/>
        <charset val="204"/>
      </rPr>
      <t>УРЯ</t>
    </r>
  </si>
  <si>
    <r>
      <rPr>
        <sz val="10"/>
        <rFont val="Times New Roman"/>
        <family val="1"/>
        <charset val="204"/>
      </rPr>
      <t>264.003 «Капитальные расходы государственного органа»</t>
    </r>
    <r>
      <rPr>
        <i/>
        <sz val="10"/>
        <rFont val="Times New Roman"/>
        <family val="1"/>
        <charset val="204"/>
      </rPr>
      <t xml:space="preserve"> УРЯ</t>
    </r>
  </si>
  <si>
    <r>
      <rPr>
        <sz val="10"/>
        <rFont val="Times New Roman"/>
        <family val="1"/>
        <charset val="204"/>
      </rPr>
      <t>264.032 «Капитальные расходы подведомственных государственных учреждений и организаций»</t>
    </r>
    <r>
      <rPr>
        <i/>
        <sz val="10"/>
        <rFont val="Times New Roman"/>
        <family val="1"/>
        <charset val="204"/>
      </rPr>
      <t xml:space="preserve"> УРЯ</t>
    </r>
  </si>
  <si>
    <r>
      <rPr>
        <sz val="10"/>
        <rFont val="Times New Roman"/>
        <family val="1"/>
        <charset val="204"/>
      </rPr>
      <t xml:space="preserve">264.002 «Развитие государственного языка и других языков народа Казахстана» </t>
    </r>
    <r>
      <rPr>
        <i/>
        <sz val="10"/>
        <rFont val="Times New Roman"/>
        <family val="1"/>
        <charset val="204"/>
      </rPr>
      <t>УРЯ</t>
    </r>
  </si>
  <si>
    <r>
      <rPr>
        <sz val="10"/>
        <rFont val="Times New Roman"/>
        <family val="1"/>
        <charset val="204"/>
      </rPr>
      <t>252.001 «Услуги по реализации государственной политики в области обеспечения охраны общественного порядка и безопасности на территории области»</t>
    </r>
    <r>
      <rPr>
        <i/>
        <sz val="10"/>
        <rFont val="Times New Roman"/>
        <family val="1"/>
        <charset val="204"/>
      </rPr>
      <t xml:space="preserve"> ДВД</t>
    </r>
  </si>
  <si>
    <r>
      <rPr>
        <sz val="10"/>
        <rFont val="Times New Roman"/>
        <family val="1"/>
        <charset val="204"/>
      </rPr>
      <t>252.003 «Поощрение граждан, участвующих в охране общественного порядка»</t>
    </r>
    <r>
      <rPr>
        <i/>
        <sz val="10"/>
        <rFont val="Times New Roman"/>
        <family val="1"/>
        <charset val="204"/>
      </rPr>
      <t xml:space="preserve"> ДВД</t>
    </r>
  </si>
  <si>
    <r>
      <rPr>
        <sz val="10"/>
        <rFont val="Times New Roman"/>
        <family val="1"/>
        <charset val="204"/>
      </rPr>
      <t xml:space="preserve">252.006 «Капитальные расходы государственного органа» </t>
    </r>
    <r>
      <rPr>
        <i/>
        <sz val="10"/>
        <rFont val="Times New Roman"/>
        <family val="1"/>
        <charset val="204"/>
      </rPr>
      <t>ДВД</t>
    </r>
  </si>
  <si>
    <r>
      <rPr>
        <sz val="10"/>
        <rFont val="Times New Roman"/>
        <family val="1"/>
        <charset val="204"/>
      </rPr>
      <t>252.013 «Услуги по размещению лиц, не имеющих определенного места  жительства и документов»</t>
    </r>
    <r>
      <rPr>
        <i/>
        <sz val="10"/>
        <rFont val="Times New Roman"/>
        <family val="1"/>
        <charset val="204"/>
      </rPr>
      <t xml:space="preserve"> ДВД</t>
    </r>
  </si>
  <si>
    <r>
      <rPr>
        <sz val="10"/>
        <rFont val="Times New Roman"/>
        <family val="1"/>
        <charset val="204"/>
      </rPr>
      <t>252.014 «Организация  содержания лиц, арестованных в административном порядке»</t>
    </r>
    <r>
      <rPr>
        <i/>
        <sz val="10"/>
        <rFont val="Times New Roman"/>
        <family val="1"/>
        <charset val="204"/>
      </rPr>
      <t xml:space="preserve">  ДВД</t>
    </r>
  </si>
  <si>
    <r>
      <rPr>
        <sz val="10"/>
        <rFont val="Times New Roman"/>
        <family val="1"/>
        <charset val="204"/>
      </rPr>
      <t>252.015 «Организация содержания служебных животных»</t>
    </r>
    <r>
      <rPr>
        <i/>
        <sz val="10"/>
        <rFont val="Times New Roman"/>
        <family val="1"/>
        <charset val="204"/>
      </rPr>
      <t xml:space="preserve"> ДВД</t>
    </r>
  </si>
  <si>
    <r>
      <rPr>
        <sz val="10"/>
        <rFont val="Times New Roman"/>
        <family val="1"/>
        <charset val="204"/>
      </rPr>
      <t>252.025 «Обеспечение охраны общественного порядка во время проведения мероприятий международного значения»</t>
    </r>
    <r>
      <rPr>
        <i/>
        <sz val="10"/>
        <rFont val="Times New Roman"/>
        <family val="1"/>
        <charset val="204"/>
      </rPr>
      <t xml:space="preserve"> ДВД</t>
    </r>
  </si>
  <si>
    <r>
      <rPr>
        <sz val="10"/>
        <rFont val="Times New Roman"/>
        <family val="1"/>
        <charset val="204"/>
      </rPr>
      <t>120.007 «Капитальные расходы подведомственных государственных учреждений и организаций»</t>
    </r>
    <r>
      <rPr>
        <i/>
        <sz val="10"/>
        <rFont val="Times New Roman"/>
        <family val="1"/>
        <charset val="204"/>
      </rPr>
      <t xml:space="preserve"> АА</t>
    </r>
  </si>
  <si>
    <r>
      <rPr>
        <sz val="10"/>
        <rFont val="Times New Roman"/>
        <family val="1"/>
        <charset val="204"/>
      </rPr>
      <t>120.010 «Мероприятия в рамках исполнения всеобщей воинской обязанности»</t>
    </r>
    <r>
      <rPr>
        <i/>
        <sz val="10"/>
        <rFont val="Times New Roman"/>
        <family val="1"/>
        <charset val="204"/>
      </rPr>
      <t xml:space="preserve"> АА</t>
    </r>
  </si>
  <si>
    <r>
      <rPr>
        <sz val="10"/>
        <rFont val="Times New Roman"/>
        <family val="1"/>
        <charset val="204"/>
      </rPr>
      <t>120.011 «Подготовка территориальной обороны и территориальная оборона областного масштаба»</t>
    </r>
    <r>
      <rPr>
        <i/>
        <sz val="10"/>
        <rFont val="Times New Roman"/>
        <family val="1"/>
        <charset val="204"/>
      </rPr>
      <t xml:space="preserve"> АА</t>
    </r>
  </si>
  <si>
    <r>
      <rPr>
        <sz val="10"/>
        <rFont val="Times New Roman"/>
        <family val="1"/>
        <charset val="204"/>
      </rPr>
      <t xml:space="preserve">120.012 «Мобилизационная подготовка и мобилизация областного масштаба» </t>
    </r>
    <r>
      <rPr>
        <i/>
        <sz val="10"/>
        <rFont val="Times New Roman"/>
        <family val="1"/>
        <charset val="204"/>
      </rPr>
      <t>АА</t>
    </r>
  </si>
  <si>
    <r>
      <rPr>
        <sz val="10"/>
        <rFont val="Times New Roman"/>
        <family val="1"/>
        <charset val="204"/>
      </rPr>
      <t>272.001 «Услуги по реализации государственной политики  в области архитектуры и градостроительства на местном уровне»</t>
    </r>
    <r>
      <rPr>
        <i/>
        <sz val="10"/>
        <rFont val="Times New Roman"/>
        <family val="1"/>
        <charset val="204"/>
      </rPr>
      <t xml:space="preserve"> УАГ</t>
    </r>
  </si>
  <si>
    <r>
      <rPr>
        <sz val="10"/>
        <rFont val="Times New Roman"/>
        <family val="1"/>
        <charset val="204"/>
      </rPr>
      <t>272.004 «Капитальные расходы государственного органа»</t>
    </r>
    <r>
      <rPr>
        <i/>
        <sz val="10"/>
        <rFont val="Times New Roman"/>
        <family val="1"/>
        <charset val="204"/>
      </rPr>
      <t xml:space="preserve"> УАГ</t>
    </r>
  </si>
  <si>
    <r>
      <rPr>
        <sz val="10"/>
        <rFont val="Times New Roman"/>
        <family val="1"/>
        <charset val="204"/>
      </rPr>
      <t>272.113 «Целевые текущие трансферты из местных бюджетов»</t>
    </r>
    <r>
      <rPr>
        <i/>
        <sz val="10"/>
        <rFont val="Times New Roman"/>
        <family val="1"/>
        <charset val="204"/>
      </rPr>
      <t xml:space="preserve"> УАГ</t>
    </r>
  </si>
  <si>
    <r>
      <rPr>
        <sz val="10"/>
        <rFont val="Times New Roman"/>
        <family val="1"/>
        <charset val="204"/>
      </rPr>
      <t>271.001 «Услуги по реализации государственной политики на местном уровне в области строительства»</t>
    </r>
    <r>
      <rPr>
        <i/>
        <sz val="10"/>
        <rFont val="Times New Roman"/>
        <family val="1"/>
        <charset val="204"/>
      </rPr>
      <t xml:space="preserve"> УС</t>
    </r>
  </si>
  <si>
    <r>
      <rPr>
        <sz val="10"/>
        <rFont val="Times New Roman"/>
        <family val="1"/>
        <charset val="204"/>
      </rPr>
      <t>271.005 «Капитальные расходы государственного органа»</t>
    </r>
    <r>
      <rPr>
        <i/>
        <sz val="10"/>
        <rFont val="Times New Roman"/>
        <family val="1"/>
        <charset val="204"/>
      </rPr>
      <t xml:space="preserve"> УС</t>
    </r>
  </si>
  <si>
    <r>
      <rPr>
        <sz val="10"/>
        <rFont val="Times New Roman"/>
        <family val="1"/>
        <charset val="204"/>
      </rPr>
      <t>271.108 «Разработка или корректировка, а также проведение необходимых экспертиз технико-экономических обоснований бюджетных инвестиционных проектов и конкурсных документаций проектов государственно-частного партнерства, концессионных проектов, консультативное сопровождение проектов государственно-частного партнерства и концессионных проектов»</t>
    </r>
    <r>
      <rPr>
        <i/>
        <sz val="10"/>
        <rFont val="Times New Roman"/>
        <family val="1"/>
        <charset val="204"/>
      </rPr>
      <t xml:space="preserve"> УС</t>
    </r>
  </si>
  <si>
    <r>
      <rPr>
        <sz val="10"/>
        <rFont val="Times New Roman"/>
        <family val="1"/>
        <charset val="204"/>
      </rPr>
      <t>271.116 «Трансферты другим уровням государственного управления на проведение мероприятий за счет резерва Правительства Республики Казахстан на неотложные затраты»</t>
    </r>
    <r>
      <rPr>
        <i/>
        <sz val="10"/>
        <rFont val="Times New Roman"/>
        <family val="1"/>
        <charset val="204"/>
      </rPr>
      <t xml:space="preserve"> УС</t>
    </r>
  </si>
  <si>
    <r>
      <rPr>
        <sz val="10"/>
        <rFont val="Times New Roman"/>
        <family val="1"/>
        <charset val="204"/>
      </rPr>
      <t xml:space="preserve">271.079 «Целевые трансферты на развитие бюджетам  районов (городов областного значения) на строительство и реконструкцию объектов  начального, основного среднего и общего среднего образования» </t>
    </r>
    <r>
      <rPr>
        <i/>
        <sz val="10"/>
        <rFont val="Times New Roman"/>
        <family val="1"/>
        <charset val="204"/>
      </rPr>
      <t>УС</t>
    </r>
  </si>
  <si>
    <r>
      <rPr>
        <sz val="10"/>
        <rFont val="Times New Roman"/>
        <family val="1"/>
        <charset val="204"/>
      </rPr>
      <t>271.114 «Целевые трансферты на развитие из местных бюджетов»</t>
    </r>
    <r>
      <rPr>
        <i/>
        <sz val="10"/>
        <rFont val="Times New Roman"/>
        <family val="1"/>
        <charset val="204"/>
      </rPr>
      <t xml:space="preserve"> УС</t>
    </r>
  </si>
  <si>
    <r>
      <rPr>
        <sz val="10"/>
        <rFont val="Times New Roman"/>
        <family val="1"/>
        <charset val="204"/>
      </rPr>
      <t>271.099 «Строительство и реконструкция объектов технического, профессионального и послесреднего образования»</t>
    </r>
    <r>
      <rPr>
        <i/>
        <sz val="10"/>
        <rFont val="Times New Roman"/>
        <family val="1"/>
        <charset val="204"/>
      </rPr>
      <t xml:space="preserve"> УС</t>
    </r>
  </si>
  <si>
    <r>
      <rPr>
        <sz val="10"/>
        <rFont val="Times New Roman"/>
        <family val="1"/>
        <charset val="204"/>
      </rPr>
      <t>271.038 «Строительство и реконструкция объектов здравоохранения»</t>
    </r>
    <r>
      <rPr>
        <i/>
        <sz val="10"/>
        <rFont val="Times New Roman"/>
        <family val="1"/>
        <charset val="204"/>
      </rPr>
      <t xml:space="preserve"> УС</t>
    </r>
  </si>
  <si>
    <r>
      <rPr>
        <sz val="10"/>
        <rFont val="Times New Roman"/>
        <family val="1"/>
        <charset val="204"/>
      </rPr>
      <t>271.017 «Развитие объектов спорта»</t>
    </r>
    <r>
      <rPr>
        <i/>
        <sz val="10"/>
        <rFont val="Times New Roman"/>
        <family val="1"/>
        <charset val="204"/>
      </rPr>
      <t xml:space="preserve"> УС</t>
    </r>
  </si>
  <si>
    <r>
      <rPr>
        <sz val="10"/>
        <rFont val="Times New Roman"/>
        <family val="1"/>
        <charset val="204"/>
      </rPr>
      <t>271.039 «Строительство и реконструкция объектов социального обеспечения»</t>
    </r>
    <r>
      <rPr>
        <i/>
        <sz val="10"/>
        <rFont val="Times New Roman"/>
        <family val="1"/>
        <charset val="204"/>
      </rPr>
      <t xml:space="preserve"> УС</t>
    </r>
  </si>
  <si>
    <r>
      <rPr>
        <sz val="10"/>
        <rFont val="Times New Roman"/>
        <family val="1"/>
        <charset val="204"/>
      </rPr>
      <t>271.053 «Строительство объектов общественного порядка и безопасности»</t>
    </r>
    <r>
      <rPr>
        <i/>
        <sz val="10"/>
        <rFont val="Times New Roman"/>
        <family val="1"/>
        <charset val="204"/>
      </rPr>
      <t xml:space="preserve"> УС</t>
    </r>
  </si>
  <si>
    <r>
      <rPr>
        <sz val="10"/>
        <rFont val="Times New Roman"/>
        <family val="1"/>
        <charset val="204"/>
      </rPr>
      <t>271.061 «Развитие объектов государственных органов»</t>
    </r>
    <r>
      <rPr>
        <i/>
        <sz val="10"/>
        <rFont val="Times New Roman"/>
        <family val="1"/>
        <charset val="204"/>
      </rPr>
      <t xml:space="preserve">  УС</t>
    </r>
  </si>
  <si>
    <r>
      <rPr>
        <sz val="10"/>
        <rFont val="Times New Roman"/>
        <family val="1"/>
        <charset val="204"/>
      </rPr>
      <t>271.009 «Кредитование бюджетов районов (городов областного значения) на проектирование, строительство и (или) приобретение жилья»</t>
    </r>
    <r>
      <rPr>
        <i/>
        <sz val="10"/>
        <rFont val="Times New Roman"/>
        <family val="1"/>
        <charset val="204"/>
      </rPr>
      <t xml:space="preserve"> УС</t>
    </r>
  </si>
  <si>
    <r>
      <t xml:space="preserve">«Целевые текущие трансферты из местных бюджетов на выкуп, приобретение жилья» </t>
    </r>
    <r>
      <rPr>
        <i/>
        <sz val="10"/>
        <rFont val="Times New Roman"/>
        <family val="1"/>
        <charset val="204"/>
      </rPr>
      <t>УС, УЭЖКХ</t>
    </r>
  </si>
  <si>
    <r>
      <rPr>
        <sz val="10"/>
        <rFont val="Times New Roman"/>
        <family val="1"/>
        <charset val="204"/>
      </rPr>
      <t>271.014 «Целевые трансферты на развитие бюджетам районов (городов областного значения) на проектирование, строительство и (или) приобретение жилья коммунального жилищного фонда»</t>
    </r>
    <r>
      <rPr>
        <i/>
        <sz val="10"/>
        <rFont val="Times New Roman"/>
        <family val="1"/>
        <charset val="204"/>
      </rPr>
      <t xml:space="preserve"> УС</t>
    </r>
  </si>
  <si>
    <r>
      <rPr>
        <sz val="10"/>
        <rFont val="Times New Roman"/>
        <family val="1"/>
        <charset val="204"/>
      </rPr>
      <t>271.027 «Целевые трансферты на развитие бюджетам районов (городов областного значения) на проектирование, развитие, обустройство и (или) приобретение инженерно-коммуникационной инфраструктуры»</t>
    </r>
    <r>
      <rPr>
        <i/>
        <sz val="10"/>
        <rFont val="Times New Roman"/>
        <family val="1"/>
        <charset val="204"/>
      </rPr>
      <t xml:space="preserve"> УС</t>
    </r>
  </si>
  <si>
    <t>Разработка проектно-сметной документации с проведением государственной экспертизы, комплексной вневедомственной экспертизы  на строительство  инженерно-коммуникационных сетей  в с.Акбулак  Аршалынского района</t>
  </si>
  <si>
    <t>Разработка проектно-сметной документации с проведением государственной экспертизы, комплексной вневедомственной экспертизы на строительство  инженерно-коммуникационных сетей в п.Аршалы Аршалынского района</t>
  </si>
  <si>
    <t>Разработка проектно-сметной документации с проведением государственной экспертизы, комплексной вневедомственной экспертизы на строительство инженерно-коммуникационных сетей в а.Жибек жолы Аршалынского района</t>
  </si>
  <si>
    <t>Разработка проектно-сметной документации с проведением государственной экспертизы, комплексной вневедомственной экспертизы на строительство  инженерно-коммуникационных сетей в с.Костомар Аршалынского района</t>
  </si>
  <si>
    <t>Разработка  проектно-сметной документации с проведением государственной экспертизы, комплексной вневедомственной экспертизы на  строительство инженерно-коммуникационной инфраструктуры  в северной части  (на участке  площадью 10,5 га)  в г.Атбасар  Атбасарского района</t>
  </si>
  <si>
    <t xml:space="preserve">Разработка проектно-сметной документации с проведением государственной экспертизы, комплексной вневедомственной экспертизы на строительство водопроводных сетей, сетей электроснабжения и водоотведения к объектам ИЖС в г.Щучинск Бурабайского района </t>
  </si>
  <si>
    <t xml:space="preserve">Разработка проектно-сметной документации с проведением государственной экспертизы, комплексной вневедомственной экспертизы на строительство водопроводных сетей, сетей электроснабжения и водоотведения к объектам ИЖС в пос. Зеленый Бор Бурабайского района </t>
  </si>
  <si>
    <t>Разработка проектно-сметной документации с проведением государственной экспертизы, комплексной вневедомственной экспертизы на строительство  разводящих сетей  водопровода и строительство линий электропередач в поселке Акколь  Зерендинского района</t>
  </si>
  <si>
    <t>Разработка ПСД с проведением комплексной вневедомственной экспертизы на строительство  водопроводных сетей  и сетей электроснабжения в с.Садовое Зерендинского района</t>
  </si>
  <si>
    <t>Разработка ПСД с проведением комплексной вневедомственной экспертизы на строительство водопроводных сетей  и сетей электроснабжения к новому жилому массиву усадебной застройки в с.Зеренда Зерендинского района</t>
  </si>
  <si>
    <t xml:space="preserve">Разработка проектно-сметной документации с проведением государственной экспертизы, комплексной вневедомственной экспертизы на строительство инженерно-коммуникационной инфраструктуры к участкам нового строительства ИЖС в п.Шортанды Шортандинского района </t>
  </si>
  <si>
    <t xml:space="preserve">Разработка проектно-сметной документации с проведением государственной экспертизы, комплексной вневедомственной экспертизы на строительство инженерно-коммуникационной инфраструктуры к участкам нового строительства ИЖС в п.Научный Шортандинского района </t>
  </si>
  <si>
    <t>Разработка проектно-сметной документации с проведением государственной экспертизы, комплексной вневедомственной экспертизы на строительство наружных инженерных сетей и благоустройство к 11-ти многоквартирным жилым домам  севернее мкр.Коктем г.Кокшетау</t>
  </si>
  <si>
    <t xml:space="preserve">Разработка проектно-сметной документации с проведением государственной экспертизы, комплексной вневедомственной экспертизы на строительство инженерных сетей на участке площадью 514 га г.Кокшетау </t>
  </si>
  <si>
    <t>Разработка проектно-сметной документации с проведением государственной экспертизы, комплексной вневедомственной экспертизы на строительство инженерных сетей в южной части п.Станционный на участке площадью 60 га г.Кокшетау</t>
  </si>
  <si>
    <r>
      <rPr>
        <sz val="10"/>
        <rFont val="Times New Roman"/>
        <family val="1"/>
        <charset val="204"/>
      </rPr>
      <t>271.019 «Целевые трансферты на развитие бюджетам  районов (городов областного значения) на развитие теплоэнергетической системы»</t>
    </r>
    <r>
      <rPr>
        <i/>
        <sz val="10"/>
        <rFont val="Times New Roman"/>
        <family val="1"/>
        <charset val="204"/>
      </rPr>
      <t xml:space="preserve"> УС</t>
    </r>
  </si>
  <si>
    <r>
      <rPr>
        <sz val="10"/>
        <rFont val="Times New Roman"/>
        <family val="1"/>
        <charset val="204"/>
      </rPr>
      <t>271.092 «Организация и проведение поисково-разведочных работ на подземные воды для хозяйственно-питьевого водоснабжения населенных пунктов»</t>
    </r>
    <r>
      <rPr>
        <i/>
        <sz val="10"/>
        <rFont val="Times New Roman"/>
        <family val="1"/>
        <charset val="204"/>
      </rPr>
      <t xml:space="preserve"> УС</t>
    </r>
  </si>
  <si>
    <t>271.058 «Целевые трансферты на развитие бюджетам районов (городов областного значения) на развитие системы водоснабжения и водоотведения в сельских населенных пунктах" УС</t>
  </si>
  <si>
    <r>
      <rPr>
        <sz val="10"/>
        <rFont val="Times New Roman"/>
        <family val="1"/>
        <charset val="204"/>
      </rPr>
      <t>268.001 «Услуги по реализации государственной политики на местном уровне в области транспорта и коммуникаций»</t>
    </r>
    <r>
      <rPr>
        <i/>
        <sz val="10"/>
        <rFont val="Times New Roman"/>
        <family val="1"/>
        <charset val="204"/>
      </rPr>
      <t xml:space="preserve"> УПТАД</t>
    </r>
  </si>
  <si>
    <r>
      <rPr>
        <sz val="10"/>
        <rFont val="Times New Roman"/>
        <family val="1"/>
        <charset val="204"/>
      </rPr>
      <t>268.011 «Капитальные расходы государственного органа»</t>
    </r>
    <r>
      <rPr>
        <i/>
        <sz val="10"/>
        <rFont val="Times New Roman"/>
        <family val="1"/>
        <charset val="204"/>
      </rPr>
      <t xml:space="preserve"> УПТАД</t>
    </r>
  </si>
  <si>
    <r>
      <rPr>
        <sz val="10"/>
        <rFont val="Times New Roman"/>
        <family val="1"/>
        <charset val="204"/>
      </rPr>
      <t>268.002 «Развитие транспортной инфраструктуры»</t>
    </r>
    <r>
      <rPr>
        <i/>
        <sz val="10"/>
        <rFont val="Times New Roman"/>
        <family val="1"/>
        <charset val="204"/>
      </rPr>
      <t xml:space="preserve">  УПТАД</t>
    </r>
  </si>
  <si>
    <t>Разработка ПСД с проведением комплексной вневедомственной экспертизы, строительство моста на 19 км автодороги "Атбасар-Сочинское" в Акмолинской области</t>
  </si>
  <si>
    <t>Разработка ПСД с проведением комплексной вневедомственной экспертизы, строительство моста на 55 км автодороги "Жалтыр-Макинск" в Акмолинской области</t>
  </si>
  <si>
    <t>Разработка ПСД с проведением комплексной вневедомственной экспертизы, строительство моста на 13 км автодороги "Есиль-Свободное-Раздольное" в Акмолинской области</t>
  </si>
  <si>
    <r>
      <rPr>
        <sz val="10"/>
        <rFont val="Times New Roman"/>
        <family val="1"/>
        <charset val="204"/>
      </rPr>
      <t>268.007 «Целевые трансферты на развитие бюджетам  районов (городов областного значения) на развитие транспортной инфраструктуры»</t>
    </r>
    <r>
      <rPr>
        <i/>
        <sz val="10"/>
        <rFont val="Times New Roman"/>
        <family val="1"/>
        <charset val="204"/>
      </rPr>
      <t xml:space="preserve"> УПТАД</t>
    </r>
  </si>
  <si>
    <r>
      <rPr>
        <sz val="10"/>
        <rFont val="Times New Roman"/>
        <family val="1"/>
        <charset val="204"/>
      </rPr>
      <t xml:space="preserve">268.027 «Целевые текущие трансферты бюджетам районов (городов областного занчения) на финансирование приоритетных проектов транспортной инфраструктуры» </t>
    </r>
    <r>
      <rPr>
        <i/>
        <sz val="10"/>
        <rFont val="Times New Roman"/>
        <family val="1"/>
        <charset val="204"/>
      </rPr>
      <t>УПТАД</t>
    </r>
  </si>
  <si>
    <r>
      <rPr>
        <sz val="10"/>
        <rFont val="Times New Roman"/>
        <family val="1"/>
        <charset val="204"/>
      </rPr>
      <t>268.028 «Реализация приоритетных проектов транспортной инфраструктуры»</t>
    </r>
    <r>
      <rPr>
        <i/>
        <sz val="10"/>
        <rFont val="Times New Roman"/>
        <family val="1"/>
        <charset val="204"/>
      </rPr>
      <t xml:space="preserve"> УПТАД</t>
    </r>
  </si>
  <si>
    <r>
      <rPr>
        <sz val="10"/>
        <rFont val="Times New Roman"/>
        <family val="1"/>
        <charset val="204"/>
      </rPr>
      <t>268.113 «Целевые текущие трансферты из местных бюджетов»</t>
    </r>
    <r>
      <rPr>
        <i/>
        <sz val="10"/>
        <rFont val="Times New Roman"/>
        <family val="1"/>
        <charset val="204"/>
      </rPr>
      <t xml:space="preserve"> УПТАД</t>
    </r>
  </si>
  <si>
    <t>Средний ремонт участка автомобильной  дороги "Новочеркасское-Егиндыколь-Жантеке"</t>
  </si>
  <si>
    <r>
      <rPr>
        <sz val="10"/>
        <rFont val="Times New Roman"/>
        <family val="1"/>
        <charset val="204"/>
      </rPr>
      <t>279.001 «Услуги по реализации государственной политики на местном уровне в области энергетики и жилищно-коммунального хозяйства»</t>
    </r>
    <r>
      <rPr>
        <i/>
        <sz val="10"/>
        <rFont val="Times New Roman"/>
        <family val="1"/>
        <charset val="204"/>
      </rPr>
      <t xml:space="preserve"> УЭЖКХ</t>
    </r>
  </si>
  <si>
    <r>
      <rPr>
        <sz val="10"/>
        <rFont val="Times New Roman"/>
        <family val="1"/>
        <charset val="204"/>
      </rPr>
      <t>279.005 «Капитальные расходы государственного органа»</t>
    </r>
    <r>
      <rPr>
        <i/>
        <sz val="10"/>
        <rFont val="Times New Roman"/>
        <family val="1"/>
        <charset val="204"/>
      </rPr>
      <t xml:space="preserve"> УЭЖКХ</t>
    </r>
  </si>
  <si>
    <r>
      <rPr>
        <sz val="10"/>
        <rFont val="Times New Roman"/>
        <family val="1"/>
        <charset val="204"/>
      </rPr>
      <t>279.010 «Целевые трансферты на развитие из республиканского бюджета бюджетам районов (городов областного значения) на развитие системы водоснабжения и водоотведения»</t>
    </r>
    <r>
      <rPr>
        <i/>
        <sz val="10"/>
        <rFont val="Times New Roman"/>
        <family val="1"/>
        <charset val="204"/>
      </rPr>
      <t xml:space="preserve"> УЭЖКХ</t>
    </r>
  </si>
  <si>
    <r>
      <rPr>
        <sz val="10"/>
        <rFont val="Times New Roman"/>
        <family val="1"/>
        <charset val="204"/>
      </rPr>
      <t>279.011 «Целевые трансферты на развитие бюджетам  районов (городов областного значения) на развитие теплоэнергетической системы»</t>
    </r>
    <r>
      <rPr>
        <i/>
        <sz val="10"/>
        <rFont val="Times New Roman"/>
        <family val="1"/>
        <charset val="204"/>
      </rPr>
      <t xml:space="preserve"> УЭЖКХ</t>
    </r>
  </si>
  <si>
    <t>Разработка ПСД, строительство сетей электроснабжения с.Нуресиль (Воздвиженка) Целиноградского района</t>
  </si>
  <si>
    <r>
      <rPr>
        <sz val="10"/>
        <rFont val="Times New Roman"/>
        <family val="1"/>
        <charset val="204"/>
      </rPr>
      <t>279.032 «Субсидирование стоимости услуг  по  подаче питьевой воды из особо важных групповых и локальных систем водоснабжения, являющихся безальтернативными источниками питьевого водоснабжения»</t>
    </r>
    <r>
      <rPr>
        <i/>
        <sz val="10"/>
        <rFont val="Times New Roman"/>
        <family val="1"/>
        <charset val="204"/>
      </rPr>
      <t xml:space="preserve"> УЭЖКХ</t>
    </r>
  </si>
  <si>
    <r>
      <rPr>
        <sz val="10"/>
        <rFont val="Times New Roman"/>
        <family val="1"/>
        <charset val="204"/>
      </rPr>
      <t>279.046 «Кредитование бюджетов районов (городов областного значения) на реконструкцию и строительство систем тепло-, водоснабжения и водоотведения»</t>
    </r>
    <r>
      <rPr>
        <i/>
        <sz val="10"/>
        <rFont val="Times New Roman"/>
        <family val="1"/>
        <charset val="204"/>
      </rPr>
      <t xml:space="preserve"> УЭЖКХ</t>
    </r>
  </si>
  <si>
    <r>
      <rPr>
        <sz val="10"/>
        <rFont val="Times New Roman"/>
        <family val="1"/>
        <charset val="204"/>
      </rPr>
      <t>279.103 «Трансферты другим уровням государственного управления на проведение мероприятий за счет резерва местного исполнительного органа на неотложные затраты»</t>
    </r>
    <r>
      <rPr>
        <i/>
        <sz val="10"/>
        <rFont val="Times New Roman"/>
        <family val="1"/>
        <charset val="204"/>
      </rPr>
      <t xml:space="preserve"> УЭЖКХ</t>
    </r>
  </si>
  <si>
    <r>
      <rPr>
        <sz val="10"/>
        <rFont val="Times New Roman"/>
        <family val="1"/>
        <charset val="204"/>
      </rPr>
      <t>279.108 «Разработка или корректировка, а также проведение необходимых экспертиз технико-экономических обоснований бюджетных инвестиционных проектов и конкурсных документаций проектов государственно-частного партнерства, концессионных проектов, консультативное сопровождение проектов государственно-частного партнерства и концессионных проектов»</t>
    </r>
    <r>
      <rPr>
        <i/>
        <sz val="10"/>
        <rFont val="Times New Roman"/>
        <family val="1"/>
        <charset val="204"/>
      </rPr>
      <t xml:space="preserve"> УЭЖКХ "Строительство и эксплуатация теплоэлектроцентрали (ТЭЦ) в городе Кокшетау"</t>
    </r>
  </si>
  <si>
    <r>
      <rPr>
        <sz val="10"/>
        <rFont val="Times New Roman"/>
        <family val="1"/>
        <charset val="204"/>
      </rPr>
      <t>279.113 «Целевые текущие трансферты из местных бюджетов»</t>
    </r>
    <r>
      <rPr>
        <i/>
        <sz val="10"/>
        <rFont val="Times New Roman"/>
        <family val="1"/>
        <charset val="204"/>
      </rPr>
      <t xml:space="preserve"> УЭЖКХ</t>
    </r>
  </si>
  <si>
    <r>
      <rPr>
        <sz val="10"/>
        <rFont val="Times New Roman"/>
        <family val="1"/>
        <charset val="204"/>
      </rPr>
      <t>279.114 «Целевые трансферты на развитие из местных бюджетов»</t>
    </r>
    <r>
      <rPr>
        <i/>
        <sz val="10"/>
        <rFont val="Times New Roman"/>
        <family val="1"/>
        <charset val="204"/>
      </rPr>
      <t xml:space="preserve"> УЭЖКХ</t>
    </r>
  </si>
  <si>
    <t>Разработка проектно-сметной документации с проведением комплексной вневедомственной  экспертизы, реконструкция котельной и тепловых сетей в микрорайоне «Восточный» г.Акколь Аккольского района</t>
  </si>
  <si>
    <t>Разработка проектно-сметной документации с проведением государственной экспертизы, комплексной вневедомственной экспертизы на реконструкцию котельной №5 и системы теплоснабжения г.Ерейментау Ерейментауского района</t>
  </si>
  <si>
    <t>Разработка ПСД  с прохождением комплексной вневедомственной экспертизы, реконструкция водовода технической воды с побережья реки Нура до центральной котельной в селе Акмол Целиноградского района</t>
  </si>
  <si>
    <r>
      <rPr>
        <sz val="10"/>
        <rFont val="Times New Roman"/>
        <family val="1"/>
        <charset val="204"/>
      </rPr>
      <t>279.121 «Трансферты другим уровням государственного управления на проведение мероприятий за счет чрезвычайного резерва местного исполнительного органа для ликвидации чрезвычайных ситуаций социального, природного и техногенного характера»</t>
    </r>
    <r>
      <rPr>
        <i/>
        <sz val="10"/>
        <rFont val="Times New Roman"/>
        <family val="1"/>
        <charset val="204"/>
      </rPr>
      <t xml:space="preserve"> УЭЖКХ</t>
    </r>
  </si>
  <si>
    <r>
      <rPr>
        <sz val="10"/>
        <rFont val="Times New Roman"/>
        <family val="1"/>
        <charset val="204"/>
      </rPr>
      <t>279.026 «Проведение энергетического аудита многоквартирных жилых домов»</t>
    </r>
    <r>
      <rPr>
        <i/>
        <sz val="10"/>
        <rFont val="Times New Roman"/>
        <family val="1"/>
        <charset val="204"/>
      </rPr>
      <t xml:space="preserve"> УЭЖКХ</t>
    </r>
  </si>
  <si>
    <r>
      <rPr>
        <sz val="10"/>
        <rFont val="Times New Roman"/>
        <family val="1"/>
        <charset val="204"/>
      </rPr>
      <t>254.001 «Услуги по реализации государственной политики в сфере охраны окружающей  среды на местном уровне»</t>
    </r>
    <r>
      <rPr>
        <i/>
        <sz val="10"/>
        <rFont val="Times New Roman"/>
        <family val="1"/>
        <charset val="204"/>
      </rPr>
      <t xml:space="preserve"> УПРРП</t>
    </r>
  </si>
  <si>
    <r>
      <rPr>
        <sz val="10"/>
        <rFont val="Times New Roman"/>
        <family val="1"/>
        <charset val="204"/>
      </rPr>
      <t>254.013 «Капитальные расходы государственного органа»</t>
    </r>
    <r>
      <rPr>
        <i/>
        <sz val="10"/>
        <rFont val="Times New Roman"/>
        <family val="1"/>
        <charset val="204"/>
      </rPr>
      <t xml:space="preserve"> УПРРП</t>
    </r>
  </si>
  <si>
    <r>
      <rPr>
        <sz val="10"/>
        <rFont val="Times New Roman"/>
        <family val="1"/>
        <charset val="204"/>
      </rPr>
      <t>254.032 «Капитальные расходы подведомственных государственных учреждений и организаций»</t>
    </r>
    <r>
      <rPr>
        <i/>
        <sz val="10"/>
        <rFont val="Times New Roman"/>
        <family val="1"/>
        <charset val="204"/>
      </rPr>
      <t xml:space="preserve"> УПРРП</t>
    </r>
  </si>
  <si>
    <r>
      <rPr>
        <sz val="10"/>
        <rFont val="Times New Roman"/>
        <family val="1"/>
        <charset val="204"/>
      </rPr>
      <t>254.005 «Охрана,защита,воспроизводство лесов и лесоразведение»</t>
    </r>
    <r>
      <rPr>
        <i/>
        <sz val="10"/>
        <rFont val="Times New Roman"/>
        <family val="1"/>
        <charset val="204"/>
      </rPr>
      <t xml:space="preserve"> УПРРП</t>
    </r>
  </si>
  <si>
    <r>
      <rPr>
        <sz val="10"/>
        <rFont val="Times New Roman"/>
        <family val="1"/>
        <charset val="204"/>
      </rPr>
      <t>254.006 «Охрана животного мира»</t>
    </r>
    <r>
      <rPr>
        <i/>
        <sz val="10"/>
        <rFont val="Times New Roman"/>
        <family val="1"/>
        <charset val="204"/>
      </rPr>
      <t xml:space="preserve"> УПРРП</t>
    </r>
  </si>
  <si>
    <r>
      <rPr>
        <sz val="10"/>
        <rFont val="Times New Roman"/>
        <family val="1"/>
        <charset val="204"/>
      </rPr>
      <t>254.008 «Мероприятия по охране окружающей среды»</t>
    </r>
    <r>
      <rPr>
        <i/>
        <sz val="10"/>
        <rFont val="Times New Roman"/>
        <family val="1"/>
        <charset val="204"/>
      </rPr>
      <t xml:space="preserve"> УПРРП</t>
    </r>
  </si>
  <si>
    <r>
      <rPr>
        <sz val="10"/>
        <rFont val="Times New Roman"/>
        <family val="1"/>
        <charset val="204"/>
      </rPr>
      <t>254.009 «Создание лесонасаждений вдоль автомобильной дороги «Астана-Щучинск» на участках «Шортанды-Щучинск»</t>
    </r>
    <r>
      <rPr>
        <i/>
        <sz val="10"/>
        <rFont val="Times New Roman"/>
        <family val="1"/>
        <charset val="204"/>
      </rPr>
      <t xml:space="preserve"> УПРРП</t>
    </r>
  </si>
  <si>
    <r>
      <rPr>
        <sz val="10"/>
        <rFont val="Times New Roman"/>
        <family val="1"/>
        <charset val="204"/>
      </rPr>
      <t>251.001 «Услуги по реализации государственной политики в области регулирования земельных отношений на территории области»</t>
    </r>
    <r>
      <rPr>
        <i/>
        <sz val="10"/>
        <rFont val="Times New Roman"/>
        <family val="1"/>
        <charset val="204"/>
      </rPr>
      <t xml:space="preserve"> УЗО</t>
    </r>
  </si>
  <si>
    <r>
      <rPr>
        <sz val="10"/>
        <rFont val="Times New Roman"/>
        <family val="1"/>
        <charset val="204"/>
      </rPr>
      <t>251.010 «Капитальные расходы государственного органа»</t>
    </r>
    <r>
      <rPr>
        <i/>
        <sz val="10"/>
        <rFont val="Times New Roman"/>
        <family val="1"/>
        <charset val="204"/>
      </rPr>
      <t xml:space="preserve"> УЗО</t>
    </r>
  </si>
  <si>
    <r>
      <rPr>
        <sz val="10"/>
        <rFont val="Times New Roman"/>
        <family val="1"/>
        <charset val="204"/>
      </rPr>
      <t>251.011 «Целевые текущие трансферты бюджетам районов (городов областного значения) на изъятие земельных участков для государственных нужд»</t>
    </r>
    <r>
      <rPr>
        <i/>
        <sz val="10"/>
        <rFont val="Times New Roman"/>
        <family val="1"/>
        <charset val="204"/>
      </rPr>
      <t xml:space="preserve"> УЗО</t>
    </r>
  </si>
  <si>
    <r>
      <rPr>
        <sz val="10"/>
        <rFont val="Times New Roman"/>
        <family val="1"/>
        <charset val="204"/>
      </rPr>
      <t>725.001 «Услуги по реализации государственной политики на местном уровне в сфере контроля за использованием и охраной земель»</t>
    </r>
    <r>
      <rPr>
        <i/>
        <sz val="10"/>
        <rFont val="Times New Roman"/>
        <family val="1"/>
        <charset val="204"/>
      </rPr>
      <t xml:space="preserve"> УКИОЗ</t>
    </r>
  </si>
  <si>
    <r>
      <rPr>
        <sz val="10"/>
        <rFont val="Times New Roman"/>
        <family val="1"/>
        <charset val="204"/>
      </rPr>
      <t>725.003 «Капитальные расходы государственного органа»</t>
    </r>
    <r>
      <rPr>
        <i/>
        <sz val="10"/>
        <rFont val="Times New Roman"/>
        <family val="1"/>
        <charset val="204"/>
      </rPr>
      <t xml:space="preserve"> УКИОЗ</t>
    </r>
  </si>
  <si>
    <r>
      <t>257.004 «Обслуживание долга местных исполнительных органов»</t>
    </r>
    <r>
      <rPr>
        <i/>
        <sz val="10"/>
        <rFont val="Times New Roman"/>
        <family val="1"/>
        <charset val="204"/>
      </rPr>
      <t xml:space="preserve"> УФ</t>
    </r>
  </si>
  <si>
    <r>
      <t>257.007 «Субвенции»</t>
    </r>
    <r>
      <rPr>
        <i/>
        <sz val="10"/>
        <rFont val="Times New Roman"/>
        <family val="1"/>
        <charset val="204"/>
      </rPr>
      <t xml:space="preserve"> УФ</t>
    </r>
  </si>
  <si>
    <r>
      <t>257.011 «Возврат неиспользованных (недоиспользованных) целевых трансфертов»</t>
    </r>
    <r>
      <rPr>
        <i/>
        <sz val="10"/>
        <rFont val="Times New Roman"/>
        <family val="1"/>
        <charset val="204"/>
      </rPr>
      <t xml:space="preserve"> УФ</t>
    </r>
  </si>
  <si>
    <r>
      <t>257.015 «Погашение долга местного исполнительного органа перед вышестоящим бюджетом»</t>
    </r>
    <r>
      <rPr>
        <i/>
        <sz val="10"/>
        <rFont val="Times New Roman"/>
        <family val="1"/>
        <charset val="204"/>
      </rPr>
      <t xml:space="preserve"> УФ</t>
    </r>
  </si>
  <si>
    <r>
      <t>257.016 «Обслуживание долга местных исполнительных органов по выплате вознаграждений и иных платежей по займам из республиканского бюджета»</t>
    </r>
    <r>
      <rPr>
        <i/>
        <sz val="10"/>
        <rFont val="Times New Roman"/>
        <family val="1"/>
        <charset val="204"/>
      </rPr>
      <t xml:space="preserve"> УФ</t>
    </r>
  </si>
  <si>
    <r>
      <t>257.017 «Возврат, использованных не по целевому назначению целевых трансфертов»</t>
    </r>
    <r>
      <rPr>
        <i/>
        <sz val="10"/>
        <rFont val="Times New Roman"/>
        <family val="1"/>
        <charset val="204"/>
      </rPr>
      <t xml:space="preserve"> УФ</t>
    </r>
  </si>
  <si>
    <r>
      <t>257.018 «Возврат неиспользованных бюджетных кредитов, выданных из республиканского бюджета»</t>
    </r>
    <r>
      <rPr>
        <i/>
        <sz val="10"/>
        <rFont val="Times New Roman"/>
        <family val="1"/>
        <charset val="204"/>
      </rPr>
      <t xml:space="preserve"> УФ</t>
    </r>
  </si>
  <si>
    <r>
      <t>257.024 «Целевые текущие трансферты из нижестоящего бюджета на компенсацию потерь вышестоящего бюджета в связи с изменением законодательства»</t>
    </r>
    <r>
      <rPr>
        <i/>
        <sz val="10"/>
        <rFont val="Times New Roman"/>
        <family val="1"/>
        <charset val="204"/>
      </rPr>
      <t xml:space="preserve"> УФ</t>
    </r>
  </si>
  <si>
    <r>
      <t>257.046 «Возврат, использованных не по целевому назначению кредитов, выданных из республиканского бюджета»</t>
    </r>
    <r>
      <rPr>
        <i/>
        <sz val="10"/>
        <rFont val="Times New Roman"/>
        <family val="1"/>
        <charset val="204"/>
      </rPr>
      <t xml:space="preserve"> УФ</t>
    </r>
  </si>
  <si>
    <r>
      <t>257.052 «Возврат сумм  неиспользованных (недоиспользованных) целевых трансфертов на развитие, выделенных в истекшем финансовом году, разрешенных доиспользовать по решению Правительства Республики Казахстан»</t>
    </r>
    <r>
      <rPr>
        <i/>
        <sz val="10"/>
        <rFont val="Times New Roman"/>
        <family val="1"/>
        <charset val="204"/>
      </rPr>
      <t xml:space="preserve"> УФ</t>
    </r>
  </si>
  <si>
    <r>
      <t>257.053 «Возврат сумм неиспользованных (недоиспользованных) целевых трансфертов, выделенных из республиканского бюджета за счет целевого трансферта из Национального фонда Республики Казахстан»</t>
    </r>
    <r>
      <rPr>
        <i/>
        <sz val="10"/>
        <rFont val="Times New Roman"/>
        <family val="1"/>
        <charset val="204"/>
      </rPr>
      <t xml:space="preserve"> УФ</t>
    </r>
  </si>
  <si>
    <r>
      <rPr>
        <sz val="10"/>
        <rFont val="Times New Roman"/>
        <family val="1"/>
        <charset val="204"/>
      </rPr>
      <t>282.001 «Услуги по обеспечению деятельности ревизионной комиссии области»</t>
    </r>
    <r>
      <rPr>
        <i/>
        <sz val="10"/>
        <rFont val="Times New Roman"/>
        <family val="1"/>
        <charset val="204"/>
      </rPr>
      <t xml:space="preserve"> РК</t>
    </r>
  </si>
  <si>
    <r>
      <rPr>
        <sz val="10"/>
        <rFont val="Times New Roman"/>
        <family val="1"/>
        <charset val="204"/>
      </rPr>
      <t>282.003 «Капитальные расходы государственного органа»</t>
    </r>
    <r>
      <rPr>
        <i/>
        <sz val="10"/>
        <rFont val="Times New Roman"/>
        <family val="1"/>
        <charset val="204"/>
      </rPr>
      <t xml:space="preserve">  РК</t>
    </r>
  </si>
  <si>
    <t>Исполнение</t>
  </si>
  <si>
    <t>факт за 2017 год</t>
  </si>
  <si>
    <t>Источник информации</t>
  </si>
  <si>
    <t>официальные статистические данные</t>
  </si>
  <si>
    <t>ведомственная отчетность МФ РК</t>
  </si>
  <si>
    <t>статистический бюллетень "Показатели ГПИИР"</t>
  </si>
  <si>
    <t>статистический бюллетень «Показатели ГПИИР»</t>
  </si>
  <si>
    <t>расчеты МИО на основе официальных статистических данных</t>
  </si>
  <si>
    <t>ведомственная отчетность МСХ РК</t>
  </si>
  <si>
    <t>ведомственные отчеты МИО</t>
  </si>
  <si>
    <t>Количество проектов, получивших положительные заключения на конкурсные документации по проектам ГЧП (ежегодно не менее)</t>
  </si>
  <si>
    <t>Официальные статистические данные</t>
  </si>
  <si>
    <t>Отчетность МИО</t>
  </si>
  <si>
    <t>ведомственная отчетность МИР РК</t>
  </si>
  <si>
    <t>административные данные МОН РК</t>
  </si>
  <si>
    <t>ведомственная отчетность МОН РК</t>
  </si>
  <si>
    <t>ведомственная отчетность МЗ РК</t>
  </si>
  <si>
    <t>ведомственная отчетность МТСЗН РК</t>
  </si>
  <si>
    <t>Статистические данные</t>
  </si>
  <si>
    <t>отчет МТСЗН РК по сведениям МИО</t>
  </si>
  <si>
    <t>ведомственная отчетность МКС РК</t>
  </si>
  <si>
    <t>Данные МИО</t>
  </si>
  <si>
    <t>Итоги социологического исследования МОН РК и МИО</t>
  </si>
  <si>
    <t>отчетность КПССУ ГП РК</t>
  </si>
  <si>
    <t>Отчетность ДВД</t>
  </si>
  <si>
    <t>ведомственная отчетность Комитета автодорог МИР РК</t>
  </si>
  <si>
    <t>ведомственная отчетность Комитета транспорта МИР РК</t>
  </si>
  <si>
    <t>ведомственная отчетность МЭ РК</t>
  </si>
  <si>
    <t>Результаты общественного мониторинга качества оказания государственных услуг</t>
  </si>
  <si>
    <t>Отчет о реализации Программы развития территорий Акмолинской области на 2016-2020 годы</t>
  </si>
  <si>
    <t>Отчетный период</t>
  </si>
  <si>
    <t>2017 год</t>
  </si>
  <si>
    <t>Утвержден</t>
  </si>
  <si>
    <t>Государственный орган</t>
  </si>
  <si>
    <t>Разработка и реализация Плана мероприятий по увеличению поступлений государственных доходов в местный бюджет Акмолинской области на 2017-2020 годы</t>
  </si>
  <si>
    <t>ЦИ"Общая площадь введенных в эксплуатацию жилых зданий"</t>
  </si>
  <si>
    <t>Исполнено.</t>
  </si>
  <si>
    <t xml:space="preserve">всего 3,3 тыс.тенге, в том числе:
0,9 тыс. тенге-экономия по ФОТ,                                  1,7 тыс. тенге-экономия по командировочным расходам,                                                                                                                  0,7 тыс. тенге-экономия по прочим текущим затратам                        
</t>
  </si>
  <si>
    <t>533,7 тыс. тенге - экономия по ФОТ;
1264,4 тыс. тенге -  экономия по прочим текущим затратам.</t>
  </si>
  <si>
    <t>0,2 тыс. тенге - экономия по ФОТ;
0,5 тыс. тенге - экономия по прочим текущим затратам.</t>
  </si>
  <si>
    <t>1,9 тыс. тенге - экономия по ФОТ;
9,5 тыс. тенге - экономия по прочим текущим затратам.</t>
  </si>
  <si>
    <t>исполнено, 0,002 млн.тенге не освоено- экономия по фонду оплаты труда, остаток недоиспользованных средств, сложившийся за счет изменения цен и натурального объема потребления</t>
  </si>
  <si>
    <t>исполнено, зарегистрировано и проведено проверок 374, по итогам проверок количество выданных предписаний на устранение выявленных нарушений и замечаний составило 81ед., количество привлеченных субъектов к административной  ответственности - 145 ед., количество направленных административных дел в суд- 86 ед. Общая сумма наложенных административных штрафов составила 45,1 млн. тенге.</t>
  </si>
  <si>
    <t>Мероприятие исполнено на     97,2 % в связи с не выполнением условий договора по поставке товара поставщиками и экономией, сложившейся от проведения гос.закупок.</t>
  </si>
  <si>
    <t>0,1 тыс. тенге - экономия средств по результатам государственных закупок;
0,7 тыс.тенге - экономия по фонду оплаты труда;
0,3 тыс.тенге - экономия по командировочным расходам;
0,5 тыс.тенге - остаток за счет округления;
164,2 тыс.тенге - судебные разбирательства;</t>
  </si>
  <si>
    <t>0,1 тыс. тенге - экономия средств по результатам государственных закупок;</t>
  </si>
  <si>
    <t>Исполнено. 1,0 тыс.тенге - остаток за счет округления</t>
  </si>
  <si>
    <t>Исполнено. 2,1 тыс.тенге - остаток недоиспользованных средств, сложившийся за счет изменения цен и натурального объема потребления;
108,0 тыс. тенге - отсутствие поставки (несвоевременная, некомплектная поставка) товаров поставщиками</t>
  </si>
  <si>
    <t xml:space="preserve">Всего по области построено и оборудовано 34 спортивные площадки (в том числе 18 – с искусственным покрытием, 15 – с уличными тренажерами и для занятий Стрит Воркаут), 5 хоккейных кортов. </t>
  </si>
  <si>
    <t xml:space="preserve">Схема развития и застройки ст.Анар разработана, в настоящее время  проект  находится на стадии согласования. Заказчик ГУ "Отдел архитектуры и градостроительства Аршалынского  района" Проектировщик - ТОО «Колдау» г Астана. </t>
  </si>
  <si>
    <t xml:space="preserve">Генеральный план совмещенный с ПДП п.Бестобе разработана, в настоящее время  проект  проходит комплексную градостроительную экспертизу. Заказчик ГУ "Отдел архитектуры и градостроительства г.Степногорск" Проектировщик - ТОО «Урбостиль». </t>
  </si>
  <si>
    <t xml:space="preserve">Схема развития и застройки с.Еленовка разработана, в настоящее время  проект  находится на стадии согласования. Заказчик ГУ "Отдел архитектуры,  градостроительства и строительства Зерендинского  района" Проектировщик - ТОО «Урбостиль» г Алматы. </t>
  </si>
  <si>
    <t xml:space="preserve">Разработан (1-ый этап) схемы развития и застройки с.Бауманское, в текущем году  проект  будет завершен. Заказчик ГУ "Отдел архитектуры, градостроительства, ЖКХ, ПТ и АД Егиндыкольского  района" Проектировщик - ТОО «Колдау» г Астана. </t>
  </si>
  <si>
    <t xml:space="preserve">Схема развития и застройки с.Новомарковка разработана, в настоящее время  проект  находится на стадии согласования. Заказчик ГУ "Отдел архитектуры и градостроительства Ерейментауского  района" Проектировщик - ТОО «Колдау» г Астана. </t>
  </si>
  <si>
    <t xml:space="preserve">Схема развития и застройки с.Аксай разработана, в настоящее время  проект  находится на стадии согласования. Заказчик ГУ "Отдел архитектуры и градостроительства Есильского  района" Проектировщик - ТОО «Колдау» г Астана. </t>
  </si>
  <si>
    <t xml:space="preserve">Схема развития и застройки с.Заречное находится на стадии разработки. Заказчик ТОО "Заречное" Проектировщик - ТОО «ПроектСтрой» г.Кокшетау. </t>
  </si>
  <si>
    <t xml:space="preserve">Схемы развития и застройки с.Достык и Валиханово разработаны и в настоящее время находятся на стадии согласования. Заказчик ГУ "Отдел архитектуры и градостроительства  Жаркаинского  района" Проектировщик - ТОО «Колдау» г Астана. </t>
  </si>
  <si>
    <t xml:space="preserve">Схема развития и застройки с.Новоишимка разработана, в настоящее время  проект  находится на стадии согласования. Заказчик ГУ "Отдел архитектуры и градостроительства Целиноградского района" Проектировщик - ТОО «Astana-Project». </t>
  </si>
  <si>
    <t xml:space="preserve">Схема развития и застройки с. Родина разработана, в настоящее время  проект  находится на стадии согласования. Заказчик ГУ "Отдел архитектуры и градостроительства Целиноградского района" Проектировщик - ТОО «Astana-Project». </t>
  </si>
  <si>
    <t xml:space="preserve">Схема развития и застройки с. Отаутускен разработана, в настоящее время  проект  находится на стадии согласования. Заказчик ГУ "Отдел архитектуры и градостроительства Целиноградского района" Проектировщик - ТОО «Astana-Project». </t>
  </si>
  <si>
    <t xml:space="preserve">Схема развития и застройки с. Жангызкудук разработана, в настоящее время  проект  находится на стадии согласования. Заказчик ГУ "Отдел архитектуры и градостроительства Целиноградского района" Проектировщик - ТОО «Astana-Project». </t>
  </si>
  <si>
    <t xml:space="preserve">Разработан 1-ый этап схемы развития и застройки с. Приречное. Заказчик ГУ "Отдел архитектуры и градостроительства Целиноградского района" Проектировщик - ТОО «Градкомплекс». </t>
  </si>
  <si>
    <t xml:space="preserve">Схема развития и застройки с. Красноярка разработана, в настоящее время  проект  находится на стадии согласования. Заказчик ГУ "Отдел архитектуры и градостроительства Целиноградского района" Проектировщик - ТОО «Градкомплекс». </t>
  </si>
  <si>
    <t xml:space="preserve">Разработан 1-ый этап схемы развития и застройки с.Семеновка.    Заказчик ГУ "Отдел архитектуры и градостроительства Целиноградского района" Проектировщик - ТОО «Градкомплекс». </t>
  </si>
  <si>
    <t xml:space="preserve">Схема развития и застройки с. Оразак разработана, в настоящее время  проект  находится на стадии согласования. Заказчик ГУ "Отдел архитектуры и градостроительства Целиноградского района" Проектировщик - ТОО «Градкомплекс». </t>
  </si>
  <si>
    <t xml:space="preserve">Схема развития и застройки с. Тасты разработана, в настоящее время  проект  находится на стадии согласования. Заказчик ГУ "Отдел архитектуры и градостроительства Целиноградского района" Проектировщик - ТОО «Градкомплекс». </t>
  </si>
  <si>
    <t>Проектировщиком ТОО "Колдау" завершена разработка ПДП мкр.Солнечный г.Степногорск, проект утвержден постановлением акимата г.Степногорск №а-4/188 от 20.04.2017 г.</t>
  </si>
  <si>
    <t xml:space="preserve">ПДП в районе р.Кылшакты на пл. 72 га  разработан, в настоящее время  проект  находится на стадии согласования. Заказчик ГУ "Отдел архитектуры и градостроительства г.Кокшетау" Проектировщик - ТОО «Урбостиль». </t>
  </si>
  <si>
    <t xml:space="preserve">ПДП севернее мкр.Васильковский на пл. 94 га  разработан, в настоящее время  проект  находится на стадии согласования. Заказчик ГУ "Отдел архитектуры и градостроительства г.Кокшетау" Проектировщик - ТОО «Урбостиль». </t>
  </si>
  <si>
    <t xml:space="preserve">ПДП севернее мкр.Васильковский на пл. 28 га  разработан, в настоящее время  проект  находится на стадии согласования. Заказчик ГУ "Отдел архитектуры и градостроительства г.Кокшетау" Проектировщик - ТОО «Урбостиль». </t>
  </si>
  <si>
    <t>В 2017 году за счет средств инвесторов разработаны ПДП по 30-ти участкам. В настоящее время ПДП по 25-ти участкам утверждены постановлениями акимата города Кокшетау. По остальным участкам ПДП находятся на стадии согласования.</t>
  </si>
  <si>
    <t>4,8*</t>
  </si>
  <si>
    <t>4,5*</t>
  </si>
  <si>
    <t>2,9*</t>
  </si>
  <si>
    <t>92,3</t>
  </si>
  <si>
    <t>70,8</t>
  </si>
  <si>
    <t>0,30</t>
  </si>
  <si>
    <t>81,4</t>
  </si>
  <si>
    <t>99,6</t>
  </si>
  <si>
    <t>2,6*</t>
  </si>
  <si>
    <t>26,9</t>
  </si>
  <si>
    <t>97,4</t>
  </si>
  <si>
    <t>8,9</t>
  </si>
  <si>
    <t>640</t>
  </si>
  <si>
    <r>
      <rPr>
        <b/>
        <sz val="10"/>
        <rFont val="Times New Roman"/>
        <family val="1"/>
        <charset val="204"/>
      </rPr>
      <t>Исполнено.</t>
    </r>
    <r>
      <rPr>
        <sz val="10"/>
        <rFont val="Times New Roman"/>
        <family val="1"/>
        <charset val="204"/>
      </rPr>
      <t xml:space="preserve"> Статистические данные за 4 квартал 2017 года составили 4,8%.</t>
    </r>
  </si>
  <si>
    <r>
      <rPr>
        <b/>
        <sz val="10"/>
        <rFont val="Times New Roman"/>
        <family val="1"/>
        <charset val="204"/>
      </rPr>
      <t>Исполнено.</t>
    </r>
    <r>
      <rPr>
        <sz val="10"/>
        <rFont val="Times New Roman"/>
        <family val="1"/>
        <charset val="204"/>
      </rPr>
      <t xml:space="preserve"> Статистические данные за 4 квартал 2017 года составили 4,5%.</t>
    </r>
  </si>
  <si>
    <r>
      <rPr>
        <b/>
        <sz val="10"/>
        <rFont val="Times New Roman"/>
        <family val="1"/>
        <charset val="204"/>
      </rPr>
      <t>Исполнено.</t>
    </r>
    <r>
      <rPr>
        <sz val="10"/>
        <rFont val="Times New Roman"/>
        <family val="1"/>
        <charset val="204"/>
      </rPr>
      <t xml:space="preserve">  Статистические данные за 4 квартал 2017 года составили 2,9%).</t>
    </r>
  </si>
  <si>
    <r>
      <t xml:space="preserve">Исполнено. </t>
    </r>
    <r>
      <rPr>
        <sz val="10"/>
        <rFont val="Times New Roman"/>
        <family val="1"/>
        <charset val="204"/>
      </rPr>
      <t xml:space="preserve">  (48 единицы - сумма по первой, второй, третьей категориям, внутрикорпоративному переводу / 59 - всего действующих разрешений х 100%), 48/59*100=81,4%</t>
    </r>
  </si>
  <si>
    <r>
      <t xml:space="preserve">Исполнено. </t>
    </r>
    <r>
      <rPr>
        <sz val="10"/>
        <rFont val="Times New Roman"/>
        <family val="1"/>
        <charset val="204"/>
      </rPr>
      <t xml:space="preserve">517*100/519 = 99,6
519– выявлено нарушений
517 – устранено нарушений
99,6 – процент выполнения
</t>
    </r>
  </si>
  <si>
    <r>
      <t xml:space="preserve">На исполнении. </t>
    </r>
    <r>
      <rPr>
        <sz val="10"/>
        <rFont val="Times New Roman"/>
        <family val="1"/>
        <charset val="204"/>
      </rPr>
      <t>Статистические данные за январь - сентябрь 2017 года составили 2,6%.</t>
    </r>
  </si>
  <si>
    <r>
      <t xml:space="preserve">Исполнено. </t>
    </r>
    <r>
      <rPr>
        <sz val="10"/>
        <rFont val="Times New Roman"/>
        <family val="1"/>
        <charset val="204"/>
      </rPr>
      <t>Индикатор исполнен (количество  граждан охваченных специальными социальными услугами -  6 829/количество граждан, нуждающихся в специальных социальных услугах - 7 008)*100 = 97,4%)</t>
    </r>
  </si>
  <si>
    <r>
      <t xml:space="preserve">Исполнено. </t>
    </r>
    <r>
      <rPr>
        <sz val="10"/>
        <rFont val="Times New Roman"/>
        <family val="1"/>
        <charset val="204"/>
      </rPr>
      <t>Индикатор исполнен (количество  граждан охваченных специальными социальными услугами в неправительственном секторе -  605/общее количество граждан, охваченных специальных социальных услугах - 6 829)*100 = 8,9 %)</t>
    </r>
  </si>
  <si>
    <r>
      <t xml:space="preserve">Исполнено. </t>
    </r>
    <r>
      <rPr>
        <sz val="10"/>
        <rFont val="Times New Roman"/>
        <family val="1"/>
        <charset val="204"/>
      </rPr>
      <t>(количество объектов обеспеченных доступом - 1 672/ количество объектов, прошедших паспортизацию - 1672) *100 = 100%.</t>
    </r>
  </si>
  <si>
    <t>За 2017 год проведено 73 ярмарки вакансий, на которых было представлено 2992  вакансии, в результате трудоустроены 403 человека, в том числе  на        постоянное место   работы -172 человека, общественные работы  направлено 121 человек, на социальные рабочие места направлены -37 человек, на молодежную практику- 73 человека</t>
  </si>
  <si>
    <t>Семинарские занятия клубов поиска работы в 2017 году посетили 1411 человек, из них трудоустроено на постоянную и временную работу 1086 человек (77,0%).</t>
  </si>
  <si>
    <t xml:space="preserve"> «Удельный вес квалифицированных специалистов в составе привлекаемой юридическими лицами иностранной рабочей силы   по разрешениям, выданным местными исполнительными органами (по квоте на привлечение иностранной рабочей силы)» за 2017 год составил – 81,4 %, при плановом – 72,0 %.</t>
  </si>
  <si>
    <t>1/12</t>
  </si>
  <si>
    <t>59,3</t>
  </si>
  <si>
    <t>49,4</t>
  </si>
  <si>
    <t>97,7</t>
  </si>
  <si>
    <t>24,2</t>
  </si>
  <si>
    <t>74,4</t>
  </si>
  <si>
    <t>17,2</t>
  </si>
  <si>
    <t>94,2</t>
  </si>
  <si>
    <r>
      <t xml:space="preserve">Не исполнено. </t>
    </r>
    <r>
      <rPr>
        <sz val="10"/>
        <rFont val="Times New Roman"/>
        <family val="1"/>
        <charset val="204"/>
      </rPr>
      <t>Уточненные данные НОБД. Согласовано с МОН РК 21.12.2017 г. №5936-3-13069/10-3. 
12 трехсменных школ (СШГ №1, СШ №4, СШЛ №6, ЭШГ №13 и СШ №18 г.Кокшетау; СШ №2 г.Щучинск Бурабайского района; ОШ №4 с.Кажымукан, СШ №1 им.Р.Кошкарбаева, СШ №2 а.Косшы, СШ №20 а.Коянды, ОШ №37 с.Шубар и ОШ №11 с.Семеновка Целиноградского района).
В 2016 году функционировали 5 трехсменных школ (СШГ №1, СШЛ №6 и СШ №18 г.Кокшетау; СШ №2 г.Щучинск Бурабайского района; ОШ №4 с.Кажимукан Целиноградского района). Для ликвидации трехсменного обучения в 2017 году за счет средств НФ начато строительство 2 школ и дополнительного учебного корпуса на общую сумму 1,9 млрд. тенге (на 800 мест в г.Щучинск Бурабайского района, на 900 мест в г.Кокшетау, дополнительный учебный корпус на 420 мест к СШ №18 г.Кокшетау). Завершение реализации этих проектов запланировано в 2018 году.
В связи с миграционными процессами к началу 2017-2018 учебного года увеличился контингент учащихся по г.Кокшетау на 986 учеников и на 1980 в Целиноградском районе, что в свою очередь привело к трехсменному обучению еще в 7 школах.
По Целиноградскому району в декабре 2017 года разработаны ПСД с ГЭ на строительство школы на 300 мест в с.Кажымукан и на 1200 мест в с.Коянды, кроме того завершается разработка ПСД с ГЭ на строительство школ на 1200 мест в с.Косшы и по 120 мест в с.Шубары и с.Семеновка.
По г.Кокшетау ведется разработка ПСД с ГЭ на строительство дополнительных учебных корпусов: к СШГ №1 на 600 мест; к СШ №4 на 250 мест; к ЭШГ №13 на 420 мест.
Из 12 трехсменных школ по 5 уже принимаются меры в части строительства школ и дополнительных учебных корпусов, на строительство вновь выявленных 7 школ ведутся разработки ПСД с ГЭ.</t>
    </r>
  </si>
  <si>
    <r>
      <t xml:space="preserve">Исполнено. </t>
    </r>
    <r>
      <rPr>
        <sz val="10"/>
        <rFont val="Times New Roman"/>
        <family val="1"/>
        <charset val="204"/>
      </rPr>
      <t xml:space="preserve">59,3%=2558/4314*100%, где:
59,3% - доля учащихся, успешно освоивших образовательные программы среди выпускников школ по естественно-математическим дисциплинам;
2558 - численность выпускников, освоивших образовательные программы по предметам естественно-математического цикла на «хорошо» и «отлично»;
4314 - общая численность выпускников дневных государственных общеобразовательных школ.
</t>
    </r>
  </si>
  <si>
    <r>
      <t xml:space="preserve">Исполнено.  </t>
    </r>
    <r>
      <rPr>
        <sz val="10"/>
        <rFont val="Times New Roman"/>
        <family val="1"/>
        <charset val="204"/>
      </rPr>
      <t>49,4%=2654/5368*100%, где:
49,4% - доля детей с ограниченными возможностями, охваченных инклюзивным образованием;
2654 - численность детей с ограниченными возможностями, охваченных инклюзивным образованием;
5368 - общая численность детей с ограниченными возможностями.</t>
    </r>
    <r>
      <rPr>
        <b/>
        <sz val="10"/>
        <rFont val="Times New Roman"/>
        <family val="1"/>
        <charset val="204"/>
      </rPr>
      <t xml:space="preserve">
</t>
    </r>
  </si>
  <si>
    <r>
      <t xml:space="preserve">Исполнено. </t>
    </r>
    <r>
      <rPr>
        <sz val="10"/>
        <rFont val="Times New Roman"/>
        <family val="1"/>
        <charset val="204"/>
      </rPr>
      <t>97,7%=41167/42116*100%, где:  
97,7% - доля детей в возрасте 3-6 лет, охваченных ДВО;
41167 - численность детей в возрасте 3-6 лет, охваченных ДВО;
42116 - общая численность детей данной возрастной группы, за исключением детей 5-6 летнего возраста, обучающихся по общеобразовательным учебным  программам начального образования.</t>
    </r>
    <r>
      <rPr>
        <b/>
        <sz val="10"/>
        <rFont val="Times New Roman"/>
        <family val="1"/>
        <charset val="204"/>
      </rPr>
      <t xml:space="preserve">
</t>
    </r>
  </si>
  <si>
    <r>
      <t xml:space="preserve">Исполнено. </t>
    </r>
    <r>
      <rPr>
        <sz val="10"/>
        <rFont val="Times New Roman"/>
        <family val="1"/>
        <charset val="204"/>
      </rPr>
      <t>24,2%=8940/36955*100%, где:
24,2% - доля детей охваченных частными дошкольными организациями;
8940 - количество детей в частных дошкольных организациях;
36955 - общая численность детей в дошкольных организациях.</t>
    </r>
  </si>
  <si>
    <r>
      <t xml:space="preserve">Исполнено. </t>
    </r>
    <r>
      <rPr>
        <sz val="10"/>
        <rFont val="Times New Roman"/>
        <family val="1"/>
        <charset val="204"/>
      </rPr>
      <t>74,4%=2787/3745*100%, где:
74,4% - доля трудоустроенных выпускников учебных заведений ТиПО в первый год после окончания обучения, обучившихся по государственному заказу;
2787 - численность трудоустроенных выпускников учебных заведений ТиПО в первый год после окончания, обучившихся по государственному заказу (очная форма обучения);
3745 - общая численность выпускников учебных заведений ТиПО обучившихся по государственному заказу (очная форма обучения).</t>
    </r>
  </si>
  <si>
    <r>
      <t>Исполнено.</t>
    </r>
    <r>
      <rPr>
        <sz val="10"/>
        <rFont val="Times New Roman"/>
        <family val="1"/>
        <charset val="204"/>
      </rPr>
      <t xml:space="preserve"> 17,2%=18349/106457*100%, где:
17,2% - доля охвата молодежи типичного возраста (14-24 лет) ТиПО;
18349 - численность молодежи от 14 до 24 лет, охваченных ТиПО;
106457 - общая численность молодежи от 14 до 24 лет.
</t>
    </r>
  </si>
  <si>
    <r>
      <t xml:space="preserve">Исполнено. </t>
    </r>
    <r>
      <rPr>
        <sz val="10"/>
        <rFont val="Times New Roman"/>
        <family val="1"/>
        <charset val="204"/>
      </rPr>
      <t xml:space="preserve">94,2%=565/(565+35)*100%, где:  
94,2% - обеспеченность функционирования организаций общего среднего образования согласно государственному нормативу сети;
565 - общее количество дневных государственных общеобразовательных школ;
35 -  количество школ, которые по нормативу сети должны быть в населенных пунктах, но они отсутствуют (потребность школ).
</t>
    </r>
  </si>
  <si>
    <t>3,065 млн. тенге - уменьшение фактического количества получателей бюджетных средств, против запланированного</t>
  </si>
  <si>
    <t>В связи с дефицитом местных бюджетов, средства на приобретение кабинетов новой модификации выделяются не в полном объеме.</t>
  </si>
  <si>
    <t>Капитальный ремонт д/с №2 Жулдыз г.Кокшетау, дополнительно выделены средства на капитальный ремонт д/с №36 Акку</t>
  </si>
  <si>
    <t>Для подготовки кадров отвечающих требованиям работодателей между организациями ТиПО и работодателями заключены договора, в том числе в рамках дуального обучения.  Основными социальными партнерами организаций ТиПО в дуальном обучении выступают крупные предприятия области, такие как АО «Европейский подшипниковая корпорация Степногорск», АО «Тыныс», 
АО «Горно-металлургический комбинат Казахалтын», ТОО «Есиль-Агро» и др.</t>
  </si>
  <si>
    <t>На региональном форуме «Профессиональное образование-бизнес диалог партнеров» между управлением образования и крупными работодателями подписаны меморандумы о взаимном стратегическом сотрудничестве.</t>
  </si>
  <si>
    <t>В рамках дуальной системы обучения учебными заведениями ТиПО с работодателями подписываются 3-х сторонние договора о предоставлении рабочих мест на прохождение профессиональной практики с последующим трудоустройством.</t>
  </si>
  <si>
    <t>Приобретены 2 мобильных учебных центра (ГККП "Высший колледж, г.Кокшетау", ГККП "Колледж Агробизнеса, с.Чаглинка")</t>
  </si>
  <si>
    <r>
      <rPr>
        <sz val="10"/>
        <rFont val="Times New Roman"/>
        <family val="1"/>
        <charset val="204"/>
      </rPr>
      <t>4,942 млн. тенге - отсутствие поставки (несвоевременная, некомплектная поставка) товаров поставщиками;   
1,110 млн. тенге - возврат без исполнения документов (по причине неправильного оформления, неверного применения специфики, несоответствия реквизитов получателей денег и другое);
0,863 млн. тенге - экономия по результатам государственных закупок; отсутствие поставки (несвоевременная, некомплектная поставка) товаров поставщиками; позднее представление договоров на регистрацию в органы казначейства</t>
    </r>
    <r>
      <rPr>
        <b/>
        <sz val="10"/>
        <rFont val="Times New Roman"/>
        <family val="1"/>
        <charset val="204"/>
      </rPr>
      <t xml:space="preserve">
</t>
    </r>
  </si>
  <si>
    <t xml:space="preserve">В 2017 году обучение цифровой грамотности осуществлялось в рамках учебных программ в основных, средних общеобразовательных школах и в организациях ТиПО. Так, в 2017 году выпуск в школах и колледжах составил более 10,5 тыс. человек, которые прошли обучение по предмету «Информатика».
В рамках реализации 1-го направления «Обеспечения всех желающих бесплатным техническим и профессиональным образованием в соответствии с потребностями рынка труда» Программы развития продуктивной занятости и массового предпринимательства на 2017-2021 годы краткосрочным профессиональным обучением в 2017 году было охвачено 5109 человек, в том числе курсы по компьютерной грамотности прошли 367 человек.
С 10 ноября по 23 декабря 2017 года в организациях образования проводилось обучение, по получению электронных услуг на портале электронного 
правительства РК www.egov.kz. Обучением было охвачено более 21 тыс. сотрудников организаций образования, около 30 тыс. родителей и свыше 14 тыс. учащихся школ и колледжей, достигших шестнадцатилетнего возраста.
</t>
  </si>
  <si>
    <t>16</t>
  </si>
  <si>
    <t>7,8</t>
  </si>
  <si>
    <t>118,99</t>
  </si>
  <si>
    <t>0,126</t>
  </si>
  <si>
    <r>
      <rPr>
        <b/>
        <sz val="10"/>
        <rFont val="Times New Roman"/>
        <family val="1"/>
        <charset val="204"/>
      </rPr>
      <t>На исполнении</t>
    </r>
    <r>
      <rPr>
        <sz val="10"/>
        <rFont val="Times New Roman"/>
        <family val="1"/>
        <charset val="204"/>
      </rPr>
      <t>. Подсчет данного показателя будет произведен комитетом по статистике в апреле 2018 года.</t>
    </r>
  </si>
  <si>
    <r>
      <t xml:space="preserve">Не исполнено. </t>
    </r>
    <r>
      <rPr>
        <sz val="10"/>
        <rFont val="Times New Roman"/>
        <family val="1"/>
        <charset val="204"/>
      </rPr>
      <t>Зарегистрировано 2 случая смертности.</t>
    </r>
  </si>
  <si>
    <t>В Акмолинской области по итогам 2017 года всего создано 12 239 новых рабочих мест или 107,9% от плана на год.</t>
  </si>
  <si>
    <r>
      <rPr>
        <sz val="10"/>
        <rFont val="Times New Roman"/>
        <family val="1"/>
        <charset val="204"/>
      </rPr>
      <t>В рамках первого  направления  Программы развития продуктивной занятости и массового предпринимательства "Обеспечение участников программы техническим и профессиональным образованием и краткосрочным профессиональным обучением" планировалось охватить обучением 6261 человек в том числе:
на техническое и профессиональное обучения – 1221 человек, из них 1190 человек согласно плана приступили к обучению с 1 сентября 2017 года, 31 человек продолжающие обучение с прошлых лет.
на краткосрочное 5040 (обучение начато с мая месяца текущего года).
По состоянию на 1 января  2018 года краткосрочным обучением охвачено 5118 человек или 101,5% к годовому плану.</t>
    </r>
    <r>
      <rPr>
        <b/>
        <sz val="10"/>
        <rFont val="Times New Roman"/>
        <family val="1"/>
        <charset val="204"/>
      </rPr>
      <t xml:space="preserve">
</t>
    </r>
  </si>
  <si>
    <t>Оплачиваемыми общественными работами  при плане 2550 направлено 2795 человек.</t>
  </si>
  <si>
    <t>Социальными рабочими местами при плане 545 человек  (434 новый набор на 2017 год, 111 продолжающие с 2016 года), направлено 704 человека (593 новый набор, 111 продолжающие с 2016 года).</t>
  </si>
  <si>
    <t>107,3*</t>
  </si>
  <si>
    <r>
      <t xml:space="preserve">На исполнении.  </t>
    </r>
    <r>
      <rPr>
        <sz val="10"/>
        <rFont val="Times New Roman"/>
        <family val="1"/>
        <charset val="204"/>
      </rPr>
      <t>Статистические данные за январь - сентябрь 2017 года составили 107,3%.</t>
    </r>
  </si>
  <si>
    <t>141,4*</t>
  </si>
  <si>
    <r>
      <t xml:space="preserve">На исполнении. </t>
    </r>
    <r>
      <rPr>
        <sz val="10"/>
        <rFont val="Times New Roman"/>
        <family val="1"/>
        <charset val="204"/>
      </rPr>
      <t>Статистические данные за январь - сентябрь 2017 года составили 141,4%.</t>
    </r>
  </si>
  <si>
    <t>106,0*</t>
  </si>
  <si>
    <r>
      <t xml:space="preserve">На исполнении. </t>
    </r>
    <r>
      <rPr>
        <sz val="10"/>
        <rFont val="Times New Roman"/>
        <family val="1"/>
        <charset val="204"/>
      </rPr>
      <t>Статистические данные за январь - сентябрь 2017 года составили 106%.</t>
    </r>
  </si>
  <si>
    <t>101,5*</t>
  </si>
  <si>
    <t>1330,8*</t>
  </si>
  <si>
    <t>106,8</t>
  </si>
  <si>
    <t>108,3</t>
  </si>
  <si>
    <t>979,8*</t>
  </si>
  <si>
    <r>
      <rPr>
        <b/>
        <sz val="10"/>
        <rFont val="Times New Roman"/>
        <family val="1"/>
        <charset val="204"/>
      </rPr>
      <t>На исполнении.</t>
    </r>
    <r>
      <rPr>
        <sz val="10"/>
        <rFont val="Times New Roman"/>
        <family val="1"/>
        <charset val="204"/>
      </rPr>
      <t xml:space="preserve"> За январь-сентябрь 2017 года валовый региональный продукт на душу населения составил 1330,8 тыс.тенге/чел.</t>
    </r>
  </si>
  <si>
    <r>
      <t xml:space="preserve">Не исполнено. </t>
    </r>
    <r>
      <rPr>
        <sz val="10"/>
        <rFont val="Times New Roman"/>
        <family val="1"/>
        <charset val="204"/>
      </rPr>
      <t>По неналоговым поступлениям снижение показателя в 2017 году к факту 2016 года обусловлено поступлениями несистемного характера, планирование по которым не осуществляется согласно Методике прогнозирования поступлений – 206 107 "Возврат неиспользованных средств, ранее полученных из местного бюджета" и 206 109 "Другие неналоговые поступления в местный бюджет".</t>
    </r>
  </si>
  <si>
    <r>
      <t xml:space="preserve">На исполнении. </t>
    </r>
    <r>
      <rPr>
        <sz val="10"/>
        <rFont val="Times New Roman"/>
        <family val="1"/>
        <charset val="204"/>
      </rPr>
      <t>За январь- сентябрь 2017 года объем валового регионального продукта составил 979,8 млрд. тенге.</t>
    </r>
  </si>
  <si>
    <t>101,0</t>
  </si>
  <si>
    <t>17,1*</t>
  </si>
  <si>
    <t>102,6*</t>
  </si>
  <si>
    <t>31,7*</t>
  </si>
  <si>
    <t>61,5*</t>
  </si>
  <si>
    <t>79,9</t>
  </si>
  <si>
    <t>100,8*</t>
  </si>
  <si>
    <t>101,3</t>
  </si>
  <si>
    <t>53*</t>
  </si>
  <si>
    <t>78,9</t>
  </si>
  <si>
    <t>116,7</t>
  </si>
  <si>
    <t>110,8</t>
  </si>
  <si>
    <t>87,8*</t>
  </si>
  <si>
    <t>120,5</t>
  </si>
  <si>
    <t>112,9</t>
  </si>
  <si>
    <t>83,1</t>
  </si>
  <si>
    <t>85,5*</t>
  </si>
  <si>
    <r>
      <t xml:space="preserve">Не исполнено. </t>
    </r>
    <r>
      <rPr>
        <sz val="10"/>
        <rFont val="Times New Roman"/>
        <family val="1"/>
        <charset val="204"/>
      </rPr>
      <t>В декабре 2016 года приостановлена деятельность предприятия ТОО «СТЗ «Арыстан» (решением единственного участника ООО «Полипластик» №50 от 18 ноября 2016 года).
В 2017 году АО «НАК «Казатомпром» снижены поставки урансодержащего сырья на мощности ТОО «СГХК» на 457 тонн (2016г. – 2424 тонн, 2017г. – 1967 тонн) (в связи  со снижением добычи урана на мировом рынке и перераспределением потоков между перерабатывающими компаниями, при наличии дефицита сырья для переработки на собственных мощностях).
Справочно: ТОО «СГХК» не является дочерней компанией АО «НАК «Казатомпром» С начала 2017 года ТОО «КМЗ «Молоко Синегорья» простаивает, в связи с проведением ремонтных работ на предприятии. В 2016 году вышло на проектную мощность АО «Алтынтау Кокшетау», в связи с чем рост производства золота необработанного в 2017 году составил 2,6% к 2016 году (2016г. – 23614 кг, 2017г. – 24223 кг).</t>
    </r>
    <r>
      <rPr>
        <b/>
        <sz val="10"/>
        <rFont val="Times New Roman"/>
        <family val="1"/>
        <charset val="204"/>
      </rPr>
      <t xml:space="preserve">
</t>
    </r>
  </si>
  <si>
    <r>
      <t>На исполнении.</t>
    </r>
    <r>
      <rPr>
        <sz val="10"/>
        <rFont val="Times New Roman"/>
        <family val="1"/>
        <charset val="204"/>
      </rPr>
      <t xml:space="preserve">  На момент составления отчета данные за 2017 год отсутствуют.  За январь-сентябрь 2017 г. -17,1 тыс. долларов США/ чел.</t>
    </r>
  </si>
  <si>
    <r>
      <t>На исполнении.</t>
    </r>
    <r>
      <rPr>
        <sz val="10"/>
        <rFont val="Times New Roman"/>
        <family val="1"/>
        <charset val="204"/>
      </rPr>
      <t xml:space="preserve">  На момент составления отчета данные за 2017 год отсутствуют.  За январь-сентябрь 2017 г. -102,6%.</t>
    </r>
  </si>
  <si>
    <r>
      <t>На исполнении.</t>
    </r>
    <r>
      <rPr>
        <sz val="10"/>
        <rFont val="Times New Roman"/>
        <family val="1"/>
        <charset val="204"/>
      </rPr>
      <t xml:space="preserve">  На момент составления отчета данные за 2017 год отсутствуют.  За январь-ноябрь 2017 г. -61,5%.</t>
    </r>
  </si>
  <si>
    <r>
      <t>На исполнении.</t>
    </r>
    <r>
      <rPr>
        <sz val="10"/>
        <rFont val="Times New Roman"/>
        <family val="1"/>
        <charset val="204"/>
      </rPr>
      <t xml:space="preserve">  На момент составления отчета данные за 2017 год отсутствуют.  За январь-сентябрь 2017 г. -100,8%.</t>
    </r>
  </si>
  <si>
    <r>
      <t xml:space="preserve">Не исполнено. </t>
    </r>
    <r>
      <rPr>
        <sz val="10"/>
        <rFont val="Times New Roman"/>
        <family val="1"/>
        <charset val="204"/>
      </rPr>
      <t xml:space="preserve"> В 2016 году вышло на проектную мощность АО «Алтынтау Кокшетау», в связи с чем рост производства золота необработанного в 2017 году составил 2,6% к 2016 году (2016г. – 23614 кг, 2017г. – 24223 кг).   В 2017 году АО «НАК «Казатомпром» снижены поставки урансодержащего сырья на мощности ТОО «СГХК» на 457 тонн (2016г. – 2424 тонн, 2017г. – 1967 тонн) (в связи  со снижением добычи урана на мировом рынке и перераспределением потоков между перерабатывающими компаниями, при наличии дефицита сырья для переработки на собственных мощностях).
Справочно: ТОО «СГХК» не является дочерней компанией АО «НАК «Казатомпром»</t>
    </r>
  </si>
  <si>
    <r>
      <t>На исполнении.</t>
    </r>
    <r>
      <rPr>
        <sz val="10"/>
        <rFont val="Times New Roman"/>
        <family val="1"/>
        <charset val="204"/>
      </rPr>
      <t xml:space="preserve">  На момент составления отчета данные за 2017 год отсутствуют.  За январь-сентябрь 2017 г. -53 тыс. долларов США/чел. .</t>
    </r>
  </si>
  <si>
    <r>
      <t xml:space="preserve">Не исполнено. </t>
    </r>
    <r>
      <rPr>
        <sz val="10"/>
        <rFont val="Times New Roman"/>
        <family val="1"/>
        <charset val="204"/>
      </rPr>
      <t>Снижение объемов производства медного концентрата на 32,1% (за счет деятельности ТОО "СГХК").</t>
    </r>
  </si>
  <si>
    <r>
      <t xml:space="preserve">Не исполнено. </t>
    </r>
    <r>
      <rPr>
        <sz val="10"/>
        <rFont val="Times New Roman"/>
        <family val="1"/>
        <charset val="204"/>
      </rPr>
      <t>Снижение объемов производства котлов центрального отопления на 10,8% (за счет деятельности ТОО "ЩКМЗ").</t>
    </r>
  </si>
  <si>
    <r>
      <rPr>
        <b/>
        <sz val="10"/>
        <rFont val="Times New Roman"/>
        <family val="1"/>
        <charset val="204"/>
      </rPr>
      <t>На исполнении.</t>
    </r>
    <r>
      <rPr>
        <sz val="10"/>
        <rFont val="Times New Roman"/>
        <family val="1"/>
        <charset val="204"/>
      </rPr>
      <t xml:space="preserve"> На момент составления отчета данные за 2017 год отсутствуют.</t>
    </r>
  </si>
  <si>
    <r>
      <t>На исполнении.</t>
    </r>
    <r>
      <rPr>
        <sz val="10"/>
        <rFont val="Times New Roman"/>
        <family val="1"/>
        <charset val="204"/>
      </rPr>
      <t xml:space="preserve">  На момент составления отчета данные за 2017 год отсутствуют.  За январь-сентябрь 2017 г. -87,8%.</t>
    </r>
  </si>
  <si>
    <r>
      <rPr>
        <b/>
        <sz val="10"/>
        <rFont val="Times New Roman"/>
        <family val="1"/>
        <charset val="204"/>
      </rPr>
      <t xml:space="preserve">На исполнении. </t>
    </r>
    <r>
      <rPr>
        <sz val="10"/>
        <rFont val="Times New Roman"/>
        <family val="1"/>
        <charset val="204"/>
      </rPr>
      <t>На момент составления отчета данные за 2017 год отсутствуют.</t>
    </r>
  </si>
  <si>
    <r>
      <t xml:space="preserve">Не исполнено. </t>
    </r>
    <r>
      <rPr>
        <sz val="10"/>
        <rFont val="Times New Roman"/>
        <family val="1"/>
        <charset val="204"/>
      </rPr>
      <t>Снизилось производство одежды на 28,9%, текстильных изделий на 16,5%.</t>
    </r>
  </si>
  <si>
    <r>
      <t>На исполнении.</t>
    </r>
    <r>
      <rPr>
        <sz val="10"/>
        <rFont val="Times New Roman"/>
        <family val="1"/>
        <charset val="204"/>
      </rPr>
      <t xml:space="preserve">  На момент составления отчета данные за 2017 год отсутствуют.  За январь-сентябрь 2017 г. -85,5%.</t>
    </r>
  </si>
  <si>
    <t>63,3</t>
  </si>
  <si>
    <t>91,2</t>
  </si>
  <si>
    <t>44,8</t>
  </si>
  <si>
    <t>22,6</t>
  </si>
  <si>
    <t>22,9</t>
  </si>
  <si>
    <t>1,3</t>
  </si>
  <si>
    <t>0</t>
  </si>
  <si>
    <t>5,0</t>
  </si>
  <si>
    <t>0,045</t>
  </si>
  <si>
    <r>
      <rPr>
        <b/>
        <sz val="10"/>
        <rFont val="Times New Roman"/>
        <family val="1"/>
        <charset val="204"/>
      </rPr>
      <t>Исполнено.</t>
    </r>
    <r>
      <rPr>
        <sz val="10"/>
        <rFont val="Times New Roman"/>
        <family val="1"/>
        <charset val="204"/>
      </rPr>
      <t xml:space="preserve"> 119522+59203/399280=44,8% по данным статистики форма 24 сх (оперативные данные)</t>
    </r>
  </si>
  <si>
    <r>
      <rPr>
        <b/>
        <sz val="10"/>
        <rFont val="Times New Roman"/>
        <family val="1"/>
        <charset val="204"/>
      </rPr>
      <t>Исполнено.</t>
    </r>
    <r>
      <rPr>
        <sz val="10"/>
        <rFont val="Times New Roman"/>
        <family val="1"/>
        <charset val="204"/>
      </rPr>
      <t xml:space="preserve"> 116623/515321=22,6%  по данным статистики форма 24 сх (оперативные данные)</t>
    </r>
  </si>
  <si>
    <r>
      <rPr>
        <b/>
        <sz val="10"/>
        <rFont val="Times New Roman"/>
        <family val="1"/>
        <charset val="204"/>
      </rPr>
      <t>Не исполнено.</t>
    </r>
    <r>
      <rPr>
        <sz val="10"/>
        <rFont val="Times New Roman"/>
        <family val="1"/>
        <charset val="204"/>
      </rPr>
      <t xml:space="preserve"> По итогам года в целом по области данный целевой индикатор не исполнен в Астраханском - 6,2%,  Аршалынском  -  5,4%, Атбасарском - 11,1%,  Бурабайском - 21,3%, Есильском - 42,5%, Жаксынском – 25,9%, Зерендинском – 22,4% , Целиноградском – 9,7%, Шортандинском – 2,1% районах и  г.Степногорск – 8,2 %.
В связи с тем, что кооперативы мясного направления, участвующие ранее в породном преобразовании, в виду  существенной государственной поддержки в виде субсидирования сельскохозяйственной кооперации молочного направления (выдачей льготных кредитов на приобретение техники, оборудования и дойного маточного поголовья) перешли  в кооперативы молочного направления, отказываясь в дальнейшем от быков мясных пород. Таким образом, произошло снижение доли участия маточного поголовья в породном преобразовании.</t>
    </r>
  </si>
  <si>
    <t>108,4</t>
  </si>
  <si>
    <r>
      <t xml:space="preserve">Не исполнено. </t>
    </r>
    <r>
      <rPr>
        <sz val="10"/>
        <rFont val="Times New Roman"/>
        <family val="1"/>
        <charset val="204"/>
      </rPr>
      <t xml:space="preserve">В списке  общего  количества зарегистрированных субъектов малого предпринимательства, числятся предприниматели, выехавшие за пределы Республики Казахстан, приостановившие деятельность, предоставляющие нулевую налоговую отчетность. </t>
    </r>
  </si>
  <si>
    <r>
      <t xml:space="preserve">На исполнении. </t>
    </r>
    <r>
      <rPr>
        <sz val="10"/>
        <rFont val="Times New Roman"/>
        <family val="1"/>
        <charset val="204"/>
      </rPr>
      <t>Данные за 2017 год будут опубликованы в 4 квартале 2018 года.</t>
    </r>
  </si>
  <si>
    <r>
      <t xml:space="preserve">Исполнено. </t>
    </r>
    <r>
      <rPr>
        <sz val="10"/>
        <rFont val="Times New Roman"/>
        <family val="1"/>
        <charset val="204"/>
      </rPr>
      <t>За январь-декабрь 2017 года объем розничной торговли составил 251,2 млрд. тенге.</t>
    </r>
  </si>
  <si>
    <t>План на 2017 год не предусмотрен.</t>
  </si>
  <si>
    <r>
      <rPr>
        <b/>
        <sz val="10"/>
        <color theme="1"/>
        <rFont val="Times New Roman"/>
        <family val="1"/>
        <charset val="204"/>
      </rPr>
      <t xml:space="preserve">На исполнении. </t>
    </r>
    <r>
      <rPr>
        <sz val="10"/>
        <color theme="1"/>
        <rFont val="Times New Roman"/>
        <family val="1"/>
        <charset val="204"/>
      </rPr>
      <t>Статданные за 2017 год будут опубликованы в июле 2018 года</t>
    </r>
  </si>
  <si>
    <r>
      <rPr>
        <b/>
        <sz val="10"/>
        <rFont val="Times New Roman"/>
        <family val="1"/>
        <charset val="204"/>
      </rPr>
      <t>На исполнении.</t>
    </r>
    <r>
      <rPr>
        <sz val="10"/>
        <rFont val="Times New Roman"/>
        <family val="1"/>
        <charset val="204"/>
      </rPr>
      <t xml:space="preserve"> Статистическая отчетность по данному показателю предусмотрена один раз в год. Данные за 2017 год будут опубликованы в июле 2018 года.</t>
    </r>
  </si>
  <si>
    <t>117,7</t>
  </si>
  <si>
    <t>106,2</t>
  </si>
  <si>
    <t>5,8</t>
  </si>
  <si>
    <t>108,5</t>
  </si>
  <si>
    <t>6</t>
  </si>
  <si>
    <r>
      <t xml:space="preserve">Исполнено. </t>
    </r>
    <r>
      <rPr>
        <sz val="10"/>
        <rFont val="Times New Roman"/>
        <family val="1"/>
        <charset val="204"/>
      </rPr>
      <t>Рост обеспечен за счет строительства золотоизвлекательных фабрик ТОО «Kazakhaltyn Technology», цементного завода ТОО "Кокше-Цемент", птицефабрики ТОО «Макинская птицефабрика».</t>
    </r>
  </si>
  <si>
    <r>
      <t xml:space="preserve">Исполнено. </t>
    </r>
    <r>
      <rPr>
        <sz val="10"/>
        <rFont val="Times New Roman"/>
        <family val="1"/>
        <charset val="204"/>
      </rPr>
      <t>Рост обеспечен за счет строительства золотоизвлекательных фабрик ТОО «Kazakhaltyn Technology», цементного завода ТОО "Кокше-Цемент", птицефабрики ТОО «Макинская птицефабрика»</t>
    </r>
  </si>
  <si>
    <r>
      <t>Исполнено.</t>
    </r>
    <r>
      <rPr>
        <sz val="10"/>
        <rFont val="Times New Roman"/>
        <family val="1"/>
        <charset val="204"/>
      </rPr>
      <t xml:space="preserve"> Рост обеспечен за счет строительства золотоизвлекательных фабрик ТОО «Kazakhaltyn Technology»</t>
    </r>
  </si>
  <si>
    <r>
      <rPr>
        <b/>
        <sz val="10"/>
        <rFont val="Times New Roman"/>
        <family val="1"/>
        <charset val="204"/>
      </rPr>
      <t>Исполнено</t>
    </r>
    <r>
      <rPr>
        <sz val="10"/>
        <rFont val="Times New Roman"/>
        <family val="1"/>
        <charset val="204"/>
      </rPr>
      <t>. Рост обеспечен за счет строительства золотоизвлекательных фабрик ТОО «Kazakhaltyn Technology», цементного завода ТОО "Кокше-Цемент", птицефабрики ТОО «Макинская птицефабрика»</t>
    </r>
  </si>
  <si>
    <r>
      <rPr>
        <b/>
        <sz val="10"/>
        <rFont val="Times New Roman"/>
        <family val="1"/>
        <charset val="204"/>
      </rPr>
      <t xml:space="preserve">На исполнении. </t>
    </r>
    <r>
      <rPr>
        <sz val="10"/>
        <rFont val="Times New Roman"/>
        <family val="1"/>
        <charset val="204"/>
      </rPr>
      <t>Статданные за 2017 год будут опубликованы в июне 2018 года</t>
    </r>
  </si>
  <si>
    <t>экономия средств по результатам государственных закупок</t>
  </si>
  <si>
    <t>исполнено, 0,033 млн. тенге- экономия по гос.закупкам</t>
  </si>
  <si>
    <t>исполнено, 0,102 млн. тенге-остаток за счет округления</t>
  </si>
  <si>
    <t>Объект введен в эксплуатацию актом приемки объекта в эксплуатацию  от 21 августа 2017 года</t>
  </si>
  <si>
    <t>Объект введен в эксплуатацию актом приемки объекта в эксплуатацию от 28 апреля 2017 года</t>
  </si>
  <si>
    <t>Не исполнено.</t>
  </si>
  <si>
    <t>Расширение действующих мощностей зернохранилища на 60,0 тыс. тонн (Буландинский район, с. Макинка)</t>
  </si>
  <si>
    <t>УСХ, Акимат Аккольского района, ТОО "Макинский элеватор"</t>
  </si>
  <si>
    <t>Объект введен в эксплуатацию актом приемки объекта в эксплуатацию от 15 марта 2017 года</t>
  </si>
  <si>
    <t>УСХ, Акимат  Целиноградского района, ТОО «Племенное хозяйство «Зеренда»</t>
  </si>
  <si>
    <t>Объект введен в эксплуатацию актом приемки объекта в эксплуатацию от 25 декабря 2017 года</t>
  </si>
  <si>
    <t>Строительство хлебоприемного пункта  мощностью 60,0  тыс.тонн (Жаркаинский район, г. Державинск)</t>
  </si>
  <si>
    <t>УСХ, Акимат  Жаркаинского района, ТОО "Алтын Дән КЗ"</t>
  </si>
  <si>
    <t>Объект введен в эксплуатацию актом приемки объекта в эксплуатацию от 19 июля 2017 года</t>
  </si>
  <si>
    <t>Строительство мельнично-макаронного комплекса (Аршалинский район, ст. Анар)</t>
  </si>
  <si>
    <t>УСХ, Акимат  Аршалынского района, ТОО "Аян"</t>
  </si>
  <si>
    <t>Объект введен в эксплуатацию актом приемки объекта в эксплуатацию от 1 сентября 2017 года</t>
  </si>
  <si>
    <t xml:space="preserve">Строительство элеваторного комплекса мощностью 18 тыс. тонн (Атбасарский район, с.Мариновка, ТОО "Актан Агро") </t>
  </si>
  <si>
    <t>УСХ, Акимат  Атбасарского района, ТОО "Актан Агро"</t>
  </si>
  <si>
    <t>Объект введен в эксплуатацию актом приемки объекта в эксплуатацию от 11 января 2017 года</t>
  </si>
  <si>
    <t>Строительство зернового терминала (элеватора) мощностью 24 тыс.тонн (Атбасарский район, 86 разъезд)</t>
  </si>
  <si>
    <t>УСХ, Акимат  Атбасарского района, ТОО "Максимовское"</t>
  </si>
  <si>
    <t>Объект введен в эксплуатацию актом приемки объекта в эксплуатацию от 11 сентября 2017 года</t>
  </si>
  <si>
    <t>Строительство теплицы мошностью 100тонн в год (Коргалжинский район, с. Сабынды)</t>
  </si>
  <si>
    <t>УСХ, Акимат  Коргалжинского района, ТОО "МЕТ-777"</t>
  </si>
  <si>
    <t>Объект введен в эксплуатацию актом приемки объекта в эксплуатацию от 29декабря 2017 года</t>
  </si>
  <si>
    <t>Строительство мельничного комплекса  мощностью                      90 тонн в сутки (Буландынский район,  г Макинск)</t>
  </si>
  <si>
    <t>УСХ, Акимат  Буландынского района, ТОО "Ацарат"</t>
  </si>
  <si>
    <t>Объект введен в эксплуатацию актом приемки объекта в эксплуатацию  от 13 март 2017 года</t>
  </si>
  <si>
    <t>Крупоцех  мощностью 15 тонны в смену (Атбасарский район, г. Атбасар.Територ. ТОО ХПП Лана)</t>
  </si>
  <si>
    <t xml:space="preserve">УСХ, Акимат  Атбасарского района, ТОО  "Миллхауз" </t>
  </si>
  <si>
    <t>Объект введен в эксплуатацию актом приемки объекта в эксплуатацию                     от 26 декабря 2017 года</t>
  </si>
  <si>
    <t xml:space="preserve">Строительство зернохранилища мощностью 20,0 тыс. тонн в год (Астраханский район, с. Жалтыр) </t>
  </si>
  <si>
    <t>Акимат Астраханского района ТОО "ГРОСС НАН"</t>
  </si>
  <si>
    <t>Объект введен в эксплуатацию актом приемки объекта в эксплуатацию от 15 ноября  2017 года</t>
  </si>
  <si>
    <t>УСХ, акимат г. Кокшетау,
ТОО «NBK-A»
(по согласованию)</t>
  </si>
  <si>
    <t>Проект по строительству завода по производству молочной продукции производительностью 40 тонн/сутки (г. Кокшетау,Северная промзона, проезд 12)</t>
  </si>
  <si>
    <t>100,6</t>
  </si>
  <si>
    <t>96,3</t>
  </si>
  <si>
    <t>66,5</t>
  </si>
  <si>
    <t>89</t>
  </si>
  <si>
    <t>33,3</t>
  </si>
  <si>
    <t>3,5</t>
  </si>
  <si>
    <t>21,3</t>
  </si>
  <si>
    <t>1,2</t>
  </si>
  <si>
    <t>2,8</t>
  </si>
  <si>
    <t>На исполнении.</t>
  </si>
  <si>
    <t xml:space="preserve">Не исполнено. </t>
  </si>
  <si>
    <r>
      <t xml:space="preserve">Исполнено. </t>
    </r>
    <r>
      <rPr>
        <sz val="10"/>
        <rFont val="Times New Roman"/>
        <family val="1"/>
        <charset val="204"/>
      </rPr>
      <t>Из 65065 человек централизовано обеспечено 62645 человек или 96,3%.</t>
    </r>
  </si>
  <si>
    <r>
      <t xml:space="preserve">Не исполнено.  </t>
    </r>
    <r>
      <rPr>
        <sz val="10"/>
        <rFont val="Times New Roman"/>
        <family val="1"/>
        <charset val="204"/>
      </rPr>
      <t>Из 137343 человек обеспечены  питьевой водой 91332 человека или 66,5%.</t>
    </r>
  </si>
  <si>
    <r>
      <t xml:space="preserve">Исполнено. </t>
    </r>
    <r>
      <rPr>
        <sz val="10"/>
        <rFont val="Times New Roman"/>
        <family val="1"/>
        <charset val="204"/>
      </rPr>
      <t>Из 65065 человек обеспечены  водоотведением 57896 человек или 89%.</t>
    </r>
  </si>
  <si>
    <r>
      <t xml:space="preserve">Исполнено. </t>
    </r>
    <r>
      <rPr>
        <sz val="10"/>
        <rFont val="Times New Roman"/>
        <family val="1"/>
        <charset val="204"/>
      </rPr>
      <t>Из 137343 человек системами водоотведения обеспечены 45731 или 33,3%.</t>
    </r>
  </si>
  <si>
    <r>
      <t xml:space="preserve">Не исполнено. </t>
    </r>
    <r>
      <rPr>
        <sz val="10"/>
        <rFont val="Times New Roman"/>
        <family val="1"/>
        <charset val="204"/>
      </rPr>
      <t>По г.Степногорск отремонтировано 8,6км от общей протяженности 247,6км или 3,5%. Ремонт выполнен согласно инвестпрограмме ТОО "Степногорская ТЭЦ"</t>
    </r>
  </si>
  <si>
    <r>
      <rPr>
        <b/>
        <sz val="10"/>
        <rFont val="Times New Roman"/>
        <family val="1"/>
        <charset val="204"/>
      </rPr>
      <t xml:space="preserve">Исполнено. </t>
    </r>
    <r>
      <rPr>
        <sz val="10"/>
        <rFont val="Times New Roman"/>
        <family val="1"/>
        <charset val="204"/>
      </rPr>
      <t>Общая протяженность в малых городах 181,6км, отремонтировано 38,7км или 21,3%. Ремонт выполнен согласно планов подготовки к отопительному сезону, построены сети в рамках программы "Нурлы Жол"</t>
    </r>
  </si>
  <si>
    <r>
      <rPr>
        <b/>
        <sz val="10"/>
        <rFont val="Times New Roman"/>
        <family val="1"/>
        <charset val="204"/>
      </rPr>
      <t>Не исполнено.</t>
    </r>
    <r>
      <rPr>
        <sz val="10"/>
        <rFont val="Times New Roman"/>
        <family val="1"/>
        <charset val="204"/>
      </rPr>
      <t xml:space="preserve"> По г.Степногорск отремонтировано 5,7км от общей протяженности 466,3км или 1,2%. Ремонт выполнен согласно инвестпрограммы.</t>
    </r>
  </si>
  <si>
    <r>
      <rPr>
        <b/>
        <sz val="10"/>
        <rFont val="Times New Roman"/>
        <family val="1"/>
        <charset val="204"/>
      </rPr>
      <t>Исполнено.</t>
    </r>
    <r>
      <rPr>
        <sz val="10"/>
        <rFont val="Times New Roman"/>
        <family val="1"/>
        <charset val="204"/>
      </rPr>
      <t xml:space="preserve"> Общая протяженность в малых городах 2767км, отремонтировано 77,3км или 2,8%, выполнено в рамках инвестпрограмм электроснабжающих предприятий. Данные представлены районными акиматами.</t>
    </r>
  </si>
  <si>
    <t>71,1</t>
  </si>
  <si>
    <t>7,1</t>
  </si>
  <si>
    <t>4,5</t>
  </si>
  <si>
    <t>7,5</t>
  </si>
  <si>
    <t>13,2</t>
  </si>
  <si>
    <t>2,2</t>
  </si>
  <si>
    <t>43,4</t>
  </si>
  <si>
    <r>
      <t xml:space="preserve">Исполнено. </t>
    </r>
    <r>
      <rPr>
        <sz val="10"/>
        <rFont val="Times New Roman"/>
        <family val="1"/>
        <charset val="204"/>
      </rPr>
      <t xml:space="preserve">За 2017г.  зарегистрировано 12011 (в 2016г.-12698) преступлений, снижение составило 5,4%. В сравнении с аналогичным периодом прошлого года, по области наблюдается снижение преступлений совершенных в общественных местах на 4,8% (с 2543 до 2421), в т.ч. на улицах зарегистрировано снижение на 19,8% (с 1127 до 904). 
За указанный период личным сыском строевых подразделений дорожно-патрульной полиции раскрыто 511 преступлений (в 2016г.-347 фактов).
С непосредственным участием патрульно-постовых нарядов раскрыто 2701 преступление (в 2016г.-2650 или +1,9%). Из них: дорожно-патрульной полицией с 1213 до 1279 фактов (+5,4%), другими патрульно-постовыми нарядами с 1057 до 1180 фактов (+11,6%).
</t>
    </r>
  </si>
  <si>
    <r>
      <t xml:space="preserve">Исполнено. </t>
    </r>
    <r>
      <rPr>
        <sz val="10"/>
        <rFont val="Times New Roman"/>
        <family val="1"/>
        <charset val="204"/>
      </rPr>
      <t xml:space="preserve">В целях стабилизации и снижения уровня аварийности в истекшем году  были предприняты меры организационного и практического характера. Несмотря на рост дорожно-транспортных происшествий на 13,5% (с 510 до 579), в т.ч. количества погибших на 18,4% (с 114 до 135) и травмированных на 11,7 % (с 796 до 889), не допущена тяжесть последствий ДТП в сравнении с 2016г. 
В целях недопущения дорожно-транспортных происшествий, еженедельно на территории области проводятся оперативно-профилактические мероприятия, направленные на снижение уровня аварийности такие, как «Безопасная дорога», «Пьяный водитель», «Контроль трезвости», «Автобус», «Неделя безопасности».
В ходе данных мероприятий выявлено 97 999 нарушений ПДД, где из общего числа выявленных нарушений ПДД более 79,5% являются грубыми нарушениями (77919) непосредственно влекущие ДТП. </t>
    </r>
  </si>
  <si>
    <r>
      <t xml:space="preserve">Исполнено. </t>
    </r>
    <r>
      <rPr>
        <sz val="10"/>
        <rFont val="Times New Roman"/>
        <family val="1"/>
        <charset val="204"/>
      </rPr>
      <t xml:space="preserve">Несмотря на незначительный рост преступлений, совершенных несовершеннолетними (+2,9%, со 139 до 143 фактов), не допущен рост удельного веса подростковой преступности.
В целях недопущения роста преступности среди несовершеннолетних сотрудниками полиции проведены более 8 тысяч лекций и бесед в учебных заведениях, более 900 родительских собраний, организовано свыше 500 выступлений на телевидении, радио, печатных изданиях и Интернет-ресурсах. 
Совместно с представителями органов образования, здравоохранения и иных ведомств, проведены оперативно-профилактическое мероприятия «Подросток», «Подросток-Закон-Безопасность», «Дети в ночном городе», акции «Занятость», «Я и мой полицейский» и др. В ходе указанных мероприятий 2 тыс. 593 (2546 – в 2016г.) родителей привлечено за безнадзорность их детей в ночное время по ст.442 ч.1, 2, 3 КоАП, 70  предпринимателей за допущение в развлекательных заведениях несовершеннолетних по ст.132 КоАП, 288 торговых работников за продажу табачных изделий несовершеннолетним и реализацию алкогольной продукции лицам, не достигшим 21-года.
</t>
    </r>
  </si>
  <si>
    <r>
      <t xml:space="preserve">Не исполнено.  </t>
    </r>
    <r>
      <rPr>
        <sz val="10"/>
        <rFont val="Times New Roman"/>
        <family val="1"/>
        <charset val="204"/>
      </rPr>
      <t xml:space="preserve">По итогам истекшего года, зарегистрирован рост рецидивной преступности (на 49,7% с 1.901 до 2.845), который произошел в ноябре 2017г. за счет проведенного УКПСиСУ по всей Республике мониторинга и внесения в базу преступлений ранее не судимых, а привлекавшихся к уголовной ответственности лиц. Фактически роста преступлений совершенных ранее судимыми лицами в области не допущено (снижение на 39% с 285 до 174).     </t>
    </r>
  </si>
  <si>
    <t>85,8</t>
  </si>
  <si>
    <t>72</t>
  </si>
  <si>
    <r>
      <t xml:space="preserve">Исполнено. </t>
    </r>
    <r>
      <rPr>
        <sz val="10"/>
        <rFont val="Times New Roman"/>
        <family val="1"/>
        <charset val="204"/>
      </rPr>
      <t>72,0%=407/565*100%, где: 
72,0% - доля общеобразовательных учреждений, реализующих программы по профилактике наркомании и поведенческих болезней;
407 - количество дневных государственных общеобразовательных школ, реализующих программы по профилактике наркомании и поведенческих болезней;
565 - общее количество дневных государственных общеобразовательных школ.</t>
    </r>
  </si>
  <si>
    <t>89,4</t>
  </si>
  <si>
    <t>В связи с ограниченностью бюджета  было закуплено оборудования  на 2750 портов в 2016г.</t>
  </si>
  <si>
    <t>В связи с ограниченностью бюджета данные мероприятия были исключены из плана 2016 года и включены в бюджет 2017г. с изменением техрешения.</t>
  </si>
  <si>
    <t>В связи с ограниченностью бюджета строительство распределительной волоконной оптической сети выполнено на 2750 портов</t>
  </si>
  <si>
    <t>115,9</t>
  </si>
  <si>
    <r>
      <rPr>
        <b/>
        <sz val="10"/>
        <rFont val="Times New Roman"/>
        <family val="1"/>
        <charset val="204"/>
      </rPr>
      <t>Исполнено:</t>
    </r>
    <r>
      <rPr>
        <sz val="10"/>
        <rFont val="Times New Roman"/>
        <family val="1"/>
        <charset val="204"/>
      </rPr>
      <t xml:space="preserve"> Услуги по предупреждению и ликвидации ЧС - </t>
    </r>
    <r>
      <rPr>
        <b/>
        <sz val="10"/>
        <rFont val="Times New Roman"/>
        <family val="1"/>
        <charset val="204"/>
      </rPr>
      <t xml:space="preserve">62 191 000 тенге </t>
    </r>
    <r>
      <rPr>
        <sz val="10"/>
        <rFont val="Times New Roman"/>
        <family val="1"/>
        <charset val="204"/>
      </rPr>
      <t xml:space="preserve">(услуги по взрывным работам - 16 623,6 тыс.тенге; изготовление наглядно-визуальной агитации - 5 077,8 тыс.тенге; услуги по аренде вертолета - 12 203,4 тыс.тенге; услуги по предоставлению гидрометеорологической и агрометеорологической информации - 3 334,9 тыс.тенге; услуги по обслуживанию внутризоновых каналов - 19 919,10 тыс.тенге; космический мониторинг - 5 032,2 тыс.тенге) </t>
    </r>
  </si>
  <si>
    <r>
      <rPr>
        <b/>
        <sz val="10"/>
        <rFont val="Times New Roman"/>
        <family val="1"/>
        <charset val="204"/>
      </rPr>
      <t>Исполнено:</t>
    </r>
    <r>
      <rPr>
        <sz val="10"/>
        <rFont val="Times New Roman"/>
        <family val="1"/>
        <charset val="204"/>
      </rPr>
      <t xml:space="preserve"> В летне-осенний период 2017 года проведены ремонтно-восстановительные работы на 6-ти ГТС, находящихся на балансе Акмолинского филиала РГП «Казводхоз» (Красноборское водохранилище – 12,474 млн. тенге; Подлесненское водохранилище – 65,627 млн. тенге; Система лиманного орошения «Алва» - 96,918 млн. тенге; Преображенский гидроузел – 30,973 млн. тенге; Канал «Нура-Ишим» - 4,6 млн. тенге; Чаглинское водохранилище – 3,2 млн. тенге). Всего на эти цели из республиканского бюджета выделено 214 млн. тенге. Производится процедура оформления правоустанавливающих документов каскада из 5 плотин на реке Кылшакты Бурабайского района (Кенесаринская, Фроловская, Климовская, Веденовская и Щучинские городские дачи) на эти цели из областного бюджета выделено 0,9 млн. тенге. Разработаны ПСД по капитальному ремонту 6 ГТС (плотины Безымянная, Берсуатская и дамба оз. Батпакколь Аршалынского района, плотины Сепе и Сочинская Атбасарского района, Чапаевская плотина Жаксынского района) на 99,4 млн. тенге, в настоящее время проекты на госэкспертизе. Начата разработка ПСД по строительству защитной дамбы вдоль реки Жабай в г.Атбасар. На эти цели выделено 15 млн. тенге (завершение разработки проекта предусмотрено в 2018 году на 35,4 млн. тенге). Завершены работы по очистке отводных каналов плотины Безымянная Аршалынского района на сумму 27,4 млн. тенге.</t>
    </r>
  </si>
  <si>
    <r>
      <rPr>
        <b/>
        <sz val="10"/>
        <rFont val="Times New Roman"/>
        <family val="1"/>
        <charset val="204"/>
      </rPr>
      <t>Исполнено:</t>
    </r>
    <r>
      <rPr>
        <sz val="10"/>
        <rFont val="Times New Roman"/>
        <family val="1"/>
        <charset val="204"/>
      </rPr>
      <t xml:space="preserve"> за отчетный период 2017 года создано 7 пожарных постов (с.Капитоновка, с.Новобратское Буландынского, с.Караозек, с.Новорыбинка Аккольского, с.Новоселовка Шортандинского, с.Запорожье Жаксынского, с.Веденовка Бурабайского районов).</t>
    </r>
  </si>
  <si>
    <r>
      <rPr>
        <b/>
        <sz val="10"/>
        <rFont val="Times New Roman"/>
        <family val="1"/>
        <charset val="204"/>
      </rPr>
      <t xml:space="preserve">Исполнено. </t>
    </r>
    <r>
      <rPr>
        <sz val="10"/>
        <rFont val="Times New Roman"/>
        <family val="1"/>
        <charset val="204"/>
      </rPr>
      <t>За отчетный период 2017 года проведен капитальный ремонт здания пожарного депо ПЧ-17 Сандыктауского района, с. Балкашино.</t>
    </r>
  </si>
  <si>
    <t>0,0044 тенге экономия по ФОТ и прочим текущим затратам</t>
  </si>
  <si>
    <t xml:space="preserve">0,0007 тенге экономия за счет округления </t>
  </si>
  <si>
    <t>В Министерство сельского хозяйства РК направлены письма от 10.10.2017г №01-17/2240, от 01.11.2017г №01-19/2473,                       от 15.12.2017г №01-19/2970 .</t>
  </si>
  <si>
    <r>
      <t xml:space="preserve">На территории области за счет средств республиканского бюджета в 2012-2014 годах на общей площади </t>
    </r>
    <r>
      <rPr>
        <b/>
        <sz val="10"/>
        <color theme="1"/>
        <rFont val="Times New Roman"/>
        <family val="1"/>
        <charset val="204"/>
      </rPr>
      <t>11178 тыс. га</t>
    </r>
    <r>
      <rPr>
        <sz val="10"/>
        <color theme="1"/>
        <rFont val="Times New Roman"/>
        <family val="1"/>
        <charset val="204"/>
      </rPr>
      <t xml:space="preserve"> проведена детальная инвентаризация сельскохозяйственных земель.                                  По итогам инвентаризации выявлено 1110,3 тыс. га (2012 год - 530,9 тыс.га, 2013 год - 406,2 тыс.га, 2014 год – 173,2) неиспользуемых и не рационально используемых земель сельхозназначения  (в т.ч. пашни – 613 тыс. га, пастбищ – 490,2 тыс. га). По данным неиспользуемым землям приняты следующие меры:                                                                                    - возвращено в ведение государства 265,423 тыс.га путем одностороннего расторжения договоров аренды, отмены решений, в </t>
    </r>
    <r>
      <rPr>
        <b/>
        <sz val="10"/>
        <color theme="1"/>
        <rFont val="Times New Roman"/>
        <family val="1"/>
        <charset val="204"/>
      </rPr>
      <t>том числе в 2017 году 0,734 тыс.га;</t>
    </r>
    <r>
      <rPr>
        <sz val="10"/>
        <color theme="1"/>
        <rFont val="Times New Roman"/>
        <family val="1"/>
        <charset val="204"/>
      </rPr>
      <t xml:space="preserve">
        - возобновлено использование земель на площади 669,923 тыс. га;
        - в работе местных исполнительных органов районов (городов) 2,448 тыс. га;
        - в работе управления по контролю за использованием и охраной земель находятся материалы на площади 65,822 тыс.га, из них по 65,822 тыс.га выданы письменные предупреждения об использовании земель по целевому назначению;
        - на площади 106,664  тыс.га земельные участки находятся в залоге.
         Работа по возврату в государственную собственность неиспользуемых земельных участков продолжается. 
</t>
    </r>
  </si>
  <si>
    <t>47/0 
чел.</t>
  </si>
  <si>
    <t>106 чел.</t>
  </si>
  <si>
    <t>17,6 %.</t>
  </si>
  <si>
    <t>631 чел.</t>
  </si>
  <si>
    <r>
      <rPr>
        <b/>
        <sz val="10"/>
        <rFont val="Times New Roman"/>
        <family val="1"/>
        <charset val="204"/>
      </rPr>
      <t>исполнено.</t>
    </r>
    <r>
      <rPr>
        <sz val="10"/>
        <rFont val="Times New Roman"/>
        <family val="1"/>
        <charset val="204"/>
      </rPr>
      <t xml:space="preserve"> 26 июня 2017 года в ДОЦ «Балдаурен» Бурабайского района, прошла Республиканская акция, посвященная Всемирному Дню борьбы с наркоманией и наркобизнесом в рамках месячника «Будущее без наркотиков» под девизом «Быть здоровым – это модно» (организатор - Департамент по борьбе с наркобизнесом и контролю за оборотом наркотиков МВД РК в лице начальника -  Султана Кусетова). Охват около 500 детей и подростков со всех регионов области.</t>
    </r>
  </si>
  <si>
    <r>
      <rPr>
        <b/>
        <sz val="10"/>
        <rFont val="Times New Roman"/>
        <family val="1"/>
        <charset val="204"/>
      </rPr>
      <t>исполнено.</t>
    </r>
    <r>
      <rPr>
        <sz val="10"/>
        <rFont val="Times New Roman"/>
        <family val="1"/>
        <charset val="204"/>
      </rPr>
      <t xml:space="preserve"> По г.Кокшетау в 4-м квартале 2017 года  протестировано 46 учебных заведений, всего 13 627 учащихся, из них выявлено 32 положительных результата, обосновано взяты на профилактический учет - 2</t>
    </r>
  </si>
  <si>
    <t>30 июня 2017 года областным учебно-методическим центром по работе с творчески одаренными детьми был объявлен конкурс на лучший рисунок, плакат под девизом "Будущее без наркотиков". В конкурсе приняли участие 35 учащихся. Все участники награждены грамотами, победители - ценными подарками.</t>
  </si>
  <si>
    <t>2,1</t>
  </si>
  <si>
    <t>44,5</t>
  </si>
  <si>
    <t>8,75</t>
  </si>
  <si>
    <t>0,090</t>
  </si>
  <si>
    <r>
      <t xml:space="preserve">Исполнено. </t>
    </r>
    <r>
      <rPr>
        <sz val="10"/>
        <rFont val="Times New Roman"/>
        <family val="1"/>
        <charset val="204"/>
      </rPr>
      <t>В связи с открытием нового предприятия ЭЛС Кокшетау, показатели увеличены. Информация предоставлена департаментом экологии по Акмолинской области.</t>
    </r>
  </si>
  <si>
    <r>
      <rPr>
        <b/>
        <sz val="10"/>
        <rFont val="Times New Roman"/>
        <family val="1"/>
        <charset val="204"/>
      </rPr>
      <t xml:space="preserve">Исполнено. </t>
    </r>
    <r>
      <rPr>
        <sz val="10"/>
        <rFont val="Times New Roman"/>
        <family val="1"/>
        <charset val="204"/>
      </rPr>
      <t>Общее количество полигонов 400 из них узаконенных 35. Информация предоставлена департаментом экологии по Акмолинской области.</t>
    </r>
  </si>
  <si>
    <r>
      <t>Исполнено.</t>
    </r>
    <r>
      <rPr>
        <sz val="10"/>
        <rFont val="Times New Roman"/>
        <family val="1"/>
        <charset val="204"/>
      </rPr>
      <t xml:space="preserve"> Уменьшение выбросов положительно влияет на атмосферный воздух. Информация предоставлена департаментом экологии по Акмолинской области</t>
    </r>
    <r>
      <rPr>
        <b/>
        <sz val="10"/>
        <rFont val="Times New Roman"/>
        <family val="1"/>
        <charset val="204"/>
      </rPr>
      <t>.</t>
    </r>
  </si>
  <si>
    <r>
      <rPr>
        <b/>
        <sz val="10"/>
        <rFont val="Times New Roman"/>
        <family val="1"/>
        <charset val="204"/>
      </rPr>
      <t>Исполнено.</t>
    </r>
    <r>
      <rPr>
        <sz val="10"/>
        <rFont val="Times New Roman"/>
        <family val="1"/>
        <charset val="204"/>
      </rPr>
      <t xml:space="preserve"> Уменьшение сбросов положительно влияет на окружающую среду. Информация предоставлена департаментом экологии по Акмолинской области.</t>
    </r>
  </si>
  <si>
    <r>
      <t>Исполнено.</t>
    </r>
    <r>
      <rPr>
        <sz val="10"/>
        <rFont val="Times New Roman"/>
        <family val="1"/>
        <charset val="204"/>
      </rPr>
      <t xml:space="preserve"> Увеличена лесопокрытая площадь  на 2067 га. По состоянию на  01.01.2018 года лесопокрытая площадь составляет 222 299 га.  </t>
    </r>
  </si>
  <si>
    <r>
      <t>Не исполнено.</t>
    </r>
    <r>
      <rPr>
        <sz val="10"/>
        <rFont val="Times New Roman"/>
        <family val="1"/>
        <charset val="204"/>
      </rPr>
      <t xml:space="preserve"> В 2017 году увеличилась средняя площадь одного лесного пожара  и составила 27,4 га. Произошло всего 34 случая лесного пожара на общей площади 932,8 га.</t>
    </r>
  </si>
  <si>
    <r>
      <rPr>
        <b/>
        <sz val="10"/>
        <rFont val="Times New Roman"/>
        <family val="1"/>
        <charset val="204"/>
      </rPr>
      <t>На исполнении.</t>
    </r>
    <r>
      <rPr>
        <sz val="10"/>
        <rFont val="Times New Roman"/>
        <family val="1"/>
        <charset val="204"/>
      </rPr>
      <t xml:space="preserve"> Статистические данные не сформированы, отчет будет сформирован в апреле 2018 года.</t>
    </r>
  </si>
  <si>
    <t>19,6</t>
  </si>
  <si>
    <t>5,4</t>
  </si>
  <si>
    <t>86</t>
  </si>
  <si>
    <t>60</t>
  </si>
  <si>
    <t>58,8</t>
  </si>
  <si>
    <t>10</t>
  </si>
  <si>
    <t>67,6</t>
  </si>
  <si>
    <t>471</t>
  </si>
  <si>
    <r>
      <t xml:space="preserve">Исполнено. </t>
    </r>
    <r>
      <rPr>
        <sz val="10"/>
        <rFont val="Times New Roman"/>
        <family val="1"/>
        <charset val="204"/>
      </rPr>
      <t>Общая протяженность сетей 20524,2км отремонтировано 471км или 2,2%. Данные показатели согласованы с Министерством энергетики РК</t>
    </r>
  </si>
  <si>
    <r>
      <t xml:space="preserve">Исполнено. </t>
    </r>
    <r>
      <rPr>
        <sz val="10"/>
        <rFont val="Times New Roman"/>
        <family val="1"/>
        <charset val="204"/>
      </rPr>
      <t xml:space="preserve">В 2017 году было предусмотрено обеспечение показателя доли автомобильных дорог местного значения в хорошем и удовлетворительном состоянии» до 67,1%. По состоянию на 1 января 2018 года показатель достигнут и составил 67,1%.  Отремонтировано 235,6 км, из них строительство и реконструкция – 13,3 км, капитальный и средний ремонт – 114,3 км, текущий ремонт - 108 км (из 5626 км автодорог местного значения - 3775 км в хорошем и удовлетворительном состоянии). </t>
    </r>
  </si>
  <si>
    <r>
      <t xml:space="preserve">Исполнено. </t>
    </r>
    <r>
      <rPr>
        <sz val="10"/>
        <rFont val="Times New Roman"/>
        <family val="1"/>
        <charset val="204"/>
      </rPr>
      <t xml:space="preserve">В 2017 году было предусмотрено обеспечить достижение показателя доли неохваченных пассажирским автотранспортным сообщением населенных пунктов до 18%. По итогам 2017 года данный показатель составил 17,3% т.е. из 514 населенных пунктов с населением более 100 человек 425 или 82,7 % обеспечено пассажирским автотранспортным сообщением. Показатель был достигнут за счёт открытия 6 новых и продления 3 и возобновления 1 действующих автобусных маршрутов.
Автобусным сообщением дополнительно охвачено 14 населенных пунктов. </t>
    </r>
  </si>
  <si>
    <r>
      <t xml:space="preserve">На исполнении. </t>
    </r>
    <r>
      <rPr>
        <sz val="10"/>
        <rFont val="Times New Roman"/>
        <family val="1"/>
        <charset val="204"/>
      </rPr>
      <t>1-ая очередь (25000 тонн мяса в год) -  ввод в эксплуатацию в августе 2018 года. В 2016г. Запланированные работы выполнены в полном объеме, заключены договора на поставку оборудования убоя и разделки завода по переработке птицы с компанией Stork (Нидерланды), оборудования промышленного холода для завода по переработке птицы с компанией Alfa Contacting (Германия). Продолжается строительство 2-х производственных площадок-инкубаторов и завод по переработке птицы с основными и вспомогательными зданиями и сооружениями, а также внутриплощадочными сетями. Начато строительство 4-х бройлерных площадок со вспомогательными зданиями и сооружениями и внутриплощадочными сетями.</t>
    </r>
  </si>
  <si>
    <r>
      <rPr>
        <b/>
        <sz val="10"/>
        <rFont val="Times New Roman"/>
        <family val="1"/>
        <charset val="204"/>
      </rPr>
      <t xml:space="preserve">Исполнено. </t>
    </r>
    <r>
      <rPr>
        <sz val="10"/>
        <rFont val="Times New Roman"/>
        <family val="1"/>
        <charset val="204"/>
      </rPr>
      <t xml:space="preserve">В рамках акции, посвященной Международному дню борьбы с наркоманией 26 июня в г.Кокшетау на лыжной базе проведены семейные старты с участием 26 человек. </t>
    </r>
  </si>
  <si>
    <r>
      <rPr>
        <b/>
        <sz val="10"/>
        <rFont val="Times New Roman"/>
        <family val="1"/>
        <charset val="204"/>
      </rPr>
      <t>Исполнено.</t>
    </r>
    <r>
      <rPr>
        <sz val="10"/>
        <rFont val="Times New Roman"/>
        <family val="1"/>
        <charset val="204"/>
      </rPr>
      <t xml:space="preserve"> В течение года управлением физической культуры и спорта проведено 10 спортивно-массовых мероприятий под девизом "Спорт против наркотиков" (футбол - по 5 возрастным группам, каратэ-до, пауэрлифтинг, забег в гору по тропе здоровья "Баспалдак", шахматы, спортивный туризм) с общим охватом 1500 человек.</t>
    </r>
  </si>
  <si>
    <t>Общая  сумма  не освоения 5,4 тыс.тенге:
4,5 тыс. тенге – экономия по командировочным расходам;  0,9 тыс. тенге - экономия по спецификам за счет округления</t>
  </si>
  <si>
    <t>Исполнено.0,6 тыс.тенге-экономия  по  фонду оплаты  труда; 0,4 тыс.тенге-экономия по гос.закупкам</t>
  </si>
  <si>
    <t>За  2017 год  проведено 425 проверок на общей площади 426 тыс.га и выявлено 314  нарушений норм земельного законодательства на общей площади 373 тыс.га. По данным нарушениям возбуждено 195 административных дел с наложением  административных штрафов на общую сумму 19 848 077 тенге</t>
  </si>
  <si>
    <t>экономия по итогам года</t>
  </si>
  <si>
    <r>
      <rPr>
        <b/>
        <sz val="10"/>
        <rFont val="Times New Roman"/>
        <family val="1"/>
        <charset val="204"/>
      </rPr>
      <t xml:space="preserve">Не исполнено.    </t>
    </r>
    <r>
      <rPr>
        <sz val="10"/>
        <rFont val="Times New Roman"/>
        <family val="1"/>
        <charset val="204"/>
      </rPr>
      <t xml:space="preserve">                                                                        Причина: 37,6 тыс. тенге - экономия средств по результатам государственных закупок;
402,8 тыс. тенге - экономия по фонду оплаты труда;
47,6  тыс. тенге, в том числе: 
46,7 тыс. тенге  - экономия по командировочным расходам;
0,9 тыс. тенге - изменение плана мероприятий по прочим текущим затратам, в связи с переносом сроков выезда, проведения мероприятий; 
1 872,0 тыс. тенге - отсутствие поставки (несвоевременная, некомплектная поставка) товаров поставщиками;</t>
    </r>
  </si>
  <si>
    <r>
      <rPr>
        <b/>
        <sz val="10"/>
        <rFont val="Times New Roman"/>
        <family val="1"/>
        <charset val="204"/>
      </rPr>
      <t xml:space="preserve">На исполнении. </t>
    </r>
    <r>
      <rPr>
        <sz val="10"/>
        <rFont val="Times New Roman"/>
        <family val="1"/>
        <charset val="204"/>
      </rPr>
      <t xml:space="preserve">
В настоящее время ведутся переговоры с американской компанией «Amity Technology» о лицензионной сборке на производственных мощностях предприятия американских посевных комплексов, что в перспективе станет единственным в стране проектом. В 2018 году компания планирует расширить модельный ряд производимой техники – с 16 до 33-38 наименований.
Согласно данным Департамента статистики Акмолинской области ТОО «Казахстанская Агро Инновационная Корпорация» за 2017 год произведено 304 ед. техники. 
ТОО «КЗ «Вектор» осуществляет сборку самоходных зерноуборочных комбайнов «VECTOR 410 KZ» по контракту на поставку узлов, агрегатов и запасных частей с ООО «КЗ «Ростсельмаш». Реализация техники ведется через инструменты лизинга АО «КазАгроФинанс».
Также ТОО "Комбайновый завод "Вектор" реализует проект «Организация сборочного производства комбайнов» стоимостью 2,2 млрд тенге. Ввод в эксплуатацию запланирован на ноябрь 2018 года. </t>
    </r>
    <r>
      <rPr>
        <b/>
        <sz val="10"/>
        <rFont val="Times New Roman"/>
        <family val="1"/>
        <charset val="204"/>
      </rPr>
      <t xml:space="preserve">
</t>
    </r>
  </si>
  <si>
    <r>
      <rPr>
        <b/>
        <sz val="10"/>
        <rFont val="Times New Roman"/>
        <family val="1"/>
        <charset val="204"/>
      </rPr>
      <t>На исполнении.</t>
    </r>
    <r>
      <rPr>
        <sz val="10"/>
        <rFont val="Times New Roman"/>
        <family val="1"/>
        <charset val="204"/>
      </rPr>
      <t xml:space="preserve">
Ведется работа по созданию Индустриальной зоны г.Кокшетау в промышленной зоне города, общей площадью 37 га.
Общая сметная стоимость строительства инфраструктуры – 2,4 млрд. тенге. Проектно-сметная документация разработана, получено положительное заключение государственной экспертизы.
Бюджетная заявка на выделение бюджетных средств на строительство индустриальной зоны направлена в МНЭ РК и, с учетом планируемого перераспределения компетенций, в МИР РК. Направлено гарантийное письмо в МИР РК, о софинансировании из местного бюджета 50% от общей стоимости проекта при положительном решении вопроса о финансировании из республиканского бюджета.</t>
    </r>
  </si>
  <si>
    <r>
      <t xml:space="preserve">На исполнении. </t>
    </r>
    <r>
      <rPr>
        <sz val="10"/>
        <rFont val="Times New Roman"/>
        <family val="1"/>
        <charset val="204"/>
      </rPr>
      <t xml:space="preserve">
Предприятия осваивают проектные мощности, согласно планов-графиков реализации проектов.
В 2017 году разработаны Дорожные карты по выходу предприятий на проектную мощность. Данные предприятия включены в реестр товаропроизводителей, который направлен в МИР РК, а также во все регионы РК.
Также в целях увеличения загрузки предприятий проводятся совещания: 
- с сельхозтоваропроизводителями по вопросу обеспечения предприятий сырьем; 
- с учредителями предприятий по вопросу реализации проектов и дальнейшей работы.</t>
    </r>
    <r>
      <rPr>
        <b/>
        <sz val="10"/>
        <rFont val="Times New Roman"/>
        <family val="1"/>
        <charset val="204"/>
      </rPr>
      <t xml:space="preserve">
</t>
    </r>
  </si>
  <si>
    <r>
      <t xml:space="preserve">На исполнении. </t>
    </r>
    <r>
      <rPr>
        <sz val="10"/>
        <rFont val="Times New Roman"/>
        <family val="1"/>
        <charset val="204"/>
      </rPr>
      <t xml:space="preserve">Вопрос увеличения объемов производства АО "КАМАЗ-Инжиниринг" включен в перечень проблемных вопросов, для рассмотрения на заседаниях Правительства РК. </t>
    </r>
  </si>
  <si>
    <r>
      <rPr>
        <b/>
        <sz val="10"/>
        <rFont val="Times New Roman"/>
        <family val="1"/>
        <charset val="204"/>
      </rPr>
      <t xml:space="preserve">На исполнении. </t>
    </r>
    <r>
      <rPr>
        <sz val="10"/>
        <rFont val="Times New Roman"/>
        <family val="1"/>
        <charset val="204"/>
      </rPr>
      <t xml:space="preserve">Вопрос загрузки производственных мощностей ТОО "СГХК", включен в перечень проблемных вопросов, для рассмотрения на заседаниях Правительства РК. </t>
    </r>
  </si>
  <si>
    <r>
      <t xml:space="preserve">На исполнении. </t>
    </r>
    <r>
      <rPr>
        <sz val="10"/>
        <rFont val="Times New Roman"/>
        <family val="1"/>
        <charset val="204"/>
      </rPr>
      <t>План производства на 2018 год - 46,0 млн.штук мешков и пакетов упаковочных, с ростом на 12,5% к 2017 году</t>
    </r>
  </si>
  <si>
    <r>
      <t xml:space="preserve">На исполнении. </t>
    </r>
    <r>
      <rPr>
        <sz val="10"/>
        <rFont val="Times New Roman"/>
        <family val="1"/>
        <charset val="204"/>
      </rPr>
      <t>План производства на 2018 год (в целом по предприятию, рост на 5,0%), трубы из пластмасс - 2 тыс. тонн, с ростом на 3,3% к  2017 году</t>
    </r>
    <r>
      <rPr>
        <b/>
        <sz val="10"/>
        <rFont val="Times New Roman"/>
        <family val="1"/>
        <charset val="204"/>
      </rPr>
      <t xml:space="preserve">. </t>
    </r>
  </si>
  <si>
    <r>
      <t xml:space="preserve">На исполнении. </t>
    </r>
    <r>
      <rPr>
        <sz val="10"/>
        <rFont val="Times New Roman"/>
        <family val="1"/>
        <charset val="204"/>
      </rPr>
      <t>Управлением предпринимательства и промышленности Акмолинской области, разработан план совместной работы с Региональной службой коммуникаций УВП Акмолинской области и Региональной палаты предпринимателей по продвижению продукции товаропроизводителей региона. 
4 июля 2017 года проведена презентация продукции ТОО «Сапа Су»  в формате брифинга и заседания круглого стола с заинтересованными лицами. 
2 августа 2017 года проведена презентация продукции ТОО «KAZ TECHNIKS»  в формате брифинга и заседания круглого стола с заинтересованными лицами.
24 августа 2017 года проведена презентация продукции ТОО «Ерназаров» и ТОО «ЕНКИ» в формате брифинга и заседания круглого стола с заинтересованными лицами. 
Кроме того, 25 июля 2017 года проведен брифинг на тему «Презентация АО «НК KAZAKH INVEST».
11 октября 2017 года для местных предпринимателей организована презентация продукции ТОО «Казфитингпласт» (г. Сарань, Карагандинская область).
21 декабря 2017 года состоялся брифинг заместителя руководителя управления предпринимательства и промышленности Акмолинской области Александра Загребина и директора ТОО «Регион строй» Александра Дворцевого.
26 декабря 2017 года состоялся брифинг с дипломантами республиканского конкурса-выставки «Лучший товар Казахстана». В брифинге приняли участие заместитель руководителя управления предпринимательства и промышленности Акмолинской области Досхан Амринов, директор ТОО «ENKI» Мырзабай Абдыкалыков, директор по информационным технологиям и контролю качества ТОО «Агрофирма TNK» Людмила Викторовна Реммеле;</t>
    </r>
    <r>
      <rPr>
        <b/>
        <sz val="10"/>
        <rFont val="Times New Roman"/>
        <family val="1"/>
        <charset val="204"/>
      </rPr>
      <t xml:space="preserve">
</t>
    </r>
  </si>
  <si>
    <r>
      <rPr>
        <b/>
        <sz val="10"/>
        <rFont val="Times New Roman"/>
        <family val="1"/>
        <charset val="204"/>
      </rPr>
      <t xml:space="preserve">На исполнении. 
</t>
    </r>
    <r>
      <rPr>
        <sz val="10"/>
        <rFont val="Times New Roman"/>
        <family val="1"/>
        <charset val="204"/>
      </rPr>
      <t xml:space="preserve">Разработано ТЭО проекта и получено заключение государственной экспертизы, разрабатывается проект ЕРС договора (договор подряда). Ввод в эксплуатацию запланирован на 2022г. </t>
    </r>
  </si>
  <si>
    <r>
      <t xml:space="preserve">На исполнении. </t>
    </r>
    <r>
      <rPr>
        <sz val="10"/>
        <rFont val="Times New Roman"/>
        <family val="1"/>
        <charset val="204"/>
      </rPr>
      <t>Ведутся работы по вскрытию новых горизонтов:
-Ствол шахты пройден до глубины 385 м, работы ведутся на горизонтах 190-340 м. 
- Стволы шахт «Новая» и «Вентиляционная» пройдены на глубину 880 м, работы ведутся на отметках 655-790 м; в перспективе углубление этих стволов до глубины 1200-1500 м.
 Ствол шахты «Центральная» пройден на глубину 430 м, здесь же имеется ствол шахты «Слепая-2», пройденный с горизонта 430 м до горизонта 610 м; в перспективе предусматривается углубление ствола шахты «Слепая-2» до отметок 655 м и 790 м, что предполагает развитие горных работ в этих интервалах. В настоящее время горные работы по шахте «Центральная» ведутся на горизонтах 385-655 м.</t>
    </r>
    <r>
      <rPr>
        <b/>
        <sz val="10"/>
        <rFont val="Times New Roman"/>
        <family val="1"/>
        <charset val="204"/>
      </rPr>
      <t xml:space="preserve">
</t>
    </r>
  </si>
  <si>
    <r>
      <t xml:space="preserve">Исполнено.
</t>
    </r>
    <r>
      <rPr>
        <sz val="10"/>
        <rFont val="Times New Roman"/>
        <family val="1"/>
        <charset val="204"/>
      </rPr>
      <t>Проект введен в эксплуатацию в октябре 2017г.</t>
    </r>
  </si>
  <si>
    <r>
      <t xml:space="preserve">Исполнено.
</t>
    </r>
    <r>
      <rPr>
        <sz val="10"/>
        <rFont val="Times New Roman"/>
        <family val="1"/>
        <charset val="204"/>
      </rPr>
      <t>Проект введен в эксплуатацию в июле 2017г.</t>
    </r>
  </si>
  <si>
    <r>
      <t xml:space="preserve">Исполнено. 
</t>
    </r>
    <r>
      <rPr>
        <sz val="10"/>
        <rFont val="Times New Roman"/>
        <family val="1"/>
        <charset val="204"/>
      </rPr>
      <t>Проект реализован в июле 2016 года.</t>
    </r>
  </si>
  <si>
    <r>
      <t xml:space="preserve">На исполнении.
</t>
    </r>
    <r>
      <rPr>
        <sz val="10"/>
        <rFont val="Times New Roman"/>
        <family val="1"/>
        <charset val="204"/>
      </rPr>
      <t xml:space="preserve">Построена новая котельная, проведен ремонт административного здания и здания теплого гаража, начато строительство основного здания фабрики. Ввод в эксплуатацию запланирован на 2018г. </t>
    </r>
  </si>
  <si>
    <r>
      <t xml:space="preserve">На исполнении. </t>
    </r>
    <r>
      <rPr>
        <sz val="10"/>
        <rFont val="Times New Roman"/>
        <family val="1"/>
        <charset val="204"/>
      </rPr>
      <t>Объем производства золота необработанного АО "Алтынтау Кокшетау" за январь-декабрь 2017 года составил 24223 кг, с ростом на 2,6% к 2016 году.                                                                                Объем производства золота необработанного АО "ГМК "Казахалтын" за январь-декабрь 2017 года составил 1481 кг.</t>
    </r>
  </si>
  <si>
    <r>
      <t xml:space="preserve">Исполнено. 
</t>
    </r>
    <r>
      <rPr>
        <sz val="10"/>
        <rFont val="Times New Roman"/>
        <family val="1"/>
        <charset val="204"/>
      </rPr>
      <t>Проекты введены в эксплуатацию в декабре 2017г.</t>
    </r>
  </si>
  <si>
    <r>
      <rPr>
        <b/>
        <sz val="10"/>
        <rFont val="Times New Roman"/>
        <family val="1"/>
        <charset val="204"/>
      </rPr>
      <t>Не исполнено.</t>
    </r>
    <r>
      <rPr>
        <sz val="10"/>
        <rFont val="Times New Roman"/>
        <family val="1"/>
        <charset val="204"/>
      </rPr>
      <t xml:space="preserve"> 
В связи с отсутствием финансовых средств реализация проекта остановлена.</t>
    </r>
  </si>
  <si>
    <r>
      <rPr>
        <b/>
        <sz val="10"/>
        <rFont val="Times New Roman"/>
        <family val="1"/>
        <charset val="204"/>
      </rPr>
      <t>На исполнении.</t>
    </r>
    <r>
      <rPr>
        <sz val="10"/>
        <rFont val="Times New Roman"/>
        <family val="1"/>
        <charset val="204"/>
      </rPr>
      <t xml:space="preserve"> 
Для установки здания закуплены металлоконструкции. Работы по установке будут проводиться во 2-м квартале 2018 года. Ввод запланирован на 2019г.</t>
    </r>
  </si>
  <si>
    <r>
      <rPr>
        <b/>
        <sz val="10"/>
        <rFont val="Times New Roman"/>
        <family val="1"/>
        <charset val="204"/>
      </rPr>
      <t>Исполнено.</t>
    </r>
    <r>
      <rPr>
        <sz val="10"/>
        <rFont val="Times New Roman"/>
        <family val="1"/>
        <charset val="204"/>
      </rPr>
      <t xml:space="preserve"> 
Проект реализован в июне 2016 года.</t>
    </r>
  </si>
  <si>
    <r>
      <rPr>
        <b/>
        <sz val="10"/>
        <rFont val="Times New Roman"/>
        <family val="1"/>
        <charset val="204"/>
      </rPr>
      <t>Исполнено.</t>
    </r>
    <r>
      <rPr>
        <sz val="10"/>
        <rFont val="Times New Roman"/>
        <family val="1"/>
        <charset val="204"/>
      </rPr>
      <t xml:space="preserve"> 
Проект реализован в ноябре 2016 года.</t>
    </r>
  </si>
  <si>
    <r>
      <rPr>
        <b/>
        <sz val="10"/>
        <rFont val="Times New Roman"/>
        <family val="1"/>
        <charset val="204"/>
      </rPr>
      <t>Исполнено.</t>
    </r>
    <r>
      <rPr>
        <sz val="10"/>
        <rFont val="Times New Roman"/>
        <family val="1"/>
        <charset val="204"/>
      </rPr>
      <t xml:space="preserve"> 
Проект реализован в сентябре 2016 года.</t>
    </r>
  </si>
  <si>
    <r>
      <rPr>
        <b/>
        <sz val="10"/>
        <rFont val="Times New Roman"/>
        <family val="1"/>
        <charset val="204"/>
      </rPr>
      <t>Исполнено</t>
    </r>
    <r>
      <rPr>
        <sz val="10"/>
        <rFont val="Times New Roman"/>
        <family val="1"/>
        <charset val="204"/>
      </rPr>
      <t xml:space="preserve">. Решение РКС №4 1 июля 2017 года, выдано 14 грантов  на сумму 40 млн.тенге </t>
    </r>
  </si>
  <si>
    <r>
      <t xml:space="preserve">На исполнении. 
</t>
    </r>
    <r>
      <rPr>
        <sz val="10"/>
        <rFont val="Times New Roman"/>
        <family val="1"/>
        <charset val="204"/>
      </rPr>
      <t>Управлением предпринимательства и промышленности на постоянной основе ведется работа по оказанию содействия в решении вопросов, возникших в ходе их деятельности и реализации проектов, в рамках действующего законодательства.</t>
    </r>
  </si>
  <si>
    <t>С целью развития и поддержки творческих, образовательных и социальных инициатив молодежи, разработки и внедрения инновационных технологий в различных сферах экономики, реализации приоритетов государственной политики по индустриально-инновационному развитию государства на ежегодной основе проводятся конкурсы инновационных идей и проектов «AKMOLA POWER».</t>
  </si>
  <si>
    <r>
      <t xml:space="preserve">Исполнено. </t>
    </r>
    <r>
      <rPr>
        <sz val="10"/>
        <rFont val="Times New Roman"/>
        <family val="1"/>
        <charset val="204"/>
      </rPr>
      <t>Общая протяженность сетей 20524,2км отремонтировано 471 км или 2,2%. Данные показатели согласованы с Министерством энергетики РК</t>
    </r>
  </si>
  <si>
    <t>Исполнено</t>
  </si>
  <si>
    <t>исполнено</t>
  </si>
  <si>
    <r>
      <rPr>
        <b/>
        <sz val="10"/>
        <rFont val="Times New Roman"/>
        <family val="1"/>
        <charset val="204"/>
      </rPr>
      <t xml:space="preserve">Исполнено. </t>
    </r>
    <r>
      <rPr>
        <sz val="10"/>
        <rFont val="Times New Roman"/>
        <family val="1"/>
        <charset val="204"/>
      </rPr>
      <t>По итогам 2017 года освоение составило 99,9%. Подъемные пособия оказаны 381 специалисту. Не освоены 119,1 тыс.тенге, из них 56,4 по подъемным пособиям, 62,7 по операционным услугам финансового агента</t>
    </r>
  </si>
  <si>
    <r>
      <rPr>
        <b/>
        <sz val="10"/>
        <rFont val="Times New Roman"/>
        <family val="1"/>
        <charset val="204"/>
      </rPr>
      <t xml:space="preserve">Исполнено. </t>
    </r>
    <r>
      <rPr>
        <sz val="10"/>
        <rFont val="Times New Roman"/>
        <family val="1"/>
        <charset val="204"/>
      </rPr>
      <t>По итогам 2017 года освоение составило 98,3%. В 187 селах проведены 262 мероприятия по ремонту внутрипосёлковых дорог, соц.объектов, установке ограждении и освещении, благоустройству и тд.
2 проекта на сумму 5803,7 тыс. тенге были не выполнены по причине неисполнения принятых обязательств поставщиками. 240,7 тыс.тенге экономия от госзакупок</t>
    </r>
  </si>
  <si>
    <r>
      <t xml:space="preserve">Исполнено. </t>
    </r>
    <r>
      <rPr>
        <sz val="10"/>
        <color theme="1"/>
        <rFont val="Times New Roman"/>
        <family val="1"/>
        <charset val="204"/>
      </rPr>
      <t>За 2017 год в ходе проведенных мероприятий дополнительно в бюджет поступило 2 005,8 млн.тенге.</t>
    </r>
  </si>
  <si>
    <t>74,7</t>
  </si>
  <si>
    <t>17,3</t>
  </si>
  <si>
    <t xml:space="preserve">Исполнено. </t>
  </si>
  <si>
    <r>
      <rPr>
        <b/>
        <sz val="10"/>
        <rFont val="Times New Roman"/>
        <family val="1"/>
        <charset val="204"/>
      </rPr>
      <t xml:space="preserve">Исполнено.     </t>
    </r>
    <r>
      <rPr>
        <sz val="10"/>
        <rFont val="Times New Roman"/>
        <family val="1"/>
        <charset val="204"/>
      </rPr>
      <t xml:space="preserve">                                                                  </t>
    </r>
  </si>
  <si>
    <t xml:space="preserve">Исполнено.                                                                          </t>
  </si>
  <si>
    <r>
      <rPr>
        <b/>
        <sz val="10"/>
        <rFont val="Times New Roman"/>
        <family val="1"/>
        <charset val="204"/>
      </rPr>
      <t>На исполнении.</t>
    </r>
    <r>
      <rPr>
        <sz val="10"/>
        <rFont val="Times New Roman"/>
        <family val="1"/>
        <charset val="204"/>
      </rPr>
      <t xml:space="preserve"> Статданные за 2017 год на момент формирования отчета не опубликованы</t>
    </r>
  </si>
  <si>
    <r>
      <rPr>
        <b/>
        <sz val="10"/>
        <rFont val="Times New Roman"/>
        <family val="1"/>
        <charset val="204"/>
      </rPr>
      <t xml:space="preserve">На исполнении. </t>
    </r>
    <r>
      <rPr>
        <sz val="10"/>
        <rFont val="Times New Roman"/>
        <family val="1"/>
        <charset val="204"/>
      </rPr>
      <t>Согласно данным Департамента статистики Акмолинской области объем производства конструкций для строительства ТОО «Регион Строй» в 2017 году составил 85453 тонн, с ростом на 27,1% к 2016 году. В 2017 году объем производства плит перекрытия ТОО «Кокшетау Жолдары» составил  8,1 тыс.тонн</t>
    </r>
  </si>
  <si>
    <r>
      <rPr>
        <b/>
        <sz val="10"/>
        <rFont val="Times New Roman"/>
        <family val="1"/>
        <charset val="204"/>
      </rPr>
      <t xml:space="preserve">Исполнено. </t>
    </r>
    <r>
      <rPr>
        <sz val="10"/>
        <rFont val="Times New Roman"/>
        <family val="1"/>
        <charset val="204"/>
      </rPr>
      <t>12,92 тыс. тенге - экономия по социальным отчислениям</t>
    </r>
  </si>
  <si>
    <r>
      <rPr>
        <b/>
        <sz val="10"/>
        <rFont val="Times New Roman"/>
        <family val="1"/>
        <charset val="204"/>
      </rPr>
      <t xml:space="preserve">Исполнено. </t>
    </r>
    <r>
      <rPr>
        <sz val="10"/>
        <rFont val="Times New Roman"/>
        <family val="1"/>
        <charset val="204"/>
      </rPr>
      <t>78,340 тыс. тенге - экономия по оплате транспортных услуг</t>
    </r>
  </si>
  <si>
    <r>
      <rPr>
        <b/>
        <sz val="10"/>
        <rFont val="Times New Roman"/>
        <family val="1"/>
        <charset val="204"/>
      </rPr>
      <t xml:space="preserve">Исполнено. </t>
    </r>
    <r>
      <rPr>
        <sz val="10"/>
        <rFont val="Times New Roman"/>
        <family val="1"/>
        <charset val="204"/>
      </rPr>
      <t>3,065 тыс.тенге -уменьшение фактического количества получателей бюджетных средств, против запланированного</t>
    </r>
  </si>
  <si>
    <r>
      <rPr>
        <b/>
        <sz val="10"/>
        <rFont val="Times New Roman"/>
        <family val="1"/>
        <charset val="204"/>
      </rPr>
      <t xml:space="preserve">Исполнено. </t>
    </r>
    <r>
      <rPr>
        <sz val="10"/>
        <rFont val="Times New Roman"/>
        <family val="1"/>
        <charset val="204"/>
      </rPr>
      <t>1,021 млн. тенге - экономия по фонду оплаты труда; остаток недоиспользованных средств, сложившийся за счет изменения цен и натурального объема потребления;
возврат без исполнения документов (по причине неправильного оформления, неверного применения специфики, несоответствия реквизитов получателей денег и др.)</t>
    </r>
  </si>
  <si>
    <r>
      <rPr>
        <b/>
        <sz val="10"/>
        <rFont val="Times New Roman"/>
        <family val="1"/>
        <charset val="204"/>
      </rPr>
      <t xml:space="preserve">Исполнено. </t>
    </r>
    <r>
      <rPr>
        <sz val="10"/>
        <rFont val="Times New Roman"/>
        <family val="1"/>
        <charset val="204"/>
      </rPr>
      <t>3,448 млн. тенге - остаток недоиспользованных средств, сложившийся за счет изменения цен и натурального объема потребления; отсутствие поставки (несвоевременная, некомплектная поставка) товаров поставщиками</t>
    </r>
  </si>
  <si>
    <r>
      <rPr>
        <b/>
        <sz val="10"/>
        <rFont val="Times New Roman"/>
        <family val="1"/>
        <charset val="204"/>
      </rPr>
      <t xml:space="preserve">Исполнено. </t>
    </r>
    <r>
      <rPr>
        <sz val="10"/>
        <rFont val="Times New Roman"/>
        <family val="1"/>
        <charset val="204"/>
      </rPr>
      <t>1 658 тыс.тенге - экономия по фонду оплаты труда; остаток недоиспользованных средств, сложившийся за счет изменения цен и натурального объема потребления;
отсутствие поставки (несвоевременная, некомплектная поставка) товаров поставщиками</t>
    </r>
  </si>
  <si>
    <r>
      <rPr>
        <b/>
        <sz val="10"/>
        <rFont val="Times New Roman"/>
        <family val="1"/>
        <charset val="204"/>
      </rPr>
      <t>Исполнено.</t>
    </r>
    <r>
      <rPr>
        <sz val="10"/>
        <rFont val="Times New Roman"/>
        <family val="1"/>
        <charset val="204"/>
      </rPr>
      <t xml:space="preserve"> 366,630 тыс. тенге - экономия по фонду оплаты труда;
остаток недоиспользованных средств, сложившийся за счет изменения цен и натурального объема потребления;
отсутствие поставки (несвоевременная, некомплектная поставка) товаров поставщиками</t>
    </r>
  </si>
  <si>
    <r>
      <rPr>
        <b/>
        <sz val="10"/>
        <rFont val="Times New Roman"/>
        <family val="1"/>
        <charset val="204"/>
      </rPr>
      <t xml:space="preserve">Исполнено. </t>
    </r>
    <r>
      <rPr>
        <sz val="10"/>
        <rFont val="Times New Roman"/>
        <family val="1"/>
        <charset val="204"/>
      </rPr>
      <t>3,507 тыс. тенге- экономия по приобретению прочих запасов, услуг связи и прочим текущим затратам</t>
    </r>
  </si>
  <si>
    <r>
      <rPr>
        <b/>
        <sz val="10"/>
        <rFont val="Times New Roman"/>
        <family val="1"/>
        <charset val="204"/>
      </rPr>
      <t xml:space="preserve">Исполнено. </t>
    </r>
    <r>
      <rPr>
        <sz val="10"/>
        <rFont val="Times New Roman"/>
        <family val="1"/>
        <charset val="204"/>
      </rPr>
      <t>0,556 тыс. тенге - экономия по приобретению продуктов питания, прочих запасов</t>
    </r>
  </si>
  <si>
    <r>
      <rPr>
        <b/>
        <sz val="10"/>
        <rFont val="Times New Roman"/>
        <family val="1"/>
        <charset val="204"/>
      </rPr>
      <t>Исполнено.</t>
    </r>
    <r>
      <rPr>
        <sz val="10"/>
        <rFont val="Times New Roman"/>
        <family val="1"/>
        <charset val="204"/>
      </rPr>
      <t xml:space="preserve"> 0,456 млн. тенге - экономия по фонду оплаты труда; остаток недоиспользованных средств, сложившийся за счет изменения цен и натурального объема потребления;
отсутствие поставки (несвоевременная, некомплектная поставка) товаров поставщиками</t>
    </r>
  </si>
  <si>
    <r>
      <rPr>
        <b/>
        <sz val="10"/>
        <rFont val="Times New Roman"/>
        <family val="1"/>
        <charset val="204"/>
      </rPr>
      <t xml:space="preserve">Исполнено. </t>
    </r>
    <r>
      <rPr>
        <sz val="10"/>
        <rFont val="Times New Roman"/>
        <family val="1"/>
        <charset val="204"/>
      </rPr>
      <t>остаток за счет округления</t>
    </r>
  </si>
  <si>
    <r>
      <rPr>
        <b/>
        <sz val="10"/>
        <rFont val="Times New Roman"/>
        <family val="1"/>
        <charset val="204"/>
      </rPr>
      <t xml:space="preserve">Исполнено. </t>
    </r>
    <r>
      <rPr>
        <sz val="10"/>
        <rFont val="Times New Roman"/>
        <family val="1"/>
        <charset val="204"/>
      </rPr>
      <t>экономия средств по результатам государственных закупок, остаток за счет округления</t>
    </r>
  </si>
  <si>
    <r>
      <rPr>
        <b/>
        <sz val="10"/>
        <rFont val="Times New Roman"/>
        <family val="1"/>
        <charset val="204"/>
      </rPr>
      <t xml:space="preserve">Исполнено. </t>
    </r>
    <r>
      <rPr>
        <sz val="10"/>
        <rFont val="Times New Roman"/>
        <family val="1"/>
        <charset val="204"/>
      </rPr>
      <t>экономия средств по результатам государственных закупок</t>
    </r>
  </si>
  <si>
    <r>
      <rPr>
        <b/>
        <sz val="10"/>
        <rFont val="Times New Roman"/>
        <family val="1"/>
        <charset val="204"/>
      </rPr>
      <t xml:space="preserve">Исполнено. </t>
    </r>
    <r>
      <rPr>
        <sz val="10"/>
        <rFont val="Times New Roman"/>
        <family val="1"/>
        <charset val="204"/>
      </rPr>
      <t>экономия средств из-за уменьшения цен на вакцины</t>
    </r>
  </si>
  <si>
    <r>
      <rPr>
        <b/>
        <sz val="10"/>
        <rFont val="Times New Roman"/>
        <family val="1"/>
        <charset val="204"/>
      </rPr>
      <t xml:space="preserve">Исполнено. </t>
    </r>
    <r>
      <rPr>
        <sz val="10"/>
        <rFont val="Times New Roman"/>
        <family val="1"/>
        <charset val="204"/>
      </rPr>
      <t xml:space="preserve">экономия по ФОТ, экономия по командировочным расходам, остаток за счет округления </t>
    </r>
  </si>
  <si>
    <r>
      <t>Исполнено.</t>
    </r>
    <r>
      <rPr>
        <sz val="10"/>
        <rFont val="Times New Roman"/>
        <family val="1"/>
        <charset val="204"/>
      </rPr>
      <t xml:space="preserve"> 0,013 млн.тенге - экономия по ГЗ;</t>
    </r>
  </si>
  <si>
    <r>
      <t>Исполнено.</t>
    </r>
    <r>
      <rPr>
        <sz val="10"/>
        <rFont val="Times New Roman"/>
        <family val="1"/>
        <charset val="204"/>
      </rPr>
      <t xml:space="preserve"> </t>
    </r>
  </si>
  <si>
    <r>
      <rPr>
        <b/>
        <sz val="10"/>
        <color theme="1"/>
        <rFont val="Times New Roman"/>
        <family val="1"/>
        <charset val="204"/>
      </rPr>
      <t>Исполнено.</t>
    </r>
    <r>
      <rPr>
        <sz val="10"/>
        <color theme="1"/>
        <rFont val="Times New Roman"/>
        <family val="1"/>
        <charset val="204"/>
      </rPr>
      <t xml:space="preserve"> Всего 0,017 млн.тенге, в том числе:
0,013млн. тенге -экономия по ФОТ;
0,004 тыс.тенге-остаток за счет округления;
</t>
    </r>
    <r>
      <rPr>
        <b/>
        <sz val="10"/>
        <color theme="1"/>
        <rFont val="Times New Roman"/>
        <family val="1"/>
        <charset val="204"/>
      </rPr>
      <t/>
    </r>
  </si>
  <si>
    <r>
      <rPr>
        <b/>
        <sz val="10"/>
        <color theme="1"/>
        <rFont val="Times New Roman"/>
        <family val="1"/>
        <charset val="204"/>
      </rPr>
      <t xml:space="preserve">Исполнено. </t>
    </r>
    <r>
      <rPr>
        <sz val="10"/>
        <color theme="1"/>
        <rFont val="Times New Roman"/>
        <family val="1"/>
        <charset val="204"/>
      </rPr>
      <t>Всего 0,001 млн.тенге, в том числе:
0,0008 млн.тенге - экономия по ФОТ;
0,0002 млн.тенге-остаток за счет округления;</t>
    </r>
  </si>
  <si>
    <r>
      <rPr>
        <b/>
        <sz val="10"/>
        <rFont val="Times New Roman"/>
        <family val="1"/>
        <charset val="204"/>
      </rPr>
      <t xml:space="preserve">Исполнено. </t>
    </r>
    <r>
      <rPr>
        <sz val="10"/>
        <rFont val="Times New Roman"/>
        <family val="1"/>
        <charset val="204"/>
      </rPr>
      <t xml:space="preserve">всего 0,001 млн.тенге, в том числе:
0,0008.тенге - экономия по ФОТ;
0,0002 млн.тенге  - остаток за счет округления;
</t>
    </r>
  </si>
  <si>
    <r>
      <rPr>
        <b/>
        <sz val="10"/>
        <color theme="1"/>
        <rFont val="Times New Roman"/>
        <family val="1"/>
        <charset val="204"/>
      </rPr>
      <t xml:space="preserve">Исполнено. </t>
    </r>
    <r>
      <rPr>
        <sz val="10"/>
        <color theme="1"/>
        <rFont val="Times New Roman"/>
        <family val="1"/>
        <charset val="204"/>
      </rPr>
      <t xml:space="preserve">0,001млн.тенге - экономия по ГЗ;
</t>
    </r>
  </si>
  <si>
    <r>
      <rPr>
        <b/>
        <sz val="10"/>
        <rFont val="Times New Roman"/>
        <family val="1"/>
        <charset val="204"/>
      </rPr>
      <t>Исполнено.</t>
    </r>
    <r>
      <rPr>
        <sz val="10"/>
        <rFont val="Times New Roman"/>
        <family val="1"/>
        <charset val="204"/>
      </rPr>
      <t xml:space="preserve"> Всего 0,001 млн. тенге -остаток за счет округления;</t>
    </r>
  </si>
  <si>
    <r>
      <t xml:space="preserve">Исполнено. </t>
    </r>
    <r>
      <rPr>
        <sz val="10"/>
        <color theme="1"/>
        <rFont val="Times New Roman"/>
        <family val="1"/>
        <charset val="204"/>
      </rPr>
      <t xml:space="preserve"> всего 0,002 млн. тенге              0,001млн.тенге </t>
    </r>
    <r>
      <rPr>
        <b/>
        <sz val="10"/>
        <color theme="1"/>
        <rFont val="Times New Roman"/>
        <family val="1"/>
        <charset val="204"/>
      </rPr>
      <t xml:space="preserve">- </t>
    </r>
    <r>
      <rPr>
        <sz val="10"/>
        <color theme="1"/>
        <rFont val="Times New Roman"/>
        <family val="1"/>
        <charset val="204"/>
      </rPr>
      <t>экономия по ГЗ;</t>
    </r>
    <r>
      <rPr>
        <b/>
        <sz val="10"/>
        <color theme="1"/>
        <rFont val="Times New Roman"/>
        <family val="1"/>
        <charset val="204"/>
      </rPr>
      <t/>
    </r>
  </si>
  <si>
    <r>
      <rPr>
        <b/>
        <sz val="10"/>
        <color theme="1"/>
        <rFont val="Times New Roman"/>
        <family val="1"/>
        <charset val="204"/>
      </rPr>
      <t xml:space="preserve">Исполнено. </t>
    </r>
    <r>
      <rPr>
        <sz val="10"/>
        <color theme="1"/>
        <rFont val="Times New Roman"/>
        <family val="1"/>
        <charset val="204"/>
      </rPr>
      <t xml:space="preserve">За 2017 год проверено 437 предприятий и организаций области. В том числе осуществлено 6 выборочных  и 431 внеплановых проверок, </t>
    </r>
  </si>
  <si>
    <r>
      <rPr>
        <b/>
        <sz val="10"/>
        <rFont val="Times New Roman"/>
        <family val="1"/>
        <charset val="204"/>
      </rPr>
      <t xml:space="preserve">Исполнено. </t>
    </r>
    <r>
      <rPr>
        <sz val="10"/>
        <rFont val="Times New Roman"/>
        <family val="1"/>
        <charset val="204"/>
      </rPr>
      <t>В мониторинге состояния безопасности и охраны труда по области находятся 10 предприятий</t>
    </r>
  </si>
  <si>
    <r>
      <rPr>
        <b/>
        <sz val="10"/>
        <color theme="1"/>
        <rFont val="Times New Roman"/>
        <family val="1"/>
        <charset val="204"/>
      </rPr>
      <t xml:space="preserve">Исполнено. </t>
    </r>
    <r>
      <rPr>
        <sz val="10"/>
        <color theme="1"/>
        <rFont val="Times New Roman"/>
        <family val="1"/>
        <charset val="204"/>
      </rPr>
      <t xml:space="preserve">За 2017 год прошли обучение 2259 руководителей и специалистов </t>
    </r>
  </si>
  <si>
    <r>
      <rPr>
        <b/>
        <sz val="10"/>
        <color theme="1"/>
        <rFont val="Times New Roman"/>
        <family val="1"/>
        <charset val="204"/>
      </rPr>
      <t xml:space="preserve">Исполнено. </t>
    </r>
    <r>
      <rPr>
        <sz val="10"/>
        <color theme="1"/>
        <rFont val="Times New Roman"/>
        <family val="1"/>
        <charset val="204"/>
      </rPr>
      <t xml:space="preserve">За 2017 год проведено 115 семинаров с охватом 1937 человек </t>
    </r>
  </si>
  <si>
    <r>
      <rPr>
        <b/>
        <sz val="10"/>
        <color theme="1"/>
        <rFont val="Times New Roman"/>
        <family val="1"/>
        <charset val="204"/>
      </rPr>
      <t xml:space="preserve">Исполнено. </t>
    </r>
    <r>
      <rPr>
        <sz val="10"/>
        <color theme="1"/>
        <rFont val="Times New Roman"/>
        <family val="1"/>
        <charset val="204"/>
      </rPr>
      <t xml:space="preserve">Организовано 57 публикаций в печатных СМИ и выступлений по телевидению, в том числе и по разъяснению нового Трудового кодекса Республики Казахстан. </t>
    </r>
  </si>
  <si>
    <r>
      <rPr>
        <b/>
        <sz val="10"/>
        <rFont val="Times New Roman"/>
        <family val="1"/>
        <charset val="204"/>
      </rPr>
      <t xml:space="preserve">Исполнено. </t>
    </r>
    <r>
      <rPr>
        <sz val="10"/>
        <rFont val="Times New Roman"/>
        <family val="1"/>
        <charset val="204"/>
      </rPr>
      <t>20,0 тыс. тенге  (экономия по объективным причинам)</t>
    </r>
  </si>
  <si>
    <r>
      <rPr>
        <b/>
        <sz val="10"/>
        <rFont val="Times New Roman"/>
        <family val="1"/>
        <charset val="204"/>
      </rPr>
      <t xml:space="preserve">Исполнено. </t>
    </r>
    <r>
      <rPr>
        <sz val="10"/>
        <rFont val="Times New Roman"/>
        <family val="1"/>
        <charset val="204"/>
      </rPr>
      <t>158,6 тыс. тенге (экономия по объективным причинам)</t>
    </r>
  </si>
  <si>
    <r>
      <rPr>
        <b/>
        <sz val="10"/>
        <rFont val="Times New Roman"/>
        <family val="1"/>
        <charset val="204"/>
      </rPr>
      <t xml:space="preserve">Исполнено. </t>
    </r>
    <r>
      <rPr>
        <sz val="10"/>
        <rFont val="Times New Roman"/>
        <family val="1"/>
        <charset val="204"/>
      </rPr>
      <t>1,7 тыс. тенге (экономия по результатам госзакупок)</t>
    </r>
  </si>
  <si>
    <r>
      <rPr>
        <b/>
        <sz val="10"/>
        <rFont val="Times New Roman"/>
        <family val="1"/>
        <charset val="204"/>
      </rPr>
      <t xml:space="preserve">Исполнено. </t>
    </r>
    <r>
      <rPr>
        <sz val="10"/>
        <rFont val="Times New Roman"/>
        <family val="1"/>
        <charset val="204"/>
      </rPr>
      <t xml:space="preserve">0,3 тыс. тенге - экономия ФОТ; 1,5 тыс. тенге - остаток недоиспользованных средств, сложившийся за счет изменения цен и натурального объема потребления;   </t>
    </r>
  </si>
  <si>
    <r>
      <rPr>
        <b/>
        <sz val="10"/>
        <rFont val="Times New Roman"/>
        <family val="1"/>
        <charset val="204"/>
      </rPr>
      <t xml:space="preserve">Исполнено. </t>
    </r>
    <r>
      <rPr>
        <sz val="10"/>
        <rFont val="Times New Roman"/>
        <family val="1"/>
        <charset val="204"/>
      </rPr>
      <t>1,1 тыс. тенге - экономия по ФОТ;                                              4,8 тыс. тенге - остаток недоиспользованных средств, сложившийся за счет изменения цен и натурального объема потребления;</t>
    </r>
  </si>
  <si>
    <r>
      <rPr>
        <b/>
        <sz val="10"/>
        <rFont val="Times New Roman"/>
        <family val="1"/>
        <charset val="204"/>
      </rPr>
      <t xml:space="preserve">Исполнено. </t>
    </r>
    <r>
      <rPr>
        <sz val="10"/>
        <rFont val="Times New Roman"/>
        <family val="1"/>
        <charset val="204"/>
      </rPr>
      <t>1,1 тыс. тенге - экономия по ФОТ;
0,9 тыс. тенге -экономия по прочим текущим затратам.</t>
    </r>
  </si>
  <si>
    <r>
      <t>Исполнено.</t>
    </r>
    <r>
      <rPr>
        <b/>
        <sz val="10"/>
        <rFont val="Times New Roman"/>
        <family val="1"/>
        <charset val="204"/>
      </rPr>
      <t xml:space="preserve"> </t>
    </r>
    <r>
      <rPr>
        <sz val="10"/>
        <rFont val="Times New Roman"/>
        <family val="1"/>
        <charset val="204"/>
      </rPr>
      <t>14 т.т - экономия по гос. закупкам.</t>
    </r>
  </si>
  <si>
    <r>
      <rPr>
        <b/>
        <sz val="10"/>
        <rFont val="Times New Roman"/>
        <family val="1"/>
        <charset val="204"/>
      </rPr>
      <t xml:space="preserve">Исполнено. </t>
    </r>
    <r>
      <rPr>
        <sz val="10"/>
        <rFont val="Times New Roman"/>
        <family val="1"/>
        <charset val="204"/>
      </rPr>
      <t>0,6 тыс.тенге - экономия за счет округления</t>
    </r>
  </si>
  <si>
    <r>
      <rPr>
        <b/>
        <sz val="10"/>
        <rFont val="Times New Roman"/>
        <family val="1"/>
        <charset val="204"/>
      </rPr>
      <t xml:space="preserve">Исполнено. </t>
    </r>
    <r>
      <rPr>
        <sz val="10"/>
        <rFont val="Times New Roman"/>
        <family val="1"/>
        <charset val="204"/>
      </rPr>
      <t>0,8 тыс.тенге - экономия за счет округления, 11,6 тыс.тенге - экономия по результатам государственных закупок</t>
    </r>
  </si>
  <si>
    <r>
      <rPr>
        <b/>
        <sz val="10"/>
        <rFont val="Times New Roman"/>
        <family val="1"/>
        <charset val="204"/>
      </rPr>
      <t>Исполнено.</t>
    </r>
    <r>
      <rPr>
        <sz val="10"/>
        <rFont val="Times New Roman"/>
        <family val="1"/>
        <charset val="204"/>
      </rPr>
      <t xml:space="preserve"> 0,001-экономия  по результатам ГЗ</t>
    </r>
  </si>
  <si>
    <r>
      <rPr>
        <b/>
        <sz val="10"/>
        <rFont val="Times New Roman"/>
        <family val="1"/>
        <charset val="204"/>
      </rPr>
      <t xml:space="preserve">Исполнено. </t>
    </r>
    <r>
      <rPr>
        <sz val="10"/>
        <rFont val="Times New Roman"/>
        <family val="1"/>
        <charset val="204"/>
      </rPr>
      <t>0,001-экономия  по результатам ГЗ</t>
    </r>
  </si>
  <si>
    <r>
      <t xml:space="preserve">Исполнено. </t>
    </r>
    <r>
      <rPr>
        <sz val="10"/>
        <rFont val="Times New Roman"/>
        <family val="1"/>
        <charset val="204"/>
      </rPr>
      <t>0,007 млн.тенге в том числе: 0,0001 млн. тенге-экономия по ФОТ, 0,005 тыс. тенге-экономия по командировочным расходам  0,0002 млн. тенге -остаток за счет округления,0,002 млн. тенге-экономия по гос. закупкам</t>
    </r>
  </si>
  <si>
    <r>
      <t xml:space="preserve">Исполнено. </t>
    </r>
    <r>
      <rPr>
        <sz val="10"/>
        <rFont val="Times New Roman"/>
        <family val="1"/>
        <charset val="204"/>
      </rPr>
      <t>Исполнено.0,5 тыс.тенге-экономия  по  фонду оплаты  труда; 0,5 тыс.тенге- остаток за  счет  округления</t>
    </r>
  </si>
  <si>
    <r>
      <t xml:space="preserve">Исполнено. </t>
    </r>
    <r>
      <rPr>
        <sz val="10"/>
        <rFont val="Times New Roman"/>
        <family val="1"/>
        <charset val="204"/>
      </rPr>
      <t>Остаток недоиспользованных средств, сложившейся за счет изменения цен и натурального объема потребления</t>
    </r>
  </si>
  <si>
    <r>
      <t xml:space="preserve">Исполнено. </t>
    </r>
    <r>
      <rPr>
        <sz val="10"/>
        <rFont val="Times New Roman"/>
        <family val="1"/>
        <charset val="204"/>
      </rPr>
      <t>1,3 тыс. тенге - экономия по прочим текущим затратам.</t>
    </r>
  </si>
  <si>
    <r>
      <t>Исполнено:</t>
    </r>
    <r>
      <rPr>
        <sz val="10"/>
        <rFont val="Times New Roman"/>
        <family val="1"/>
        <charset val="204"/>
      </rPr>
      <t xml:space="preserve"> 1,7-экономия по ФОТ; 0,1- экономия по командировочным расходом, 0,8 -остаток за счет изменения цен и натурального объема потребления; 0,2-экономия за счет округления.</t>
    </r>
  </si>
  <si>
    <r>
      <t>Исполнено.</t>
    </r>
    <r>
      <rPr>
        <sz val="10"/>
        <rFont val="Times New Roman"/>
        <family val="1"/>
        <charset val="204"/>
      </rPr>
      <t xml:space="preserve"> экономия за счет округления</t>
    </r>
  </si>
  <si>
    <r>
      <t xml:space="preserve">Исполнено. </t>
    </r>
    <r>
      <rPr>
        <sz val="10"/>
        <rFont val="Times New Roman"/>
        <family val="1"/>
        <charset val="204"/>
      </rPr>
      <t>Экономия за счет округления</t>
    </r>
  </si>
  <si>
    <r>
      <t xml:space="preserve">Исполнено. </t>
    </r>
    <r>
      <rPr>
        <sz val="10"/>
        <rFont val="Times New Roman"/>
        <family val="1"/>
        <charset val="204"/>
      </rPr>
      <t>7,6-экономия по ФОТ; 24,3 -экономия по командировочным расходам; 73,6 -экономия по прочим текущим затратам.</t>
    </r>
  </si>
  <si>
    <r>
      <t xml:space="preserve">Исполнено. </t>
    </r>
    <r>
      <rPr>
        <sz val="10"/>
        <rFont val="Times New Roman"/>
        <family val="1"/>
        <charset val="204"/>
      </rPr>
      <t>Наполняемость групп - 25 детей  согласно САНпин</t>
    </r>
  </si>
  <si>
    <r>
      <rPr>
        <b/>
        <sz val="10"/>
        <rFont val="Times New Roman"/>
        <family val="1"/>
        <charset val="204"/>
      </rPr>
      <t xml:space="preserve">Исполнено. </t>
    </r>
    <r>
      <rPr>
        <sz val="10"/>
        <rFont val="Times New Roman"/>
        <family val="1"/>
        <charset val="204"/>
      </rPr>
      <t>За счет средств районных бюджетов в сумме 5328,687 млн. тенге</t>
    </r>
  </si>
  <si>
    <t>Решение Акмолинского областного маслихита № 6С-17-3 от 13.12.2017 года</t>
  </si>
  <si>
    <t>В целях недопущения роста преступности среди несовершеннолетних сотрудниками полиции проведены более 8 тысяч лекций и бесед в учебных заведениях, более 900 родительских собраний, организовано свыше 500 выступлений на телевидении, радио, печатных изданиях и Интернет-ресурсах. 
Совместно с представителями органов образования, здравоохранения и иных ведомств, проведены оперативно-профилактическое мероприятия «Подросток», «Подросток-Закон-Безопасность», «Дети в ночном городе», акции «Занятость», «Я и мой полицейский» и др. В ходе указанных мероприятий 2 тыс. 593 (2546 – в 2016г.) родителей привлечено за безнадзорность их детей в ночное время по ст.442 ч.1, 2, 3 КоАП, 70  предпринимателей за допущение в развлекательных заведениях несовершеннолетних по ст.132 КоАП, 288 торговых работников за продажу табачных изделий несовершеннолетним и реализацию алкогольной продукции лицам, не достигшим 21-года.</t>
  </si>
  <si>
    <t xml:space="preserve">Проведено 15 оперативно-профилактических мероприятий и акций, в ходе которых поставлено на профилактические учеты более 5 тыс. правонарушителей, из которых изолировано в закрытые учреждения 369 человек, 69 ранее судимых лиц, не поддающихся профилактической работе возвращены в места лишения свободы.    </t>
  </si>
  <si>
    <t xml:space="preserve">В целях недопущения дорожно-транспортных происшествий, еженедельно на территории области проводятся оперативно-профилактические мероприятия, направленные на снижение уровня аварийности такие, как «Безопасная дорога», «Пьяный водитель», «Контроль трезвости», «Автобус», «Неделя безопасности».  В ходе данных мероприятий выявлено 97 999 нарушений ПДД, где из общего числа выявленных нарушений ПДД более 79,5% являются грубыми нарушениями (77919) непосредственно влекущие ДТП. </t>
  </si>
  <si>
    <t>Космический мониторинг - 5 032,2 тыс.тенге</t>
  </si>
  <si>
    <t>8. Проект по созданию откорм площадки на 3,0 тыс. голов КРС, мясоперерабатывающего комплекса на 5,0 тыс.тонн в год КХ «Жана-Береке» (Ерейментауский район, с. Ново-Марковка)</t>
  </si>
  <si>
    <t>УСХ, акимат Ерейментауского района,
КХ «Жана - Береке»
(по согласованию)</t>
  </si>
  <si>
    <r>
      <rPr>
        <b/>
        <sz val="10"/>
        <rFont val="Times New Roman"/>
        <family val="1"/>
        <charset val="204"/>
      </rPr>
      <t>На исполнении.</t>
    </r>
    <r>
      <rPr>
        <sz val="10"/>
        <rFont val="Times New Roman"/>
        <family val="1"/>
        <charset val="204"/>
      </rPr>
      <t xml:space="preserve"> По предварительным данным 45,1 тыс. человек.</t>
    </r>
  </si>
  <si>
    <t>Исполнено. В 2017 году по государственному социальному заказу управления по вопросам молодежной политики реализовано 13 проектов на общую сумму 56,597 млн. тенге.</t>
  </si>
  <si>
    <t>Исполнено. В 2017 году на обеспечение деятельности  КГУ "Молодежный ресурсный центр Акмолинской области" было выделено 17,748 млн.тенге.</t>
  </si>
  <si>
    <t>Исполнено. На областном молодежном онлайн-канале "ОК" на видеоплатформе YouTube в течение 2017 года вышли 26  видеоматериалов о проведенных различных молодежных мероприятиях.</t>
  </si>
  <si>
    <t xml:space="preserve">Исполнено. В  2017 году проведено 2 заседания Совета по делам молодежи при акимате Акмолинской области  (3 марта, 21 декабря). </t>
  </si>
  <si>
    <r>
      <rPr>
        <b/>
        <sz val="10"/>
        <rFont val="Times New Roman"/>
        <family val="1"/>
        <charset val="204"/>
      </rPr>
      <t>Исполнено.</t>
    </r>
    <r>
      <rPr>
        <sz val="10"/>
        <rFont val="Times New Roman"/>
        <family val="1"/>
        <charset val="204"/>
      </rPr>
      <t xml:space="preserve"> 0,864 млн. тенге - экономия по результатам госзакупок; отсутствие поставки (несвоевременная, некомплектная поставка) товаров поставщиками;
позднее представление договоров на регистрацию в органы казначейства</t>
    </r>
  </si>
  <si>
    <t xml:space="preserve">Исполнено.  На сегодняшний день в области функционируют 20 центров обучения языкам (17 районных, 2 городских и областной центр). Из них 18 центров ведут обучение казахскому и английскому языкам. </t>
  </si>
  <si>
    <t xml:space="preserve">Исполнено. В СМИ на постоянной основе пропагандируется реализация государственной языковой политики.
В газетах области около 35 рубрик предназначены пропаганде государственной языковой политики. Доля вещания передач на госязыке по областному телевидению составляет 69%, на радио – 50%. </t>
  </si>
  <si>
    <t xml:space="preserve">Исполнено. В сфере языковой политики продолжена работа по обеспечению полномасштабного функционирования государственного языка, с сохранением языков всех этносов, живущих в области. </t>
  </si>
  <si>
    <t>264</t>
  </si>
  <si>
    <t>Исполнено.0,7 тыс.тенге - экономия по фонду оплаты труда;
1,9 тыс.тенге - остаток недоиспользованных средств, сложившийся за счет изменения цен и натурального объема потребления;</t>
  </si>
  <si>
    <t>Исполнено.1,7 тыс.тенге - экономия по фонду оплаты труда;
19,3 тыс.тенге - остаток недоиспользованных средств, сложившийся за счет изменения цен и натурального объема потребления</t>
  </si>
  <si>
    <t>Исполнено.14,6 тыс.тенге - экономия по фонду оплаты труда;
12,3 тыс.тенге - остаток недоиспользованных средств, сложившийся за счет изменения цен и натурального объема потребления</t>
  </si>
  <si>
    <t>Исполнено.1,8 тыс.тенге - экономия средств по результатам государственных закупок;
226,9 тыс.тенге - срыв поставщиками условий договора (возврат средств поставщиком в связи с невыполнением договорных обязательств (госэкспертиза ПСД на кап.ремонт здания Щучинского ДЮСШ)</t>
  </si>
  <si>
    <t xml:space="preserve">Итоги результатов уровня удовлетворенности населения качеством оказания госуслуг МИО Акмолинской области за 2017 год составил 83,7% при плане 85%, недостижение планового показателя составляет 1,3%.
Вместе с тем, в  разрезе регионов по уровню удовлетворенности населения качеством оказания госуслуг  Акмолинская область занимает 3 место среди 16  регионов РК и  находится выше средне республиканского значения на 16,2%. 
Недостижение планового показателя объясняется тем, что виды госуслуг подлежащие мониторингу и количество услуг по госоргану с каждым годом меняется, поэтому сравнение с результатами прошлого года не является корректными. И оценки услуг в разрезе госорганов не являются оценкой работы всего госоргана. 
Отдельные услуги полностью или частично предоставляются через Госкорпорацию, веб-портал «электронного правительства», но, тем не менее, ответственность за качество оказания госуслуг, согласно методике, несут местные исполнительные органы.
</t>
  </si>
  <si>
    <t xml:space="preserve">На исполнении.                                                                          </t>
  </si>
  <si>
    <r>
      <t xml:space="preserve">На исполнении. </t>
    </r>
    <r>
      <rPr>
        <sz val="10"/>
        <rFont val="Times New Roman"/>
        <family val="1"/>
        <charset val="204"/>
      </rPr>
      <t>Дополнительное соглашение по авторскому и техническому надзору не было подписано на районном уровне. Факт на районном уровне 144,277 млн. тенге.</t>
    </r>
  </si>
  <si>
    <r>
      <rPr>
        <b/>
        <sz val="10"/>
        <rFont val="Times New Roman"/>
        <family val="1"/>
        <charset val="204"/>
      </rPr>
      <t xml:space="preserve">Исполнено. </t>
    </r>
    <r>
      <rPr>
        <sz val="10"/>
        <rFont val="Times New Roman"/>
        <family val="1"/>
        <charset val="204"/>
      </rPr>
      <t>Дополнительное соглашение по авторскому и техническому надзору не было подписано на районном уровне. Факт на районном уровне 292,830 млн. тенге.</t>
    </r>
  </si>
  <si>
    <r>
      <rPr>
        <b/>
        <sz val="10"/>
        <rFont val="Times New Roman"/>
        <family val="1"/>
        <charset val="204"/>
      </rPr>
      <t>На исполнении</t>
    </r>
    <r>
      <rPr>
        <sz val="10"/>
        <rFont val="Times New Roman"/>
        <family val="1"/>
        <charset val="204"/>
      </rPr>
      <t>. Экономия по государственным закупкам в 1,5 млн. тенге, факт на районном уровне 8,500 млн. тенге.</t>
    </r>
  </si>
  <si>
    <r>
      <t xml:space="preserve">Исполнено. </t>
    </r>
    <r>
      <rPr>
        <sz val="10"/>
        <rFont val="Times New Roman"/>
        <family val="1"/>
        <charset val="204"/>
      </rPr>
      <t xml:space="preserve">Проект на ГЭ, завершение ГЭ 13.02.18, заключен договор двухгодичный от 29.11.17. Факт на районном уровне 3,885 млн. тенге. </t>
    </r>
  </si>
  <si>
    <r>
      <t xml:space="preserve">Исполнено. </t>
    </r>
    <r>
      <rPr>
        <sz val="10"/>
        <rFont val="Times New Roman"/>
        <family val="1"/>
        <charset val="204"/>
      </rPr>
      <t>Факт на районном уровне - 4,262 млн. тенге, экономия по ГЗ.</t>
    </r>
  </si>
  <si>
    <r>
      <t xml:space="preserve">Исполнено. </t>
    </r>
    <r>
      <rPr>
        <sz val="10"/>
        <rFont val="Times New Roman"/>
        <family val="1"/>
        <charset val="204"/>
      </rPr>
      <t>Невостребованные средства. Факт на районном уровне - 106,266 млн. тенге.</t>
    </r>
  </si>
  <si>
    <r>
      <t>Исполнено.</t>
    </r>
    <r>
      <rPr>
        <sz val="10"/>
        <rFont val="Times New Roman"/>
        <family val="1"/>
        <charset val="204"/>
      </rPr>
      <t xml:space="preserve"> Факт на районном уровне 55,080 млн. тенге, экономия.</t>
    </r>
  </si>
  <si>
    <r>
      <t xml:space="preserve">Исполнено. </t>
    </r>
    <r>
      <rPr>
        <sz val="10"/>
        <rFont val="Times New Roman"/>
        <family val="1"/>
        <charset val="204"/>
      </rPr>
      <t>Факт на районном уровне 33,982 млн. тенге, экономия.</t>
    </r>
  </si>
  <si>
    <r>
      <t xml:space="preserve">Исполнено. </t>
    </r>
    <r>
      <rPr>
        <sz val="10"/>
        <rFont val="Times New Roman"/>
        <family val="1"/>
        <charset val="204"/>
      </rPr>
      <t xml:space="preserve">Факт на районном уровне 4,182 млн. тенге, экономия. </t>
    </r>
  </si>
  <si>
    <r>
      <rPr>
        <b/>
        <sz val="10"/>
        <rFont val="Times New Roman"/>
        <family val="1"/>
        <charset val="204"/>
      </rPr>
      <t xml:space="preserve">Исполнено. </t>
    </r>
    <r>
      <rPr>
        <sz val="10"/>
        <rFont val="Times New Roman"/>
        <family val="1"/>
        <charset val="204"/>
      </rPr>
      <t xml:space="preserve">На районном уровне 0,3 т.т. экономия </t>
    </r>
  </si>
  <si>
    <r>
      <t xml:space="preserve">Не исполнено. </t>
    </r>
    <r>
      <rPr>
        <sz val="10"/>
        <rFont val="Times New Roman"/>
        <family val="1"/>
        <charset val="204"/>
      </rPr>
      <t>Из- за длительного проведения процедур заключения договора.</t>
    </r>
  </si>
  <si>
    <r>
      <t xml:space="preserve">На исполнении. </t>
    </r>
    <r>
      <rPr>
        <sz val="10"/>
        <rFont val="Times New Roman"/>
        <family val="1"/>
        <charset val="204"/>
      </rPr>
      <t>Отставание от графика, факт на районном уровне 244,823 млн. тенге.</t>
    </r>
  </si>
  <si>
    <r>
      <t xml:space="preserve">На исполнении. </t>
    </r>
    <r>
      <rPr>
        <sz val="10"/>
        <rFont val="Times New Roman"/>
        <family val="1"/>
        <charset val="204"/>
      </rPr>
      <t xml:space="preserve">Факт на районном уровне  1,749 млн. тенге, экономия. </t>
    </r>
  </si>
  <si>
    <r>
      <t xml:space="preserve">На исполнении. </t>
    </r>
    <r>
      <rPr>
        <sz val="10"/>
        <rFont val="Times New Roman"/>
        <family val="1"/>
        <charset val="204"/>
      </rPr>
      <t xml:space="preserve">Факт на районном уровне  0,0002 млн. тенге, экономия. </t>
    </r>
  </si>
  <si>
    <r>
      <t xml:space="preserve">Исполнено. </t>
    </r>
    <r>
      <rPr>
        <sz val="10"/>
        <rFont val="Times New Roman"/>
        <family val="1"/>
        <charset val="204"/>
      </rPr>
      <t xml:space="preserve">Факт на районном уровне  149,962 млн. тенге, экономия.  </t>
    </r>
  </si>
  <si>
    <r>
      <t xml:space="preserve">На исполнении. </t>
    </r>
    <r>
      <rPr>
        <sz val="10"/>
        <rFont val="Times New Roman"/>
        <family val="1"/>
        <charset val="204"/>
      </rPr>
      <t>Экономия 5% по ПСД после после положительного заключения, проект на ГЭ</t>
    </r>
  </si>
  <si>
    <r>
      <rPr>
        <b/>
        <sz val="10"/>
        <rFont val="Times New Roman"/>
        <family val="1"/>
        <charset val="204"/>
      </rPr>
      <t xml:space="preserve">Исполнено. </t>
    </r>
    <r>
      <rPr>
        <sz val="10"/>
        <rFont val="Times New Roman"/>
        <family val="1"/>
        <charset val="204"/>
      </rPr>
      <t>Разработка проекта завершена, На районном уровне согл договора ГЗ договор не заключен по причине отказа поставщика - 1764 т.т.</t>
    </r>
  </si>
  <si>
    <r>
      <t xml:space="preserve">Исполнено. </t>
    </r>
    <r>
      <rPr>
        <sz val="10"/>
        <rFont val="Times New Roman"/>
        <family val="1"/>
        <charset val="204"/>
      </rPr>
      <t>Факт 449,911 млн. тенге за счет экономии.</t>
    </r>
  </si>
  <si>
    <r>
      <rPr>
        <b/>
        <sz val="10"/>
        <rFont val="Times New Roman"/>
        <family val="1"/>
        <charset val="204"/>
      </rPr>
      <t xml:space="preserve">Не исполнено. </t>
    </r>
    <r>
      <rPr>
        <sz val="10"/>
        <rFont val="Times New Roman"/>
        <family val="1"/>
        <charset val="204"/>
      </rPr>
      <t xml:space="preserve">В связи незавершением конкурс процедур. </t>
    </r>
  </si>
  <si>
    <t xml:space="preserve">Исполнено.  </t>
  </si>
  <si>
    <r>
      <rPr>
        <b/>
        <sz val="10"/>
        <rFont val="Times New Roman"/>
        <family val="1"/>
        <charset val="204"/>
      </rPr>
      <t xml:space="preserve">На исполнении. </t>
    </r>
    <r>
      <rPr>
        <sz val="10"/>
        <rFont val="Times New Roman"/>
        <family val="1"/>
        <charset val="204"/>
      </rPr>
      <t>Уменьшение суммы договора по обоюдному согласию сторон по  объекту строительство 9 этажного 45-ти квартирного жилого дома  мкр. Коктем 11Б г.Кокшетау. Факт 404,120 млн. тенге.</t>
    </r>
  </si>
  <si>
    <r>
      <t>На исполнении.</t>
    </r>
    <r>
      <rPr>
        <sz val="10"/>
        <rFont val="Times New Roman"/>
        <family val="1"/>
        <charset val="204"/>
      </rPr>
      <t xml:space="preserve"> Факт на районном уровне 904,390 млн. тенге.</t>
    </r>
  </si>
  <si>
    <r>
      <t xml:space="preserve">На исполнении. </t>
    </r>
    <r>
      <rPr>
        <sz val="10"/>
        <rFont val="Times New Roman"/>
        <family val="1"/>
        <charset val="204"/>
      </rPr>
      <t>929,6 тыс.тенге - невозможность выполнения работ при низких температурах, ниже 15 градусов (заливка бетона) (отставание от графика производства работ (оказания услуг); Факт на районном уровне 39,070 млн. тенге.</t>
    </r>
  </si>
  <si>
    <r>
      <t xml:space="preserve">Исполнено. </t>
    </r>
    <r>
      <rPr>
        <sz val="10"/>
        <rFont val="Times New Roman"/>
        <family val="1"/>
        <charset val="204"/>
      </rPr>
      <t>0,83798428 млн.тенге- экономия по госзакупкам, 5,01934792 млн. тенге- 5%, акт приемки от 29.12.2017г.</t>
    </r>
  </si>
  <si>
    <r>
      <t xml:space="preserve">Исполнено. </t>
    </r>
    <r>
      <rPr>
        <sz val="10"/>
        <rFont val="Times New Roman"/>
        <family val="1"/>
        <charset val="204"/>
      </rPr>
      <t>Факт 360,641 млн. тенге за счет экономии</t>
    </r>
  </si>
  <si>
    <r>
      <rPr>
        <b/>
        <sz val="10"/>
        <rFont val="Times New Roman"/>
        <family val="1"/>
        <charset val="204"/>
      </rPr>
      <t>Не исполнено.</t>
    </r>
    <r>
      <rPr>
        <sz val="10"/>
        <rFont val="Times New Roman"/>
        <family val="1"/>
        <charset val="204"/>
      </rPr>
      <t xml:space="preserve"> по Аршалынскому району 0,0050048 млн. тенге- окончательная оплата не произведена по техническому надзору в связи с отсутствием подписанного уведомления. </t>
    </r>
  </si>
  <si>
    <r>
      <rPr>
        <b/>
        <sz val="10"/>
        <rFont val="Times New Roman"/>
        <family val="1"/>
        <charset val="204"/>
      </rPr>
      <t>Не исполнено.</t>
    </r>
    <r>
      <rPr>
        <sz val="10"/>
        <rFont val="Times New Roman"/>
        <family val="1"/>
        <charset val="204"/>
      </rPr>
      <t xml:space="preserve"> По Аршалынскому району 0,0050048 млн. тенге- окончательная оплата не произведена по техническому надзору в связи с отсутствием подписанного уведомления. </t>
    </r>
  </si>
  <si>
    <r>
      <rPr>
        <b/>
        <sz val="10"/>
        <rFont val="Times New Roman"/>
        <family val="1"/>
        <charset val="204"/>
      </rPr>
      <t xml:space="preserve">Не исполнено. </t>
    </r>
    <r>
      <rPr>
        <sz val="10"/>
        <rFont val="Times New Roman"/>
        <family val="1"/>
        <charset val="204"/>
      </rPr>
      <t>По г. Кокшетау 0,105 млн. тенге -экономия по ГЗ, 109,5 млн. тенге-отставание от графика работ, слабая организация труда по стр 40 кв. жд (поз.2, 4, 6), стр 40-кв жд (без наружных сетей). Факт 1 108,106 млн. тенге</t>
    </r>
  </si>
  <si>
    <r>
      <t xml:space="preserve">Исполнено. </t>
    </r>
    <r>
      <rPr>
        <sz val="10"/>
        <rFont val="Times New Roman"/>
        <family val="1"/>
        <charset val="204"/>
      </rPr>
      <t>На районном уровне экономия и не исполнение, факт - 305,537 млн. тенге.</t>
    </r>
  </si>
  <si>
    <r>
      <t xml:space="preserve">Исполнено. </t>
    </r>
    <r>
      <rPr>
        <sz val="10"/>
        <rFont val="Times New Roman"/>
        <family val="1"/>
        <charset val="204"/>
      </rPr>
      <t>На районном уровне экономия и не исполнение, факт - 863,671 млн. тенге.</t>
    </r>
  </si>
  <si>
    <r>
      <t xml:space="preserve">Исполнено. </t>
    </r>
    <r>
      <rPr>
        <sz val="10"/>
        <rFont val="Times New Roman"/>
        <family val="1"/>
        <charset val="204"/>
      </rPr>
      <t>Экономия по авторскому и техническому надзору (поставщик не является плательщиком НДС). Факт на районном уровне 516,280 млн. тенге.</t>
    </r>
  </si>
  <si>
    <r>
      <rPr>
        <b/>
        <sz val="10"/>
        <rFont val="Times New Roman"/>
        <family val="1"/>
        <charset val="204"/>
      </rPr>
      <t>Исполнено.</t>
    </r>
    <r>
      <rPr>
        <sz val="10"/>
        <rFont val="Times New Roman"/>
        <family val="1"/>
      </rPr>
      <t xml:space="preserve"> На районном уровне 0,0009 млн. тенге- экономия.</t>
    </r>
  </si>
  <si>
    <r>
      <t xml:space="preserve">Исполнено. </t>
    </r>
    <r>
      <rPr>
        <sz val="10"/>
        <rFont val="Times New Roman"/>
        <family val="1"/>
        <charset val="204"/>
      </rPr>
      <t xml:space="preserve">Факт на районном уровне - 5,331 млн. тенге, экономии.    </t>
    </r>
  </si>
  <si>
    <r>
      <t xml:space="preserve">Исполнено. </t>
    </r>
    <r>
      <rPr>
        <sz val="10"/>
        <rFont val="Times New Roman"/>
        <family val="1"/>
        <charset val="204"/>
      </rPr>
      <t xml:space="preserve">Факт на районном уровне - 14,426 млн. тенге, экономии.   </t>
    </r>
  </si>
  <si>
    <r>
      <t>Исполнено.</t>
    </r>
    <r>
      <rPr>
        <sz val="10"/>
        <rFont val="Times New Roman"/>
        <family val="1"/>
        <charset val="204"/>
      </rPr>
      <t xml:space="preserve"> Факт на районном уровне - 1,341 млн. тенге, экономии.  </t>
    </r>
  </si>
  <si>
    <r>
      <t xml:space="preserve">Исполнено. </t>
    </r>
    <r>
      <rPr>
        <sz val="10"/>
        <rFont val="Times New Roman"/>
        <family val="1"/>
        <charset val="204"/>
      </rPr>
      <t xml:space="preserve">Факт на районном уровне - 41,597 млн. тенге, экономии.  </t>
    </r>
  </si>
  <si>
    <r>
      <t xml:space="preserve">Исполнено. </t>
    </r>
    <r>
      <rPr>
        <sz val="10"/>
        <rFont val="Times New Roman"/>
        <family val="1"/>
        <charset val="204"/>
      </rPr>
      <t>0,20946728 млн. тенге- акты выполненных работ не представлены, 0,00002872 млн. тенге - экономия. Факт на районном уровне 1,015 млн. тенге</t>
    </r>
  </si>
  <si>
    <r>
      <t>Исполнено.</t>
    </r>
    <r>
      <rPr>
        <sz val="10"/>
        <rFont val="Times New Roman"/>
        <family val="1"/>
        <charset val="204"/>
      </rPr>
      <t xml:space="preserve"> 5 % ПСД 0,215692 млн. тенге экспертиза водопровод 0,627229 млн. тенге экспертиза водоотведения, 0,50540647 млн. тенге экспертиза электрические сети, 0,25226413 млн. тенге. Факт на районном уровне 3,998 млн. тенге</t>
    </r>
  </si>
  <si>
    <r>
      <rPr>
        <b/>
        <sz val="10"/>
        <rFont val="Times New Roman"/>
        <family val="1"/>
        <charset val="204"/>
      </rPr>
      <t>Исполнено</t>
    </r>
    <r>
      <rPr>
        <sz val="10"/>
        <rFont val="Times New Roman"/>
        <family val="1"/>
        <charset val="204"/>
      </rPr>
      <t xml:space="preserve">. Факт на районном уровне - 10,792 млн. тенге, экономии. </t>
    </r>
  </si>
  <si>
    <r>
      <t xml:space="preserve">Исполнено. </t>
    </r>
    <r>
      <rPr>
        <sz val="10"/>
        <rFont val="Times New Roman"/>
        <family val="1"/>
        <charset val="204"/>
      </rPr>
      <t>Факт на районном уровне - 5,032 млн. тенге за счет экономии по ГЗ.</t>
    </r>
  </si>
  <si>
    <r>
      <rPr>
        <b/>
        <sz val="10"/>
        <rFont val="Times New Roman"/>
        <family val="1"/>
        <charset val="204"/>
      </rPr>
      <t xml:space="preserve">На исполнении. </t>
    </r>
    <r>
      <rPr>
        <sz val="10"/>
        <rFont val="Times New Roman"/>
        <family val="1"/>
        <charset val="204"/>
      </rPr>
      <t>Факт на районном уровне - 305,556 млн. тенге, из-за погодных условий не выполнены покрытие асфальтобетонной смесью, озеленение, ограждение спортивной площадки.</t>
    </r>
  </si>
  <si>
    <r>
      <t xml:space="preserve">Не исполнено. </t>
    </r>
    <r>
      <rPr>
        <sz val="10"/>
        <rFont val="Times New Roman"/>
        <family val="1"/>
        <charset val="204"/>
      </rPr>
      <t>Факт на районном уровне - 25,772 млн. тенге, из-за погодных условий  не выполнены покрытие асфальтобетонной смесью, озеленение, ограждение спортивной площадки. "Благоустройство и инженерные сети к 18 квартирному жилому дому в с. Жаксы Жаксынского района Акмолинской области"</t>
    </r>
  </si>
  <si>
    <r>
      <t>Исполнено.</t>
    </r>
    <r>
      <rPr>
        <sz val="10"/>
        <rFont val="Times New Roman"/>
        <family val="1"/>
        <charset val="204"/>
      </rPr>
      <t xml:space="preserve"> Экономия по авторскому и техническому надзору (поставщик не является плательщиком НДС). Факт на районном уровне 516,280 млн. тенге.</t>
    </r>
  </si>
  <si>
    <r>
      <t xml:space="preserve">Исполнено. </t>
    </r>
    <r>
      <rPr>
        <sz val="10"/>
        <rFont val="Times New Roman"/>
        <family val="1"/>
        <charset val="204"/>
      </rPr>
      <t>Экономия по авторскому и техническому надзору (поставщик не является плательщиком НДС). Факт на районном уровне 247,715 млн. тенге.</t>
    </r>
  </si>
  <si>
    <r>
      <t xml:space="preserve">Исполнено. </t>
    </r>
    <r>
      <rPr>
        <sz val="10"/>
        <rFont val="Times New Roman"/>
        <family val="1"/>
        <charset val="204"/>
      </rPr>
      <t>Экономия по авторскому и техническому надзору (поставщик не является плательщиком НДС). Факт на районном уровне 27,524 млн. тенге.</t>
    </r>
  </si>
  <si>
    <r>
      <t xml:space="preserve">На исполнении. </t>
    </r>
    <r>
      <rPr>
        <sz val="10"/>
        <rFont val="Times New Roman"/>
        <family val="1"/>
        <charset val="204"/>
      </rPr>
      <t>Факт на районном уровне                      3 396,968 млн. тенге.</t>
    </r>
  </si>
  <si>
    <r>
      <t xml:space="preserve">На исполнении. </t>
    </r>
    <r>
      <rPr>
        <sz val="10"/>
        <rFont val="Times New Roman"/>
        <family val="1"/>
        <charset val="204"/>
      </rPr>
      <t>Факт на районном уровне                       1 197,289 млн. тенге.</t>
    </r>
  </si>
  <si>
    <t xml:space="preserve">На исполнении. </t>
  </si>
  <si>
    <r>
      <t>На исполнении.</t>
    </r>
    <r>
      <rPr>
        <sz val="10"/>
        <rFont val="Times New Roman"/>
        <family val="1"/>
        <charset val="204"/>
      </rPr>
      <t xml:space="preserve"> 1,8 млн.тенге удержаны как 10%, оплата после проведения госэкспертизы. Факт на районном уровне 16,200 млн. тенге. </t>
    </r>
  </si>
  <si>
    <r>
      <rPr>
        <b/>
        <sz val="10"/>
        <rFont val="Times New Roman"/>
        <family val="1"/>
        <charset val="204"/>
      </rPr>
      <t>На исполнении.</t>
    </r>
    <r>
      <rPr>
        <sz val="10"/>
        <rFont val="Times New Roman"/>
        <family val="1"/>
        <charset val="204"/>
      </rPr>
      <t xml:space="preserve"> На районном уровне не получено заключение  ГЭ. Срок по договору до 25.12.2017г.</t>
    </r>
  </si>
  <si>
    <r>
      <t xml:space="preserve">Исполнено. </t>
    </r>
    <r>
      <rPr>
        <sz val="10"/>
        <rFont val="Times New Roman"/>
        <family val="1"/>
        <charset val="204"/>
      </rPr>
      <t xml:space="preserve"> Факт на районном уровне 1 960,952 млн. тенге.           </t>
    </r>
    <r>
      <rPr>
        <b/>
        <sz val="10"/>
        <rFont val="Times New Roman"/>
        <family val="1"/>
        <charset val="204"/>
      </rPr>
      <t xml:space="preserve">                                                  </t>
    </r>
  </si>
  <si>
    <r>
      <t xml:space="preserve">Не исполнено. </t>
    </r>
    <r>
      <rPr>
        <sz val="10"/>
        <rFont val="Times New Roman"/>
        <family val="1"/>
        <charset val="204"/>
      </rPr>
      <t>Корректировка проекта, заказчик Отдел строительства Бурабайского района. Факт на районном уровне 95,201 млн. тенге</t>
    </r>
  </si>
  <si>
    <r>
      <t xml:space="preserve">Не исполнено. </t>
    </r>
    <r>
      <rPr>
        <sz val="10"/>
        <rFont val="Times New Roman"/>
        <family val="1"/>
        <charset val="204"/>
      </rPr>
      <t>На районном уровне  поставщиком не выполнен объем работ. РГП на ПХВ "Енбек" ИУ КУ ИС МВД РК. Факт на районном уровне 6,345 млн. тенге</t>
    </r>
  </si>
  <si>
    <r>
      <t xml:space="preserve">Не исполнено. </t>
    </r>
    <r>
      <rPr>
        <sz val="10"/>
        <rFont val="Times New Roman"/>
        <family val="1"/>
        <charset val="204"/>
      </rPr>
      <t>На районном уровне  поставщиком не выполнен объем работ. РГП на ПХВ "Енбек" ИУ КУ ИС МВД РК. Факт на районном уровне 41,512 млн. тенге.</t>
    </r>
  </si>
  <si>
    <t>Не исполнено</t>
  </si>
  <si>
    <r>
      <rPr>
        <b/>
        <sz val="10"/>
        <rFont val="Times New Roman"/>
        <family val="1"/>
        <charset val="204"/>
      </rPr>
      <t>Не исполнено</t>
    </r>
    <r>
      <rPr>
        <sz val="10"/>
        <rFont val="Times New Roman"/>
        <family val="1"/>
        <charset val="204"/>
      </rPr>
      <t>. Конкурс отменен ДВГА (фин. контроль) по уведомлению № 13585 от 27.12.2017г. Фактическое исполнение на районном уровне 0,00 тенге</t>
    </r>
  </si>
  <si>
    <r>
      <rPr>
        <b/>
        <sz val="10"/>
        <rFont val="Times New Roman"/>
        <family val="1"/>
        <charset val="204"/>
      </rPr>
      <t>Исполнено.</t>
    </r>
    <r>
      <rPr>
        <sz val="10"/>
        <rFont val="Times New Roman"/>
        <family val="1"/>
        <charset val="204"/>
      </rPr>
      <t xml:space="preserve"> </t>
    </r>
  </si>
  <si>
    <r>
      <t xml:space="preserve">Исполнено. </t>
    </r>
    <r>
      <rPr>
        <sz val="10"/>
        <rFont val="Times New Roman"/>
        <family val="1"/>
        <charset val="204"/>
      </rPr>
      <t>Экономия по итогам года.</t>
    </r>
  </si>
  <si>
    <r>
      <t xml:space="preserve">Исполнено. </t>
    </r>
    <r>
      <rPr>
        <sz val="10"/>
        <rFont val="Times New Roman"/>
        <family val="1"/>
        <charset val="204"/>
      </rPr>
      <t>Экономия по государственным закупкам.</t>
    </r>
  </si>
  <si>
    <r>
      <rPr>
        <b/>
        <sz val="10"/>
        <rFont val="Times New Roman"/>
        <family val="1"/>
        <charset val="204"/>
      </rPr>
      <t xml:space="preserve">На исполнении. </t>
    </r>
    <r>
      <rPr>
        <sz val="10"/>
        <rFont val="Times New Roman"/>
        <family val="1"/>
        <charset val="204"/>
      </rPr>
      <t>За январь-сентябрь 2017 года индекс физического объема валового регионального продукта составил 101,5%</t>
    </r>
  </si>
  <si>
    <r>
      <t xml:space="preserve">Исполнено. </t>
    </r>
    <r>
      <rPr>
        <sz val="10"/>
        <color theme="1"/>
        <rFont val="Times New Roman"/>
        <family val="1"/>
        <charset val="204"/>
      </rPr>
      <t>Прогноз социально-экономического развития Акмолинской области на 2018-2022 годы утвержден постановлением акимата области от 28 сентября 2017 года № А-10/432</t>
    </r>
  </si>
  <si>
    <r>
      <t>Не исполнено.</t>
    </r>
    <r>
      <rPr>
        <sz val="10"/>
        <rFont val="Times New Roman"/>
        <family val="1"/>
        <charset val="204"/>
      </rPr>
      <t xml:space="preserve">  В 2016 году хозяйствами Группы компаний «Алиби» на территории Акмолинской области было приобретено 74 единицы зерноуборочных комбайнов марки John Deere на общую сумму - 11741,6 млн.тенге ( в том числе ТОО «Запорожье» 6 ед. на сумму - 952,0 млн тенге, ТОО «Жаркаинская Нива» 12 ед.-1904 млн.тенге, ТОО «Бауманское» 12 ед. - 1904,0 млн.тенге, ТОО «Атбасарская Нива» 34 ед. - 5394,8 млн.тенге, ТОО «Сочинское» 10 ед. - 1586,7 млн.тенге.
 Так, ИФО инвестиции в основной капитал 2016 году превысил уровень 2015 года на 198%. (ежегодно такой показатель сельхозтоваропроизводителями не может быть поддержан). За 2017 год допущены снижения по инвестициям крупными предприятиями Акмолинской области: ТОО «Сочинское», ТОО «Атбасарская Нива» Атбасарского района; ТОО «КДК-АГРО», ТОО «Фермер-2010» Астраханского района;  ТОО «Жаркаинская Нива» Жаркаинского района; ТОО «Кенбидайык» Коргалжынского района; ТОО СХП «Октябрьское»  Шортандинского района; ТОО Агрофирма  «Родина» Целиноградского района; ТОО «Запорожье» Жаксынского района; ТОО «Компания Орион Плюс» Есильского района, что значительно повлияло на снижение уровня инвестиций в основной капитал сельского хозяйства за отчетный период. Следовательно,  на снижение уровня инвестиций в основной капитал сельского хозяйства за 2017 год    повлияло  значительное уменьшение  затрат на приобретение сельскохозяйственной техники и оборудования.</t>
    </r>
  </si>
  <si>
    <r>
      <rPr>
        <b/>
        <sz val="10"/>
        <rFont val="Times New Roman"/>
        <family val="1"/>
        <charset val="204"/>
      </rPr>
      <t>Не исполнен.</t>
    </r>
    <r>
      <rPr>
        <sz val="10"/>
        <rFont val="Times New Roman"/>
        <family val="1"/>
        <charset val="204"/>
      </rPr>
      <t xml:space="preserve"> На 2017 год было предусмотрено выделение средств в размере 133516 т.т.. Данная сумма снята после уточнения бюджета, как невостребованные средства</t>
    </r>
  </si>
  <si>
    <r>
      <rPr>
        <b/>
        <sz val="10"/>
        <rFont val="Times New Roman"/>
        <family val="1"/>
        <charset val="204"/>
      </rPr>
      <t>Не исполнен.</t>
    </r>
    <r>
      <rPr>
        <sz val="10"/>
        <rFont val="Times New Roman"/>
        <family val="1"/>
        <charset val="204"/>
      </rPr>
      <t xml:space="preserve"> На 2017 год было предусмотрено выделение средств из МБ в сумме 31860 т.т.. Данные средства сняты после уточнения бюджета.</t>
    </r>
  </si>
  <si>
    <r>
      <t xml:space="preserve">Не исполнено. </t>
    </r>
    <r>
      <rPr>
        <sz val="10"/>
        <rFont val="Times New Roman"/>
        <family val="1"/>
        <charset val="204"/>
      </rPr>
      <t>В настоящее время реализация проекта приостановлена в связи с отсутствием у инвесторов финансовых средств.</t>
    </r>
  </si>
  <si>
    <r>
      <rPr>
        <b/>
        <sz val="10"/>
        <rFont val="Times New Roman"/>
        <family val="1"/>
        <charset val="204"/>
      </rPr>
      <t>Исполнено.</t>
    </r>
    <r>
      <rPr>
        <sz val="10"/>
        <rFont val="Times New Roman"/>
        <family val="1"/>
        <charset val="204"/>
      </rPr>
      <t xml:space="preserve"> Уставной капитал  АО НК СПК "Есиль" увеличен на сумму 125 518,0 тыс.тенге.</t>
    </r>
  </si>
  <si>
    <r>
      <t xml:space="preserve">Не исполнено. </t>
    </r>
    <r>
      <rPr>
        <sz val="10"/>
        <rFont val="Times New Roman"/>
        <family val="1"/>
        <charset val="204"/>
      </rPr>
      <t>Фактическое</t>
    </r>
    <r>
      <rPr>
        <b/>
        <sz val="10"/>
        <rFont val="Times New Roman"/>
        <family val="1"/>
        <charset val="204"/>
      </rPr>
      <t xml:space="preserve"> о</t>
    </r>
    <r>
      <rPr>
        <sz val="10"/>
        <rFont val="Times New Roman"/>
        <family val="1"/>
        <charset val="204"/>
      </rPr>
      <t xml:space="preserve">своение составляет 9,000 млн. тенге или 25,4%. 
Фондом «Даму» 11 января т.г. остаток неосвоенных средств 2017 г. в размере 24, 7 млн. тг. возвращен в областной бюджет, в связи с отсутствием проектов .
</t>
    </r>
  </si>
  <si>
    <r>
      <t xml:space="preserve">На исполнении. 
</t>
    </r>
    <r>
      <rPr>
        <sz val="10"/>
        <rFont val="Times New Roman"/>
        <family val="1"/>
        <charset val="204"/>
      </rPr>
      <t xml:space="preserve">Сформирован перечень инновационных проектов. </t>
    </r>
  </si>
  <si>
    <r>
      <t xml:space="preserve">На исполнении.
</t>
    </r>
    <r>
      <rPr>
        <sz val="10"/>
        <rFont val="Times New Roman"/>
        <family val="1"/>
        <charset val="204"/>
      </rPr>
      <t>В 2017 году управлением предпринимательства и промышленности совместно с инициаторами инновационных проектов разработаны презентационные материалы, которые представлены на МСВ ЭКСПО-2017.</t>
    </r>
  </si>
  <si>
    <r>
      <rPr>
        <b/>
        <sz val="10"/>
        <rFont val="Times New Roman"/>
        <family val="1"/>
        <charset val="204"/>
      </rPr>
      <t xml:space="preserve">Исполнено. </t>
    </r>
    <r>
      <rPr>
        <sz val="10"/>
        <rFont val="Times New Roman"/>
        <family val="1"/>
        <charset val="204"/>
      </rPr>
      <t>1,657 тыс.тенге - экономия по приобретению продуктов питания, запросов, прочим текущим затратам, служебным командировкам</t>
    </r>
  </si>
  <si>
    <r>
      <rPr>
        <b/>
        <sz val="10"/>
        <rFont val="Times New Roman"/>
        <family val="1"/>
        <charset val="204"/>
      </rPr>
      <t xml:space="preserve">Исполнено. </t>
    </r>
    <r>
      <rPr>
        <sz val="10"/>
        <rFont val="Times New Roman"/>
        <family val="1"/>
        <charset val="204"/>
      </rPr>
      <t>2,987 тыс. тенге - экономия по приобретению продуктов питания, прочих запасов, ГСМ, прочим текущим затратам.</t>
    </r>
  </si>
  <si>
    <r>
      <t xml:space="preserve">Исполнено. </t>
    </r>
    <r>
      <rPr>
        <sz val="10"/>
        <rFont val="Times New Roman"/>
        <family val="1"/>
        <charset val="204"/>
      </rPr>
      <t>За счет средств районных бюджетов приобретено учебников, учебно- методических комплексов для гос. организаций образования области на 678,438 млн. тенге</t>
    </r>
  </si>
  <si>
    <r>
      <t xml:space="preserve">Исполнено. </t>
    </r>
    <r>
      <rPr>
        <sz val="10"/>
        <rFont val="Times New Roman"/>
        <family val="1"/>
        <charset val="204"/>
      </rPr>
      <t>Данный индикатор рассчитан путем деления  численности трудоустроенных граждан на численность обратившихся в органы занятости  по вопросам трудоустройства и умножением на 100%.(19677/21329*100)</t>
    </r>
  </si>
  <si>
    <r>
      <rPr>
        <b/>
        <sz val="10"/>
        <rFont val="Times New Roman"/>
        <family val="1"/>
        <charset val="204"/>
      </rPr>
      <t>Исполнено</t>
    </r>
    <r>
      <rPr>
        <sz val="10"/>
        <rFont val="Times New Roman"/>
        <family val="1"/>
        <charset val="204"/>
      </rPr>
      <t>.  Данный индикатор рассчитан путем деления  численности трудоустроенных лиц из целевых групп на  количество  обратившихся лиц  из числа   целевых групп и умножением на 100(714/1009*100)</t>
    </r>
  </si>
  <si>
    <r>
      <t xml:space="preserve">Исполнено. </t>
    </r>
    <r>
      <rPr>
        <sz val="10"/>
        <rFont val="Times New Roman"/>
        <family val="1"/>
        <charset val="204"/>
      </rPr>
      <t>Количество пострадавших составило 81 человек. Несчастные случаи произошли в г. Степногорске – 29,  г. Кокшетау -23, Аккольском районе -4. Астраханском  районе -1, Атбасарском районе -4, Бурабайском районе -8, Целиноградском районе -3, Буландинском районе -2,  Аршалынском районе -2, Зерендинском районе -2, Енбекшильдерском районе – 1, Жаркаинском районе – 1, Жаксынском районе -1.</t>
    </r>
    <r>
      <rPr>
        <b/>
        <sz val="10"/>
        <rFont val="Times New Roman"/>
        <family val="1"/>
        <charset val="204"/>
      </rPr>
      <t xml:space="preserve">
</t>
    </r>
  </si>
  <si>
    <r>
      <t>Исполнено.</t>
    </r>
    <r>
      <rPr>
        <sz val="10"/>
        <rFont val="Times New Roman"/>
        <family val="1"/>
        <charset val="204"/>
      </rPr>
      <t xml:space="preserve"> (Стат. данные общая численность населения на 01.01.2018 г.-738611 чел. и доля населения, имеющие доходы ниже ПМ по итогам 3 кв.2017г. 2,6%) 738611*2,6%= 19204 чел. ниже ПМ, получателей АСП 499 чел. (499 /19207=2,6%)</t>
    </r>
  </si>
  <si>
    <r>
      <t xml:space="preserve">Исполнено. </t>
    </r>
    <r>
      <rPr>
        <sz val="10"/>
        <rFont val="Times New Roman"/>
        <family val="1"/>
        <charset val="204"/>
      </rPr>
      <t>Индикатор  исполнен (по данным районных и городских отделов занятости), число получателей АСП-499 чел., трудоспособных 134 чел. (134/499*100%=26,9%)</t>
    </r>
  </si>
  <si>
    <r>
      <t xml:space="preserve">Исполнено. </t>
    </r>
    <r>
      <rPr>
        <sz val="10"/>
        <color theme="1"/>
        <rFont val="Times New Roman"/>
        <family val="1"/>
        <charset val="204"/>
      </rPr>
      <t>0,001 млн.тенге</t>
    </r>
    <r>
      <rPr>
        <b/>
        <sz val="10"/>
        <color theme="1"/>
        <rFont val="Times New Roman"/>
        <family val="1"/>
        <charset val="204"/>
      </rPr>
      <t xml:space="preserve"> - </t>
    </r>
    <r>
      <rPr>
        <sz val="10"/>
        <color theme="1"/>
        <rFont val="Times New Roman"/>
        <family val="1"/>
        <charset val="204"/>
      </rPr>
      <t>экономия по ГЗ;</t>
    </r>
  </si>
  <si>
    <r>
      <rPr>
        <b/>
        <sz val="10"/>
        <rFont val="Times New Roman"/>
        <family val="1"/>
        <charset val="204"/>
      </rPr>
      <t xml:space="preserve">Исполнено. </t>
    </r>
    <r>
      <rPr>
        <sz val="10"/>
        <rFont val="Times New Roman"/>
        <family val="1"/>
        <charset val="204"/>
      </rPr>
      <t>94,0 тыс.тенге, в том числе 18,7 тыс. тенге по ФОТ, 72,6 тыс. тенге экономия по государственным закупкам, 2,4 тыс. тенге экономия по командировочным расходам, 0,3 тыс. тенге остаток за счет округления</t>
    </r>
  </si>
  <si>
    <r>
      <rPr>
        <b/>
        <sz val="10"/>
        <rFont val="Times New Roman"/>
        <family val="1"/>
        <charset val="204"/>
      </rPr>
      <t xml:space="preserve">Исполнено. </t>
    </r>
    <r>
      <rPr>
        <sz val="10"/>
        <rFont val="Times New Roman"/>
        <family val="1"/>
        <charset val="204"/>
      </rPr>
      <t>758 тыс. тенге, в том числе, 756 тыс. тенге судебные разбирательства по моноблокам, 2,0 тыс.тенге экономия по государственным закупкам</t>
    </r>
  </si>
  <si>
    <r>
      <rPr>
        <b/>
        <sz val="10"/>
        <rFont val="Times New Roman"/>
        <family val="1"/>
        <charset val="204"/>
      </rPr>
      <t>Исполнено.</t>
    </r>
    <r>
      <rPr>
        <sz val="10"/>
        <rFont val="Times New Roman"/>
        <family val="1"/>
        <charset val="204"/>
      </rPr>
      <t xml:space="preserve"> 2,2 тыс тенге -  экономия по ФОТ;
4,3 тыс тенге -остаток недоиспользованных средств, сложившийся за счет изменения цен и натурального объема потребления.
</t>
    </r>
  </si>
  <si>
    <r>
      <rPr>
        <b/>
        <sz val="10"/>
        <rFont val="Times New Roman"/>
        <family val="1"/>
        <charset val="204"/>
      </rPr>
      <t xml:space="preserve">Исполнено. </t>
    </r>
    <r>
      <rPr>
        <sz val="10"/>
        <rFont val="Times New Roman"/>
        <family val="1"/>
        <charset val="204"/>
      </rPr>
      <t xml:space="preserve">16,2 тыс тенге -  экономия по ФОТ;
6,3 тыс. тенге -остаток недоиспользованных средств, сложившийся за счет изменения цен и натурального объема потребления
</t>
    </r>
  </si>
  <si>
    <t>Исполнено. В 2017 году управлением по вопросам молодежной политики по различным направлениям государственной молодежной политики проведено 135 мероприятий, с охватом порядка 23 тыс.человек.</t>
  </si>
  <si>
    <r>
      <t xml:space="preserve">Не исполнено. </t>
    </r>
    <r>
      <rPr>
        <sz val="10"/>
        <rFont val="Times New Roman"/>
        <family val="1"/>
        <charset val="204"/>
      </rPr>
      <t xml:space="preserve">В связи с проведением негласных следственных действий и оперативно-розыскных мероприятий, реализация оперативных информации в отношении лиц причастных наркобизнесу перенесена на 2018 год. Исходя из современных требований, предъявляемых к ОВД в борьбе с наркоманией, ДВД Акмолинской области строит свою работу, делая акцент на усиление уголовных репрессий в отношении сбытчиков наркотиков, а не рядовых потребителей. Изложенное подтверждается статистическими данными – за 2017г. зарегистрировано 78 уголовных дел по фактам сбыта наркотических средств, что составляет 89,2 % от всех возбужденных уголовных дел по наркопреступлениям. Как следствие, за этот же период на 11 % сократилось количество состоящих на учете потребителей наркотиков. </t>
    </r>
  </si>
  <si>
    <r>
      <rPr>
        <b/>
        <sz val="10"/>
        <rFont val="Times New Roman"/>
        <family val="1"/>
        <charset val="204"/>
      </rPr>
      <t xml:space="preserve">Исполнено. </t>
    </r>
    <r>
      <rPr>
        <sz val="10"/>
        <rFont val="Times New Roman"/>
        <family val="1"/>
        <charset val="204"/>
      </rPr>
      <t>0,001-экономия  по результатам ГЗ, ком.расходы</t>
    </r>
  </si>
  <si>
    <r>
      <rPr>
        <b/>
        <sz val="10"/>
        <rFont val="Times New Roman"/>
        <family val="1"/>
        <charset val="204"/>
      </rPr>
      <t>исполнено.</t>
    </r>
    <r>
      <rPr>
        <sz val="10"/>
        <rFont val="Times New Roman"/>
        <family val="1"/>
        <charset val="204"/>
      </rPr>
      <t xml:space="preserve"> Спортивные соревнования под девизом "Мы за здоровый образ жизни" прошли в Средней школе №12 среди каратистов. Охват мероприятием 60 человек</t>
    </r>
  </si>
  <si>
    <t xml:space="preserve">В целях выявления фактов незаконного оборота наркотических средств и психотропных веществ в учебных учреждениях и развлекательных организациях проведены 53 рейдовых мероприятия, по итогам которых задержаны 2  человека за сбыт наркотических средств в развлекательном заведении, в настоящее время привлекаются по  ч.1 ст.297 УК РК. в отношении руководителей развлекательного учреждения составлены административные материалы по ст.423 КРКоАП. Во всех развлекательных организациях имеются средства видеонаблюдения, что снижает возможность употребления и сбыта наркотиков. Кроме того, с руководителями развлекательных организаций и охранных фирм, осуществляющих охрану данных заведений, проведены рабочие встречи по недопущению фактов распространения и  употребления наркотических средств и психотропных веществ в указанных организациях. </t>
  </si>
  <si>
    <r>
      <rPr>
        <sz val="10"/>
        <rFont val="Times New Roman"/>
        <family val="1"/>
        <charset val="204"/>
      </rPr>
      <t xml:space="preserve">В связи с тем, что Акмолинская область не является приграничной,  а ОПМ "Барьер" направлен на пресечение транзита наркотических средств, психотропных веществ и прекурсоров, маршрутов нелегальной транспортировки наркотиков через государственную границу республики, указание с МВД РК о проведении его на территории области не поступало. В ходе проведения ОПМ "Көкнәр-2017" в период с 01 июня по 31 октября 2017г. выявлено 62 наркоправонарушения из них фактов сбыта - 50, фактов хранения - 11в особо крупном размере,1 факт организации наркопритона. Проведено 38 спец.операций по методу «контрольная закупка» Всего за период ОПМ «Көкнәр-2017» изъято 680кг.494гр. различных видов наркотических средств,  в т.ч. «героин» - 88,5гр.,  выявлено 155 уголовных проступков по ст.296 УК РК , 116 адм.правонарушений по ст.608 КРКоАП . </t>
    </r>
    <r>
      <rPr>
        <b/>
        <sz val="10"/>
        <rFont val="Times New Roman"/>
        <family val="1"/>
        <charset val="204"/>
      </rPr>
      <t xml:space="preserve">  </t>
    </r>
  </si>
  <si>
    <r>
      <t xml:space="preserve">Исполнено: </t>
    </r>
    <r>
      <rPr>
        <sz val="10"/>
        <rFont val="Times New Roman"/>
        <family val="1"/>
        <charset val="204"/>
      </rPr>
      <t>Материально-техническое оснащение</t>
    </r>
    <r>
      <rPr>
        <b/>
        <sz val="10"/>
        <rFont val="Times New Roman"/>
        <family val="1"/>
        <charset val="204"/>
      </rPr>
      <t xml:space="preserve"> - 145 208 000 тенге </t>
    </r>
    <r>
      <rPr>
        <sz val="10"/>
        <rFont val="Times New Roman"/>
        <family val="1"/>
        <charset val="204"/>
      </rPr>
      <t xml:space="preserve">(приобретение автотранспортных средств: автоцистерна АЦ-5-60 (КамАЗ) - 1 ед., аварийно-спасательный автомобиль ГАЗель 2705 - 1 ед., оперативно-служебный автомобиль ГАЗель Next - 1 ед., автомобиль Нива Шевроле - 1 ед., автомобиль УАЗ Пикап - 1 ед., автомобиль Нива Бронто - 1 ед., лодка надувная в комплекте с лодочным мотором - 1 ед., приобретение других средств и снаряжений: аварийно-спасательный инструмент "HOLMATRO" - 2 комплекта, водолазное снаряжение (гидрокостюм) - 4 комплекта, средства индивидуальной защиты (противогазы УЗС ВК ЭКРАН) - 90 ед., спасательные жилеты - 20 ед.) </t>
    </r>
    <r>
      <rPr>
        <b/>
        <sz val="10"/>
        <rFont val="Times New Roman"/>
        <family val="1"/>
        <charset val="204"/>
      </rPr>
      <t xml:space="preserve">                                                                                                 </t>
    </r>
  </si>
  <si>
    <r>
      <rPr>
        <b/>
        <sz val="10"/>
        <rFont val="Times New Roman"/>
        <family val="1"/>
        <charset val="204"/>
      </rPr>
      <t>Исполнено.</t>
    </r>
    <r>
      <rPr>
        <sz val="10"/>
        <rFont val="Times New Roman"/>
        <family val="1"/>
        <charset val="204"/>
      </rPr>
      <t xml:space="preserve"> Рассчитывается отношением пользователей Интернет всех операторов связи к общему значению.</t>
    </r>
  </si>
  <si>
    <r>
      <t xml:space="preserve">На исполнении. </t>
    </r>
    <r>
      <rPr>
        <sz val="10"/>
        <rFont val="Times New Roman"/>
        <family val="1"/>
        <charset val="204"/>
      </rPr>
      <t>Отставание от графика, ответственный исполнитель - отдел строительства г.Кокшетау, факт на районном уровне 305,729 млн. тенге.</t>
    </r>
  </si>
  <si>
    <r>
      <t xml:space="preserve">На исполнении. </t>
    </r>
    <r>
      <rPr>
        <sz val="10"/>
        <rFont val="Times New Roman"/>
        <family val="1"/>
        <charset val="204"/>
      </rPr>
      <t>5%, 10 % по договору, экономия, невостребованные средства - ответственные исполнители отделы строительства районов, факт на районном уровне 1 211,901 млн. тенге.</t>
    </r>
  </si>
  <si>
    <r>
      <rPr>
        <b/>
        <sz val="10"/>
        <rFont val="Times New Roman"/>
        <family val="1"/>
        <charset val="204"/>
      </rPr>
      <t>Исполнено.</t>
    </r>
    <r>
      <rPr>
        <sz val="10"/>
        <rFont val="Times New Roman"/>
        <family val="1"/>
        <charset val="204"/>
      </rPr>
      <t xml:space="preserve"> Удержание 5% по условиям договора. Факт на районном уровне 24,851 млн. тенге</t>
    </r>
  </si>
  <si>
    <r>
      <t xml:space="preserve">На исполнении. </t>
    </r>
    <r>
      <rPr>
        <sz val="10"/>
        <rFont val="Times New Roman"/>
        <family val="1"/>
        <charset val="204"/>
      </rPr>
      <t xml:space="preserve">10% удержание по договору до получения положительного заключения договора. Факт 9,130 млн. тенге. </t>
    </r>
  </si>
  <si>
    <r>
      <t>На исполнении.</t>
    </r>
    <r>
      <rPr>
        <sz val="10"/>
        <rFont val="Times New Roman"/>
        <family val="1"/>
        <charset val="204"/>
      </rPr>
      <t xml:space="preserve"> Невостребованные средства. Факт на районном уровне 77,581 млн.тенге</t>
    </r>
  </si>
  <si>
    <r>
      <t xml:space="preserve">Не исполнено. </t>
    </r>
    <r>
      <rPr>
        <sz val="10"/>
        <rFont val="Times New Roman"/>
        <family val="1"/>
        <charset val="204"/>
      </rPr>
      <t>Регистрация доп.соглашения не произведена в связи с тем, что при уточнении  областного бюджета код бюджетной программы не соответствует коду бюджетной программы по договору.</t>
    </r>
  </si>
  <si>
    <r>
      <t xml:space="preserve">Не исполнено. </t>
    </r>
    <r>
      <rPr>
        <sz val="10"/>
        <rFont val="Times New Roman"/>
        <family val="1"/>
        <charset val="204"/>
      </rPr>
      <t xml:space="preserve">Отставание от графика в связи с тем, что не завершены работы по строительству котельной привязанного к зданию УВД и 100 кв.ж.д. </t>
    </r>
  </si>
  <si>
    <r>
      <t>Не исполнено.</t>
    </r>
    <r>
      <rPr>
        <sz val="10"/>
        <rFont val="Times New Roman"/>
        <family val="1"/>
        <charset val="204"/>
      </rPr>
      <t xml:space="preserve"> Отставание от графика в связи с тем, что не завершены работы по строительству котельной привязанного к зданию УВД и 100 кв.ж.д.</t>
    </r>
  </si>
  <si>
    <r>
      <t xml:space="preserve">Не исполнено. </t>
    </r>
    <r>
      <rPr>
        <sz val="10"/>
        <rFont val="Times New Roman"/>
        <family val="1"/>
        <charset val="204"/>
      </rPr>
      <t>По Аршалынскому району 0,0050048 млн. тенге- окончательная оплата не произведена по техническому надзору в связи с отсутствием подписанного уведомления. По г. Кокшетау 0,10554426 млн. тенге - Экономия по ГЗ, 109,5 млн. тенге-отставание от графика работ, слабая организация труда. Факт на районном уровне 1 426,959 млн. тенге</t>
    </r>
  </si>
  <si>
    <r>
      <t>Исполнено.</t>
    </r>
    <r>
      <rPr>
        <sz val="10"/>
        <rFont val="Times New Roman"/>
        <family val="1"/>
        <charset val="204"/>
      </rPr>
      <t xml:space="preserve"> 0,4840512 млн. тенге- 10%  удержано по договору до получения положит экспертного заключения, 0,000748 млн. тенге- экономия. Факт на районном уровне 6,203 млн. тенге.</t>
    </r>
  </si>
  <si>
    <r>
      <rPr>
        <b/>
        <sz val="10"/>
        <rFont val="Times New Roman"/>
        <family val="1"/>
        <charset val="204"/>
      </rPr>
      <t>Не исполнено.</t>
    </r>
    <r>
      <rPr>
        <sz val="10"/>
        <rFont val="Times New Roman"/>
        <family val="1"/>
        <charset val="204"/>
      </rPr>
      <t xml:space="preserve"> 3,3644968 млн. тенге - не представлены акты в/р. 2,0016 млн. тенге -10% сумма удержание по договору от стоимости выполненных. работ. Проект разработан. Проект состоит  из 3-х лотов. Водопровод, дороги находится ГЭ до 15.12.2017г. Факт на районном уровне - 18,8674.</t>
    </r>
  </si>
  <si>
    <r>
      <t xml:space="preserve">Исполнено. </t>
    </r>
    <r>
      <rPr>
        <sz val="10"/>
        <rFont val="Times New Roman"/>
        <family val="1"/>
        <charset val="204"/>
      </rPr>
      <t>5 % ПСД электроснабжения 0,367872 млн. тенге,  5% под водопровод 0,499162 млн. тенге, экспертиза водопровод-1,16615072 млн. тенге. Факт на районном уровне 16,374 млн. тенге.</t>
    </r>
  </si>
  <si>
    <r>
      <t xml:space="preserve">Исполнено. </t>
    </r>
    <r>
      <rPr>
        <sz val="10"/>
        <rFont val="Times New Roman"/>
        <family val="1"/>
        <charset val="204"/>
      </rPr>
      <t>Общая протяженность теплосетей 667,4км, отремонтировано 67км или 10%.</t>
    </r>
  </si>
  <si>
    <r>
      <t xml:space="preserve">Исполнено. </t>
    </r>
    <r>
      <rPr>
        <sz val="10"/>
        <rFont val="Times New Roman"/>
        <family val="1"/>
        <charset val="204"/>
      </rPr>
      <t>Общая протяженность теплосетей 667,4км, отремонтировано 67 км или 10%.</t>
    </r>
  </si>
  <si>
    <r>
      <rPr>
        <b/>
        <sz val="10"/>
        <rFont val="Times New Roman"/>
        <family val="1"/>
        <charset val="204"/>
      </rPr>
      <t xml:space="preserve">На исполнении. </t>
    </r>
    <r>
      <rPr>
        <sz val="10"/>
        <rFont val="Times New Roman"/>
        <family val="1"/>
        <charset val="204"/>
      </rPr>
      <t>за 2017 год количество проведенных разъяснительных мероприятий  по повышению качество оказания госуслуг Акмолинской области составляет 1800, в том числе  выступления сотрудников госоргана в СМИ по вопросам оказания госуслуг, из них: 10 - на телевидение, 11- радио, 1779 - газеты и др. печатные издания. Кроме того, на официальных интернет-ресурсах госорганов на постоянной основе актуализируется информация по оказанию госуслуг.</t>
    </r>
  </si>
  <si>
    <t>1495,0 тыс. тенге не выполнены условия договора подан иск в суд 
95,5 тыс. тенге экономия за период</t>
  </si>
  <si>
    <t>3799,9 тыс. тенге- не выполнены договорные обязательства поставщиками,
8,3 тыс. тенге - экономия по государственным закупкам.</t>
  </si>
  <si>
    <t>8,1 тыс. тенге - экономия по государственным закупкам. 3799,9 тыс. тенге- не выполнены договорные обязательства поставщиками, (отсутствие поставки товаров подан  иск в суд от 22.11.2017 г. ковровые изделия, мебель)</t>
  </si>
  <si>
    <r>
      <t xml:space="preserve">Не исполнено. </t>
    </r>
    <r>
      <rPr>
        <sz val="10"/>
        <rFont val="Times New Roman"/>
        <family val="1"/>
        <charset val="204"/>
      </rPr>
      <t>Данный целевой индикатор не достигнут за счет снижения показателей следующими районами : Аккольским на 59,2 млн.тенге (2017г.- 10,8 млн.тенге, 2016г.- 70,0 млн.тенге), Атбасарским на 469,5 млн.тенге (2017г.- 580,0 млн.тенге, 2016г.- 1049,6 млн.тенге) Зерендинским на 728,1 млн.тенге (2017г-21,8млн.тенге, 2016г.-749,9 млн.тенге) Жаркаинским на 146,2 млн.тенге (2017г-18,7млн.тенге,2016г.-164,9 млн.тенге) г.Кокшетау на 1049,6 млн.тенге (2017г.-599,4 млн.тенге, 2016г.-1649,1 млн.тенге) Бурабайским на 149,6 млн.тенге (2017г.- 66,0 млн.тенге, 2016г.-215,7 млн.тенге) Целиноградским на 308,8 млн.тенге (2017г. – 946,2млн.тенге,2016г.- 1255,1 млн.тенге). Снижение ИФО за январь-декабрь текущего года объясняется, тем что в текущем году произошло снижение по инвестициям в ТОО «Атбасар УН» Атбасарского района;  «Кокшетауский молочный завод» «МОЛОКО СИНЕГОРЬЯ» г.Кокшетау;  ТОО «Сapital Projects LTD» Целиноградского района, ТОО "Блик Терминал" Зерендинского района. Кроме того, для сведения: В 2016 году ИФО инвестиции в основной капитал  продуктов питания составил 250% к уровню 2015 года.(ежегодно такой уровень не может быть поддержан).</t>
    </r>
  </si>
  <si>
    <r>
      <t xml:space="preserve">На исполнении. </t>
    </r>
    <r>
      <rPr>
        <sz val="10"/>
        <rFont val="Times New Roman"/>
        <family val="1"/>
        <charset val="204"/>
      </rPr>
      <t>Управлением предпринимательства и промышленности Акмолинской области, разработан план совместной работы с Региональной службой коммуникаций УВП Акмолинской области и Региональной палаты предпринимателей по продвижению продукции товаропроизводителей региона. 4 июля 2017 года проведена презентация продукции ТОО «Сапа Су»  в формате брифинга и заседания круглого стола с заинтересованными лицами. 
2 августа 2017 года проведена презентация продукции ТОО «KAZ TECHNIKS»  в формате брифинга и заседания круглого стола с заинтересованными лицами.
24 августа 2017 года проведена презентация продукции ТОО «Ерназаров» и ТОО «ЕНКИ» в формате брифинга и заседания круглого стола с заинтересованными лицами. 
Кроме того, 25 июля 2017 года проведен брифинг на тему «Презентация АО «НК KAZAKH INVEST».
11 октября 2017 года для местных предпринимателей организована презентация продукции ТОО «Казфитингпласт» (г. Сарань, Карагандинская область).
21 декабря 2017 года состоялся брифинг заместителя руководителя управления предпринимательства и промышленности Акмолинской области Александра Загребина и директора ТОО «Регион строй» Александра Дворцевого.
26 декабря 2017 года состоялся брифинг с дипломантами республиканского конкурса-выставки «Лучший товар Казахстана». В брифинге приняли участие заместитель руководителя управления предпринимательства и промышленности Акмолинской области Досхан Амринов, директор ТОО «ENKI» Мырзабай Абдыкалыков, директор по информационным технологиям и контролю качества ТОО «Агрофирма TNK» Людмила Викторовна Реммеле;</t>
    </r>
    <r>
      <rPr>
        <b/>
        <sz val="10"/>
        <rFont val="Times New Roman"/>
        <family val="1"/>
        <charset val="204"/>
      </rPr>
      <t xml:space="preserve">
</t>
    </r>
  </si>
  <si>
    <r>
      <rPr>
        <b/>
        <sz val="10"/>
        <rFont val="Times New Roman"/>
        <family val="1"/>
        <charset val="204"/>
      </rPr>
      <t>Не исполнено</t>
    </r>
    <r>
      <rPr>
        <sz val="10"/>
        <rFont val="Times New Roman"/>
        <family val="1"/>
        <charset val="204"/>
      </rPr>
      <t xml:space="preserve">, 58,787 млн.тенге-уменьшение фактического количества получателей бюджетных средств, против запланированного </t>
    </r>
  </si>
  <si>
    <r>
      <rPr>
        <b/>
        <sz val="10"/>
        <rFont val="Times New Roman"/>
        <family val="1"/>
        <charset val="204"/>
      </rPr>
      <t xml:space="preserve">Исполнено. </t>
    </r>
    <r>
      <rPr>
        <sz val="10"/>
        <rFont val="Times New Roman"/>
        <family val="1"/>
        <charset val="204"/>
      </rPr>
      <t>В 2017 году Акмолинской области по программе субсидирования затрат перерабатывающих предприятий на закуп сельскохозяйственной продукции для производства продуктов ее глубокой переработки были выделены бюджетные средства в сумме 163 827 тыс. тенге  на 540,1 тонну сливочного масла и 75 тонн твердого сыра. Освоение - 100%.</t>
    </r>
  </si>
  <si>
    <r>
      <rPr>
        <b/>
        <sz val="10"/>
        <rFont val="Times New Roman"/>
        <family val="1"/>
        <charset val="204"/>
      </rPr>
      <t>Исполнено.</t>
    </r>
    <r>
      <rPr>
        <sz val="10"/>
        <rFont val="Times New Roman"/>
        <family val="1"/>
        <charset val="204"/>
      </rPr>
      <t xml:space="preserve"> По состоянию на 1 января 2018 года в Акмолинской области 52 предприятия перешли на международные стандарты в области систем качества и безопасности пищевой промышленности.</t>
    </r>
  </si>
  <si>
    <r>
      <rPr>
        <b/>
        <sz val="10"/>
        <rFont val="Times New Roman"/>
        <family val="1"/>
        <charset val="204"/>
      </rPr>
      <t xml:space="preserve">Исполнено. </t>
    </r>
    <r>
      <rPr>
        <sz val="10"/>
        <rFont val="Times New Roman"/>
        <family val="1"/>
        <charset val="204"/>
      </rPr>
      <t xml:space="preserve">В Акмолинской области переработкой сельхозпродукции занимаются  319 предприятий, в том числе: 
15 предприятий  по переработке мяса, с производственной мощностью 22,8 тыс.тонн в год. 
14 предприятий  по производству молочной продукции, с производственной мощностью 136,8  тыс. тонн в год. 
За 2017 год произведено продуктов питания на сумму 80,7 млрд. тенге (112,9% к аналогичному периоду 2016 г.).  
 Наметился рост производство мясных изделий, который составил                          15,6 млрд. тенге (125,6% к  аналогичному периоду 2016 г.), муки – 18,9 млрд.тенге (111,3% к аналогичному периоду 2016 года), растительного масла – 1,7 млрд. тенге (167,1% к 2016 году). 
Основную долю в структуре производства пищевых продуктов занимает зерноперерабатывающая отрасль – 23,4%, мясоперерабатывающая – 19,3%, молочная – 17,3%, хлеб и хлебобулочная – 6,4%, прочие отрасли – 33,6%.
Переработка мяса 
Данными предприятиями и цехами в натуральном выражений произведено 23,0 тыс. тонн мяса, рост на 22,5% по сравнению с аналогичным периодом 2016 года, объем производства колбасных изделий составил 1,8 тыс.тонн, рост на 24% по сравнению с аналогичным периодом 2016 года.
Загруженность мясоперерабатывающих предприятий в среднем составила 70,6% (в 2016 г. – 57,6%).
Переработка молока
Объем производства обработанного молока составил 48,9 тыс.тонн, что ниже на 37,7% аналогичного уровня 2016 года, сливочного масла произведено                     735 тонн, снижено на 6,1% по сравнению с 2016 годом, сыра и творога – 696 тонн, снижено на 20,3%, кисломолочной продукции 5,2 тыс. тонн, рост на 2,6%.
Загруженность молокоперерабатывающих предприятий составило 48,9% (в 2016 г. – 58,2%).
</t>
    </r>
  </si>
  <si>
    <r>
      <rPr>
        <b/>
        <sz val="10"/>
        <rFont val="Times New Roman"/>
        <family val="1"/>
        <charset val="204"/>
      </rPr>
      <t>Исполнено.</t>
    </r>
    <r>
      <rPr>
        <sz val="10"/>
        <rFont val="Times New Roman"/>
        <family val="1"/>
        <charset val="204"/>
      </rPr>
      <t xml:space="preserve"> Инвестиционные проекты введенные за первую пятилетки в рамках ГП ФИИР вышли на проектную мощность. </t>
    </r>
  </si>
  <si>
    <r>
      <t xml:space="preserve">Не исполнено. </t>
    </r>
    <r>
      <rPr>
        <sz val="10"/>
        <rFont val="Times New Roman"/>
        <family val="1"/>
        <charset val="204"/>
      </rPr>
      <t>Несвоевременное представление актов выполненных работ подрядной организацией</t>
    </r>
  </si>
  <si>
    <r>
      <t xml:space="preserve">Исполнено. </t>
    </r>
    <r>
      <rPr>
        <sz val="10"/>
        <color theme="1"/>
        <rFont val="Times New Roman"/>
        <family val="1"/>
        <charset val="204"/>
      </rPr>
      <t>1,1 т.т. - экономия средств по результатам госзакупок; 17,0 т.т. - экономия по фонду оплаты труда; 6,9 т.т. - изменение плана мероприятий по прочим текущим затратам, в связи с переносом сроков выезда, проведения мероприятий.</t>
    </r>
  </si>
  <si>
    <r>
      <t>Исполнено.</t>
    </r>
    <r>
      <rPr>
        <sz val="10"/>
        <rFont val="Times New Roman"/>
        <family val="1"/>
        <charset val="204"/>
      </rPr>
      <t xml:space="preserve"> Распределена между управлениями образования (261.108) строительства (271.108), энергетики и жилищно-коммунального хозяйства (279.108)</t>
    </r>
    <r>
      <rPr>
        <b/>
        <sz val="10"/>
        <rFont val="Times New Roman"/>
        <family val="1"/>
        <charset val="204"/>
      </rPr>
      <t xml:space="preserve"> </t>
    </r>
  </si>
  <si>
    <r>
      <t>Исполнено</t>
    </r>
    <r>
      <rPr>
        <sz val="10"/>
        <rFont val="Times New Roman"/>
        <family val="1"/>
        <charset val="204"/>
      </rPr>
      <t xml:space="preserve"> (18,2 - невостребованные средства по проекту)</t>
    </r>
  </si>
  <si>
    <r>
      <rPr>
        <b/>
        <sz val="10"/>
        <rFont val="Times New Roman"/>
        <family val="1"/>
        <charset val="204"/>
      </rPr>
      <t>Исполнено.</t>
    </r>
    <r>
      <rPr>
        <sz val="10"/>
        <rFont val="Times New Roman"/>
        <family val="1"/>
        <charset val="204"/>
      </rPr>
      <t xml:space="preserve"> Выработано собственными источниками 853млн.кВтч (ТЭЦ+ВИЭ), выработано ВИЭ 167,6. (167,6/853)/100%=19,6% - выработка ВИЭ от общей генерации</t>
    </r>
  </si>
  <si>
    <r>
      <t>Исполнено.</t>
    </r>
    <r>
      <rPr>
        <sz val="10"/>
        <rFont val="Times New Roman"/>
        <family val="1"/>
        <charset val="204"/>
      </rPr>
      <t xml:space="preserve"> Уволено 191 человек.</t>
    </r>
  </si>
  <si>
    <r>
      <rPr>
        <b/>
        <sz val="10"/>
        <rFont val="Times New Roman"/>
        <family val="1"/>
        <charset val="204"/>
      </rPr>
      <t xml:space="preserve">На исполнении. </t>
    </r>
    <r>
      <rPr>
        <sz val="10"/>
        <rFont val="Times New Roman"/>
        <family val="1"/>
        <charset val="204"/>
      </rPr>
      <t>В 2017 году количество оказанных госуслуг 4066280, посредством Госкорпорации 123799, оказанных в электронном виде 3200694, в бумажной форме через госорган  741787, количество проведенных контрольных мероприятий по вопросам соблюдения законодательства РК с сфере оказания госуслуг составляет 523. Количество госуслуг, оказанных с нарушением сроков  составляет 5. В отношении виновных лиц , допустивших нарушения сроков, приняты меры административного и дисциплинарного характера. Так, к дисциплинарной ответственности привлечено 4 должностных лиц, наложено 3 замечание, 1 выговор. К административной ответственности в виде штрафа привлечены 2 должностных лица.</t>
    </r>
  </si>
  <si>
    <r>
      <t xml:space="preserve">Исполнено. </t>
    </r>
    <r>
      <rPr>
        <sz val="10"/>
        <rFont val="Times New Roman"/>
        <family val="1"/>
        <charset val="204"/>
      </rPr>
      <t xml:space="preserve">По итогам 2017 года  из 514 населенных пунктов с населением более 100 человек 425 или 82,7% обеспечено пассажирским автотранспортным сообщением. Показатель был достигнут за счёт открытия 6 новых и продления 3 и возобновления 1 действующих автобусных маршрутов и сокращения 10 населенных пунктов с населением более 100 человек.
Автобусным сообщением дополнительно охвачено 14 населенных пунктов. </t>
    </r>
  </si>
  <si>
    <r>
      <rPr>
        <b/>
        <sz val="10"/>
        <rFont val="Times New Roman"/>
        <family val="1"/>
        <charset val="204"/>
      </rPr>
      <t xml:space="preserve">Исполнено. </t>
    </r>
    <r>
      <rPr>
        <sz val="10"/>
        <rFont val="Times New Roman"/>
        <family val="1"/>
        <charset val="204"/>
      </rPr>
      <t>Количество женщин, состоящих на диспансерном учете с зависимостью от наркотиков, составила -47, что связано с рецидивами среди находящихся в ремиссии</t>
    </r>
  </si>
  <si>
    <r>
      <rPr>
        <b/>
        <sz val="10"/>
        <rFont val="Times New Roman"/>
        <family val="1"/>
        <charset val="204"/>
      </rPr>
      <t>Исполнено</t>
    </r>
    <r>
      <rPr>
        <sz val="10"/>
        <rFont val="Times New Roman"/>
        <family val="1"/>
        <charset val="204"/>
      </rPr>
      <t xml:space="preserve">. В области 28 спортивных школ, школа высшего спортивного мастерства, школа-интернат для одаренных в спорте детей, где в 997 группах по 43 видам спорта занимается 14107 человек. </t>
    </r>
  </si>
  <si>
    <r>
      <rPr>
        <b/>
        <sz val="10"/>
        <rFont val="Times New Roman"/>
        <family val="1"/>
        <charset val="204"/>
      </rPr>
      <t xml:space="preserve">Исполнено. </t>
    </r>
    <r>
      <rPr>
        <sz val="10"/>
        <rFont val="Times New Roman"/>
        <family val="1"/>
        <charset val="204"/>
      </rPr>
      <t>В 565 дневных государственных общеобразовательных школах функционируют 4210 бесплатных кружков, в 57 организациях дополнительного образования - 321 бесплатных кружков.</t>
    </r>
  </si>
  <si>
    <r>
      <t>Исполнено.</t>
    </r>
    <r>
      <rPr>
        <sz val="10"/>
        <rFont val="Times New Roman"/>
        <family val="1"/>
        <charset val="204"/>
      </rPr>
      <t xml:space="preserve"> Невостребованные средства, проект на ГЭ, завершение ГЭ февр 2018. Факт на районном уровне 4,073 млн. тенге</t>
    </r>
  </si>
  <si>
    <t>ЦИ "Уровень цифровой грамотности населения"</t>
  </si>
  <si>
    <t>Акимат, заинтересованные управления</t>
  </si>
  <si>
    <r>
      <rPr>
        <b/>
        <sz val="10"/>
        <rFont val="Times New Roman"/>
        <family val="1"/>
        <charset val="204"/>
      </rPr>
      <t>На исполнении.</t>
    </r>
    <r>
      <rPr>
        <sz val="10"/>
        <rFont val="Times New Roman"/>
        <family val="1"/>
        <charset val="204"/>
      </rPr>
      <t xml:space="preserve"> Статистические данные за 2017 год будут опубликованы 26 марта 2018 года.</t>
    </r>
  </si>
  <si>
    <r>
      <rPr>
        <b/>
        <sz val="10"/>
        <rFont val="Times New Roman"/>
        <family val="1"/>
        <charset val="204"/>
      </rPr>
      <t>На исполнении.</t>
    </r>
    <r>
      <rPr>
        <sz val="10"/>
        <rFont val="Times New Roman"/>
        <family val="1"/>
        <charset val="204"/>
      </rPr>
      <t xml:space="preserve"> Дата публикации статистической информации о деятельности библиотек за 2017 год - 28 марта 2018 года</t>
    </r>
  </si>
  <si>
    <r>
      <rPr>
        <b/>
        <sz val="10"/>
        <rFont val="Times New Roman"/>
        <family val="1"/>
        <charset val="204"/>
      </rPr>
      <t>Исполнено</t>
    </r>
    <r>
      <rPr>
        <sz val="10"/>
        <rFont val="Times New Roman"/>
        <family val="1"/>
        <charset val="204"/>
      </rPr>
      <t>. Числе зрителей на мероприятиях, проведенных театрами в 2017 году составило 73806 чел., среднегодовая численность населения области - 736490 чел.</t>
    </r>
  </si>
  <si>
    <r>
      <rPr>
        <b/>
        <sz val="10"/>
        <rFont val="Times New Roman"/>
        <family val="1"/>
        <charset val="204"/>
      </rPr>
      <t>На исполнении.</t>
    </r>
    <r>
      <rPr>
        <sz val="10"/>
        <rFont val="Times New Roman"/>
        <family val="1"/>
        <charset val="204"/>
      </rPr>
      <t xml:space="preserve"> Дата публикации статистической информации о деятельности музеев за 2017 год - 13 марта 2018 года</t>
    </r>
  </si>
  <si>
    <r>
      <rPr>
        <b/>
        <sz val="10"/>
        <rFont val="Times New Roman"/>
        <family val="1"/>
        <charset val="204"/>
      </rPr>
      <t>На исполнении.</t>
    </r>
    <r>
      <rPr>
        <sz val="10"/>
        <rFont val="Times New Roman"/>
        <family val="1"/>
        <charset val="204"/>
      </rPr>
      <t xml:space="preserve"> Дата публикации статистической информации о концертной деятельности за 2017 год - 9 апреля 2018 года</t>
    </r>
  </si>
  <si>
    <t>Управление экономики и бюджетного планирования Акмолинской области</t>
  </si>
  <si>
    <t>По решению учредителей компании реализация проекта приостановлена на неопределенный срок.</t>
  </si>
  <si>
    <r>
      <rPr>
        <b/>
        <sz val="10"/>
        <color indexed="8"/>
        <rFont val="Times New Roman"/>
        <family val="1"/>
        <charset val="204"/>
      </rPr>
      <t>Исполнено.</t>
    </r>
    <r>
      <rPr>
        <sz val="10"/>
        <color indexed="8"/>
        <rFont val="Times New Roman"/>
        <family val="1"/>
        <charset val="204"/>
      </rPr>
      <t xml:space="preserve"> За 2017  год  посредством торгов для сельскохозяйственного производства и реализации инвестиционных проектов предоставлено 110,1 тыс.га.  на 1.11.2016 г.  площадь земель сельскохозяйственного назначения  составляет 10782,2 тыс.га,  По данному расчету на 2017 год показатель  составляет 1,0 %.  Показатель достигнут за счет предоставления  сельскохозяйственных  угодий    посредством торгов и реализации инвестиционных проектов Аккольского района 18,0 тыс.га, Астраханского района 4,4 тыс.га, Бурабайского района 3,0 тыс.га, Биржан сал - 11,4 тыс.га, Ерейментауского района - 29,9 тыс.га, Есильского района - 0,3 тыс.га, Жаксынского района - 3,8 тыс.га, Коргалжынского района 12,7 тыс.га, Сандыктауского района  0,7 тыс.га, Целиноградского района - 16,6 тыс.га, Шортандинского района 2,2 тыс.га, г. Степногорска - 7,1 тыс.га.</t>
    </r>
  </si>
  <si>
    <r>
      <rPr>
        <b/>
        <sz val="10"/>
        <rFont val="Times New Roman"/>
        <family val="1"/>
        <charset val="204"/>
      </rPr>
      <t xml:space="preserve">Исполнено. </t>
    </r>
    <r>
      <rPr>
        <sz val="10"/>
        <rFont val="Times New Roman"/>
        <family val="1"/>
        <charset val="204"/>
      </rPr>
      <t>1) 19 июня 2017 года проведено заседание областного межведомственного штаба по координации деятельности государственных органов, направленной на противодействие наркомании и наркобизнесу, под председательством заместителя акима области Нуркенова Н.Ж. На заседании было рассмотрено 4 вопроса, в том числе: наркоситуация в Акмолинской области,  организация проведения антинаркотического месячника и акции, посвященной Международному дню борьбы с наркоманией, занятость подростков и учащейся молодежи в период каникул, о мерах по противодействию наркомании и наркобизнесу в г.Степногорск .  2) 27 декабря 2017 года  под председательством заместителя акима области Мусралимовой А.Е. в соответствии с планом работы МВШ состоялось очередное заседание штаба, на котором было рассмотрено 4 вопроса, в т.ч. о проводимой работе по реабилитации наркозависимых лиц в областном центре, мотивация и их адаптация в обществе; О работе МПС ДВД области в сфере профилактики наркомании; Проведение предупредительно-профилактической работы по недопущению потребления и распространения наркотических средств в учебных заведениях; О результатх деятельности МВШ за 2017 год. По итогам заседаний МВШ заинтересованным государственным ведомствам были даны соответствующие рекомендации.</t>
    </r>
  </si>
  <si>
    <r>
      <t>Исполнено.</t>
    </r>
    <r>
      <rPr>
        <sz val="10"/>
        <rFont val="Times New Roman"/>
        <family val="1"/>
        <charset val="204"/>
      </rPr>
      <t xml:space="preserve"> Было разработано и выпущено 3560 ед. рекламно-информационных материалов, путеводителей и каталогов по экологическим, культурно-познавательным и историческим объектам Акмолинской области на 3-х языках</t>
    </r>
  </si>
  <si>
    <t xml:space="preserve">265 015 "Частичное гарантирование кредитов малому и среднему бизнесу в рамках Единой программы поддержки и развития бизнеса "Дорожная карта бизнеса 2020" (2)
                                </t>
  </si>
  <si>
    <r>
      <t xml:space="preserve">Исполнено. </t>
    </r>
    <r>
      <rPr>
        <sz val="10"/>
        <rFont val="Times New Roman"/>
        <family val="1"/>
        <charset val="204"/>
      </rPr>
      <t xml:space="preserve">Экономия по ФОТ, остаток за счет округления </t>
    </r>
  </si>
  <si>
    <r>
      <rPr>
        <b/>
        <sz val="10"/>
        <rFont val="Times New Roman"/>
        <family val="1"/>
        <charset val="204"/>
      </rPr>
      <t xml:space="preserve">Исполнено. </t>
    </r>
    <r>
      <rPr>
        <sz val="10"/>
        <rFont val="Times New Roman"/>
        <family val="1"/>
        <charset val="204"/>
      </rPr>
      <t xml:space="preserve">Всего 0,013 млн.тенге, в том числе:
0,009млн. тенге -экономия по ФОТ;
0,003млн.тенге-остаток за счет округления;
0,001млн тенге -  экономия по командировочным расходам;
</t>
    </r>
  </si>
  <si>
    <r>
      <rPr>
        <b/>
        <sz val="10"/>
        <rFont val="Times New Roman"/>
        <family val="1"/>
        <charset val="204"/>
      </rPr>
      <t>Не исполнено.</t>
    </r>
    <r>
      <rPr>
        <sz val="10"/>
        <rFont val="Times New Roman"/>
        <family val="1"/>
        <charset val="204"/>
      </rPr>
      <t xml:space="preserve"> По причине оттока абонентской базы. Повышение уровня доступности мобильной связи.</t>
    </r>
  </si>
  <si>
    <t>268.</t>
  </si>
  <si>
    <t xml:space="preserve">приобретено 4 навигатора, 2 служебные автомашины, 4 принтера, 16 ед. офисной мебели. Не исполнено: 32 компьютера в комплекте не соответствуют технической спецификации, поставщиком внесена неустойка в доход бюджета </t>
  </si>
  <si>
    <r>
      <t xml:space="preserve">Исполнено. </t>
    </r>
    <r>
      <rPr>
        <sz val="10"/>
        <rFont val="Times New Roman"/>
        <family val="1"/>
        <charset val="204"/>
      </rPr>
      <t>Согласно данным УКЗиСП в области потребность в трудовых ресурсах в промышленности до 2020 года составляет 4036 человек</t>
    </r>
  </si>
  <si>
    <r>
      <t xml:space="preserve">На исполнении. </t>
    </r>
    <r>
      <rPr>
        <sz val="10"/>
        <rFont val="Times New Roman"/>
        <family val="1"/>
        <charset val="204"/>
      </rPr>
      <t xml:space="preserve">Всего количество ламп 217 026 (шт.), из них энергосберегающих - 93 515. </t>
    </r>
  </si>
  <si>
    <r>
      <rPr>
        <b/>
        <sz val="10"/>
        <rFont val="Times New Roman"/>
        <family val="1"/>
        <charset val="204"/>
      </rPr>
      <t xml:space="preserve">На исполнении. </t>
    </r>
    <r>
      <rPr>
        <sz val="10"/>
        <rFont val="Times New Roman"/>
        <family val="1"/>
        <charset val="204"/>
      </rPr>
      <t xml:space="preserve">Достижение поставленной задачи по развитию сельских территорий осуществляется по следующим направлениям:
</t>
    </r>
    <r>
      <rPr>
        <b/>
        <sz val="10"/>
        <rFont val="Times New Roman"/>
        <family val="1"/>
        <charset val="204"/>
      </rPr>
      <t>1) развитие районных центров и опорных сел;</t>
    </r>
    <r>
      <rPr>
        <sz val="10"/>
        <rFont val="Times New Roman"/>
        <family val="1"/>
        <charset val="204"/>
      </rPr>
      <t xml:space="preserve"> </t>
    </r>
    <r>
      <rPr>
        <b/>
        <i/>
        <sz val="10"/>
        <rFont val="Times New Roman"/>
        <family val="1"/>
        <charset val="204"/>
      </rPr>
      <t>В 2017 году</t>
    </r>
    <r>
      <rPr>
        <i/>
        <sz val="10"/>
        <rFont val="Times New Roman"/>
        <family val="1"/>
        <charset val="204"/>
      </rPr>
      <t xml:space="preserve"> на реализацию мероприятий по развитию экономической деятельности, социальной и инженерной инфраструктуры, развитие транспортной доступности, развитие и создание центров оказания государственных и коммерческих услуг в опорных СНП </t>
    </r>
    <r>
      <rPr>
        <b/>
        <i/>
        <sz val="10"/>
        <rFont val="Times New Roman"/>
        <family val="1"/>
        <charset val="204"/>
      </rPr>
      <t>выделено и освоено 2 027 млн.тенге</t>
    </r>
    <r>
      <rPr>
        <i/>
        <sz val="10"/>
        <rFont val="Times New Roman"/>
        <family val="1"/>
        <charset val="204"/>
      </rPr>
      <t xml:space="preserve">, в том числе </t>
    </r>
    <r>
      <rPr>
        <b/>
        <i/>
        <sz val="10"/>
        <rFont val="Times New Roman"/>
        <family val="1"/>
        <charset val="204"/>
      </rPr>
      <t>РБ</t>
    </r>
    <r>
      <rPr>
        <i/>
        <sz val="10"/>
        <rFont val="Times New Roman"/>
        <family val="1"/>
        <charset val="204"/>
      </rPr>
      <t xml:space="preserve"> - 1 155,5 млн.тенге, </t>
    </r>
    <r>
      <rPr>
        <b/>
        <i/>
        <sz val="10"/>
        <rFont val="Times New Roman"/>
        <family val="1"/>
        <charset val="204"/>
      </rPr>
      <t>МБ</t>
    </r>
    <r>
      <rPr>
        <i/>
        <sz val="10"/>
        <rFont val="Times New Roman"/>
        <family val="1"/>
        <charset val="204"/>
      </rPr>
      <t xml:space="preserve"> - 150,8 млн.тенге, </t>
    </r>
    <r>
      <rPr>
        <b/>
        <i/>
        <sz val="10"/>
        <rFont val="Times New Roman"/>
        <family val="1"/>
        <charset val="204"/>
      </rPr>
      <t>ДИ</t>
    </r>
    <r>
      <rPr>
        <i/>
        <sz val="10"/>
        <rFont val="Times New Roman"/>
        <family val="1"/>
        <charset val="204"/>
      </rPr>
      <t xml:space="preserve"> - 710,7 млн.тенге. </t>
    </r>
    <r>
      <rPr>
        <sz val="10"/>
        <rFont val="Times New Roman"/>
        <family val="1"/>
        <charset val="204"/>
      </rPr>
      <t xml:space="preserve">
</t>
    </r>
    <r>
      <rPr>
        <b/>
        <sz val="10"/>
        <rFont val="Times New Roman"/>
        <family val="1"/>
        <charset val="204"/>
      </rPr>
      <t>2)</t>
    </r>
    <r>
      <rPr>
        <sz val="10"/>
        <rFont val="Times New Roman"/>
        <family val="1"/>
        <charset val="204"/>
      </rPr>
      <t xml:space="preserve"> </t>
    </r>
    <r>
      <rPr>
        <b/>
        <sz val="10"/>
        <rFont val="Times New Roman"/>
        <family val="1"/>
        <charset val="204"/>
      </rPr>
      <t>повышение кадрового потенциала сельской местности</t>
    </r>
    <r>
      <rPr>
        <sz val="10"/>
        <rFont val="Times New Roman"/>
        <family val="1"/>
        <charset val="204"/>
      </rPr>
      <t xml:space="preserve"> </t>
    </r>
    <r>
      <rPr>
        <i/>
        <sz val="10"/>
        <rFont val="Times New Roman"/>
        <family val="1"/>
        <charset val="204"/>
      </rPr>
      <t xml:space="preserve">путем стимулирования специалистов </t>
    </r>
    <r>
      <rPr>
        <b/>
        <i/>
        <sz val="10"/>
        <rFont val="Times New Roman"/>
        <family val="1"/>
        <charset val="204"/>
      </rPr>
      <t xml:space="preserve">социальной сферы </t>
    </r>
    <r>
      <rPr>
        <i/>
        <sz val="10"/>
        <rFont val="Times New Roman"/>
        <family val="1"/>
        <charset val="204"/>
      </rPr>
      <t>и АПК,</t>
    </r>
    <r>
      <rPr>
        <b/>
        <i/>
        <sz val="10"/>
        <rFont val="Times New Roman"/>
        <family val="1"/>
        <charset val="204"/>
      </rPr>
      <t xml:space="preserve"> прибывающих для работы и проживания в села. </t>
    </r>
    <r>
      <rPr>
        <i/>
        <sz val="10"/>
        <rFont val="Times New Roman"/>
        <family val="1"/>
        <charset val="204"/>
      </rPr>
      <t xml:space="preserve">В 2017 году представлено </t>
    </r>
    <r>
      <rPr>
        <b/>
        <i/>
        <sz val="10"/>
        <rFont val="Times New Roman"/>
        <family val="1"/>
        <charset val="204"/>
      </rPr>
      <t>подъемных пособий 381 специалисту</t>
    </r>
    <r>
      <rPr>
        <i/>
        <sz val="10"/>
        <rFont val="Times New Roman"/>
        <family val="1"/>
        <charset val="204"/>
      </rPr>
      <t xml:space="preserve"> (150,9 млн. тенге), </t>
    </r>
    <r>
      <rPr>
        <b/>
        <i/>
        <sz val="10"/>
        <rFont val="Times New Roman"/>
        <family val="1"/>
        <charset val="204"/>
      </rPr>
      <t xml:space="preserve">бюджетных кредитов 331 специалисту </t>
    </r>
    <r>
      <rPr>
        <i/>
        <sz val="10"/>
        <rFont val="Times New Roman"/>
        <family val="1"/>
        <charset val="204"/>
      </rPr>
      <t xml:space="preserve">(1068,2 млн. тенге).  </t>
    </r>
    <r>
      <rPr>
        <sz val="10"/>
        <rFont val="Times New Roman"/>
        <family val="1"/>
        <charset val="204"/>
      </rPr>
      <t xml:space="preserve">
</t>
    </r>
    <r>
      <rPr>
        <b/>
        <sz val="10"/>
        <rFont val="Times New Roman"/>
        <family val="1"/>
        <charset val="204"/>
      </rPr>
      <t>3)</t>
    </r>
    <r>
      <rPr>
        <sz val="10"/>
        <rFont val="Times New Roman"/>
        <family val="1"/>
        <charset val="204"/>
      </rPr>
      <t xml:space="preserve"> </t>
    </r>
    <r>
      <rPr>
        <b/>
        <sz val="10"/>
        <rFont val="Times New Roman"/>
        <family val="1"/>
        <charset val="204"/>
      </rPr>
      <t>финансовая поддержка местного самоуправления</t>
    </r>
    <r>
      <rPr>
        <sz val="10"/>
        <rFont val="Times New Roman"/>
        <family val="1"/>
        <charset val="204"/>
      </rPr>
      <t xml:space="preserve"> </t>
    </r>
    <r>
      <rPr>
        <i/>
        <sz val="10"/>
        <rFont val="Times New Roman"/>
        <family val="1"/>
        <charset val="204"/>
      </rPr>
      <t xml:space="preserve">путем привлечения сельского населения к выработке предложений по определению мероприятий по развитию СНП и улучшению жизнеобеспечения по принципу отбора мероприятий «снизу вверх». По итогам 2017 года </t>
    </r>
    <r>
      <rPr>
        <b/>
        <i/>
        <sz val="10"/>
        <rFont val="Times New Roman"/>
        <family val="1"/>
        <charset val="204"/>
      </rPr>
      <t xml:space="preserve">в 187 селах проведены 262 мероприятия </t>
    </r>
    <r>
      <rPr>
        <i/>
        <sz val="10"/>
        <rFont val="Times New Roman"/>
        <family val="1"/>
        <charset val="204"/>
      </rPr>
      <t>по ремонту внутрипосёлковых дорог, соц.объектов, освещения, благоустройства и тд. на общую сумму 353,8 млн. тенге.</t>
    </r>
  </si>
  <si>
    <r>
      <t xml:space="preserve">Исполнено. </t>
    </r>
    <r>
      <rPr>
        <sz val="10"/>
        <rFont val="Times New Roman"/>
        <family val="1"/>
        <charset val="204"/>
      </rPr>
      <t>По информации УПТиАД области развитие сопутствующей инфраструктуры для пешеходного передвижения в городах предусматривается при разработке проектов детальных планировок и генеральных планов застройки, а также, при разработке проектно-сметной документаций на ремонт улично-дорожной сети соответствующих населенных пунктов (обустройство тротуаров, пешеходных переходов, уличного освещения, турникетов и прочего)</t>
    </r>
  </si>
  <si>
    <r>
      <t xml:space="preserve">Исполнено. </t>
    </r>
    <r>
      <rPr>
        <sz val="10"/>
        <rFont val="Times New Roman"/>
        <family val="1"/>
        <charset val="204"/>
      </rPr>
      <t xml:space="preserve">За 2017 год в рамках  межрегионального сотрудничества проведено 3 ярмарки сельхозпродукции Акмолинской области в г.Астане, реализовано продукции на 832,8 млн.тенге.   </t>
    </r>
  </si>
  <si>
    <t>План на 2017 год не предусмотрен</t>
  </si>
  <si>
    <t>исполнено, укрепление материально-технического оснащения - приобретение навигатора для автомашины</t>
  </si>
  <si>
    <r>
      <rPr>
        <b/>
        <sz val="10"/>
        <rFont val="Times New Roman"/>
        <family val="1"/>
        <charset val="204"/>
      </rPr>
      <t>Исполнено.</t>
    </r>
    <r>
      <rPr>
        <sz val="10"/>
        <rFont val="Times New Roman"/>
        <family val="1"/>
        <charset val="204"/>
      </rPr>
      <t xml:space="preserve"> В декабре 2017 года проведено социологическое исследование «Эффективность реализации молодежной политики в Акмолинской области»  среди молодежи области, с охватом 1000 респондентов. По результатам опроса исследования, 58 % от общего числа опрошенных полностью удовлетворены  реализацией государственной молодежной политики в Акмолинской области.  </t>
    </r>
  </si>
  <si>
    <r>
      <t xml:space="preserve">Не исполнено. </t>
    </r>
    <r>
      <rPr>
        <sz val="10"/>
        <rFont val="Times New Roman"/>
        <family val="1"/>
        <charset val="204"/>
      </rPr>
      <t>По статистическим данным за 4 квартал 2017 года.</t>
    </r>
  </si>
  <si>
    <r>
      <t>На исполнении.</t>
    </r>
    <r>
      <rPr>
        <sz val="10"/>
        <rFont val="Times New Roman"/>
        <family val="1"/>
        <charset val="204"/>
      </rPr>
      <t xml:space="preserve">  На момент составления отчета данные за 2017 год отсутствуют.  За январь-ноябрь 2017 г. -31,7%.</t>
    </r>
  </si>
  <si>
    <r>
      <t xml:space="preserve">На исполнении. 
</t>
    </r>
    <r>
      <rPr>
        <sz val="10"/>
        <rFont val="Times New Roman"/>
        <family val="1"/>
        <charset val="204"/>
      </rPr>
      <t>В рамках работы по развитию внешнеэкономической деятельности акиматом Акмолинской области на ежеквартальной основе направляется актуализированный реестр-баланс отечественных товаропроизводителей в посольства зарубежных стран.
Прорабатывается вопрос по продвижению продовольственной продукции предприятий Акмолинской области через сеть магазинов в приграничных регионах Российской Федерации, охватывающую северные регионы РК, при сотрудничестве с ТОО «Центр регионального развития Есиль» (г.Петропавловск).
В целях развития экспортного потенциала области 29 января 2018 года заместителем акима Акмолинской области утвержден «План мероприятий по стимулированию экспортеров Акмолинской области и развитию экспортного потенциала на 2018 год».
Внешнеторговый оборот Акмолинской области за 11 месяцев 2017 года составил 800,5 млн. долларов США, рост на 12,5% к периоду прошлого года. В т.ч. экспорт – 295,2 млн. долларов США, с ростом на 12,6% к периоду прошлого года.
Увеличился экспорт пшеницы на 4,3%, ячменя в 1,8 раза, подшипников в 1,4 раза, рапса в 1,3 раза.</t>
    </r>
  </si>
  <si>
    <r>
      <rPr>
        <b/>
        <u/>
        <sz val="10"/>
        <rFont val="Times New Roman"/>
        <family val="1"/>
        <charset val="204"/>
      </rPr>
      <t>На исполнении.</t>
    </r>
    <r>
      <rPr>
        <sz val="10"/>
        <rFont val="Times New Roman"/>
        <family val="1"/>
        <charset val="204"/>
      </rPr>
      <t xml:space="preserve">
Заседания Совета по привлечению инвесторов и улучшению инвестиционного климата проведены:
21.06.2017г. - рассмотрены вопросы:
- взаимодействие регионального филиала АО «НК «KAZAKH INVEST» с местными исполнительными и территориальными государственными органами;
- о текущей ситуации и имеющихся проблемных вопросах в регионе по привлечению инвестиций.
29.08.2017г. - на повестке дня рассмотрены вопросы:
- ход внедрения новых подходов по переформатированию региональной системы привлечения инвестиций в Акмолинской области;
- принимаемые мер по снижению административных барьеров для инвесторов и внедрению в Акмолинской области механизмов обслуживания инвесторов по принципу «одного окна»;
- нишевые проекты и вопросы финансирования разработки документации для их «упаковки».
27.11.2017г. - на повестке дня рассмотрены вопросы:
- ход реализации проекта строительства горно-обогатительного комбината в Жаркаинском районе ТОО «Масальский ГОК» в рамках Казахстанско-китайской инвестиционной программы сотрудничества;
- ход реализации проектов Карты индустриализации и Карты поддержки предпринимательства, в том числе проектов, вводимых в рамках Телемоста.</t>
    </r>
    <r>
      <rPr>
        <b/>
        <sz val="10"/>
        <rFont val="Times New Roman"/>
        <family val="1"/>
        <charset val="204"/>
      </rPr>
      <t xml:space="preserve">
</t>
    </r>
  </si>
  <si>
    <r>
      <rPr>
        <b/>
        <sz val="10"/>
        <rFont val="Times New Roman"/>
        <family val="1"/>
        <charset val="204"/>
      </rPr>
      <t xml:space="preserve">Исполнено. </t>
    </r>
    <r>
      <rPr>
        <sz val="10"/>
        <rFont val="Times New Roman"/>
        <family val="1"/>
        <charset val="204"/>
      </rPr>
      <t>0,970 тыс.тенге - экономия по приобретению ГСМ, прочих запасов</t>
    </r>
  </si>
  <si>
    <r>
      <rPr>
        <b/>
        <sz val="10"/>
        <rFont val="Times New Roman"/>
        <family val="1"/>
        <charset val="204"/>
      </rPr>
      <t>Исполнено.</t>
    </r>
    <r>
      <rPr>
        <sz val="10"/>
        <rFont val="Times New Roman"/>
        <family val="1"/>
        <charset val="204"/>
      </rPr>
      <t xml:space="preserve"> На 1 января 2018 года в области физической культуры и спорта занимается 203758 человек, что составляет 27,6% к общему числу населения области. (Общая численность населения – 738611 человека). Таблица 1</t>
    </r>
  </si>
  <si>
    <r>
      <rPr>
        <b/>
        <sz val="10"/>
        <rFont val="Times New Roman"/>
        <family val="1"/>
        <charset val="204"/>
      </rPr>
      <t>Исполнено.</t>
    </r>
    <r>
      <rPr>
        <sz val="10"/>
        <rFont val="Times New Roman"/>
        <family val="1"/>
        <charset val="204"/>
      </rPr>
      <t xml:space="preserve"> В настоящее время в области функционирует 28 спортивных школ и школа-интернат для одаренных в спорте детей, где занимается 13970 детей и подростков, а также 5 детско-юношеских клубов физической подготовки с общим охватом 3688 чел. Общее число занимающихся  составляет 17658 человек, что составляет 14,8% к общему числу школьников области. (Общее число школьников – 119591 человек).Таблица 2.</t>
    </r>
  </si>
  <si>
    <t>99 т.т. в том числе, 4 т.т - экономия по гос. закупкам, 95 т.т. - не выполнены договорные обязательства.</t>
  </si>
  <si>
    <t xml:space="preserve">Исполнено. В 2017-2018 учебном году обладателями именной стипендии стали 276 студентов высших учебных заведений. </t>
  </si>
  <si>
    <r>
      <t>Исполнено.</t>
    </r>
    <r>
      <rPr>
        <sz val="10"/>
        <rFont val="Times New Roman"/>
        <family val="1"/>
        <charset val="204"/>
      </rPr>
      <t xml:space="preserve"> В области осуществляют свою деятельность 23 ИРГ в составе 242 человек (1 областная, 2 городские, 17 районных и 3 при ВУЗах г.Кокшетау). ИРГ области проведено 2557 мероприятий, в которых приняли участие  73325 человек.</t>
    </r>
  </si>
  <si>
    <r>
      <t>Исполнено.</t>
    </r>
    <r>
      <rPr>
        <sz val="10"/>
        <rFont val="Times New Roman"/>
        <family val="1"/>
        <charset val="204"/>
      </rPr>
      <t xml:space="preserve"> В период 24 по 28 июля 2017г. была проведена комплексная экспедиция по исследованию туристско-рекреационного потенциала Зерендинского района Акмолинской области .
За время экспедиции были посещены 18 туристских объектов. Сделано свыше 500 фотографий, проведены встречи с местными краеведами, работниками природоохранных ведомств, разработаны 3 туристских маршрута различной сложности по горам Жаксытукты. 
В ходе экспедиции были изучены сакральные места Зерендинского района и даны рекомендации по развитию туристской инфраструктуры вокруг этих мест. 
</t>
    </r>
  </si>
  <si>
    <t>Исполнено. 2017-2018 уч.г. во всех центрах области государственному языку обучаются 4761 слушатель, английскому языку 559 слушателей.</t>
  </si>
  <si>
    <t>96,0</t>
  </si>
  <si>
    <r>
      <t>Не исполнено.</t>
    </r>
    <r>
      <rPr>
        <sz val="10"/>
        <rFont val="Times New Roman"/>
        <family val="1"/>
        <charset val="204"/>
      </rPr>
      <t xml:space="preserve"> Услугами по сбору и транпортировке отходов было охвачено 18 населенных пунктов области. Информация предоставлена управлением энергетики и жилищно-коммунального хозяйства Акмолинской области</t>
    </r>
    <r>
      <rPr>
        <b/>
        <sz val="10"/>
        <rFont val="Times New Roman"/>
        <family val="1"/>
        <charset val="204"/>
      </rPr>
      <t>.</t>
    </r>
  </si>
  <si>
    <t>Базовое (исходное) значение</t>
  </si>
  <si>
    <t>План на 2017 год</t>
  </si>
  <si>
    <t>Информация об исполнении</t>
  </si>
  <si>
    <t>Исполнено. В 2017 году в области охвачено на 70 %.</t>
  </si>
  <si>
    <t>На территории Акмолинской области расположено 10 городов областного и районного значения, а также 9 районных центров (села, поселки), из них в 2017 году 6 городов Акколь, Щучинск, Степногорск, Ерейментау, Макинск, Степняк и 5 районных центров п. Аршалы, с. Астрахан, с. Егиндыколь, с. Зеренда и с. Балкашино обеспечены официальными перевозками такси, что составляет 52%.</t>
  </si>
  <si>
    <t>2. Анализ межведомственного взаимодействия</t>
  </si>
  <si>
    <t>Наименование целевого индикатора / показателя результата</t>
  </si>
  <si>
    <t>Орган соисполнитель</t>
  </si>
  <si>
    <t>Анализ взаимодействия</t>
  </si>
  <si>
    <t>ЦИ «Количество функционирующих аварийных и трехсменных школ»</t>
  </si>
  <si>
    <t>Акиматы районов, городов, УС</t>
  </si>
  <si>
    <t>«Доля выявленных преступлений, связанных со сбытом либо в целях сбыта наркотиков, от общего количества наркопреступлений»</t>
  </si>
  <si>
    <t>Областные управления и департаменты (по согласованию), акиматы районов, городов</t>
  </si>
  <si>
    <t>Анализ наркоситуации свидетельствует, что принимаемые меры ДВД совместно с заинтересованными ведомствами являются действенными и способствуют снижению наркотизации населения (на протяжении 10 лет наблюдается устойчивая тенденция к снижению в среднем на 8-10% в год). Проведенный анализ показал, что активизация деятельности именно в выявлении и привлечении к уголовной ответственности именно сбытчиков наркотиков напрямую влияет на сокращение числа наркопотребителей и позволяет удерживать этот показатель на стабильном уровне, не допуская роста. В профилактической же работе - сокращение спроса на наркотики является главным инструментом и наиболее перспективным направлением в преодолении наркомании и наркобизнеса. В связи с этим в основу проводимой работы поставлено предупреждение потребления наркотиков среди подростков и молодежи в возрасте от 18 до 30 лет, которые составляют основную группу среди потребителей наркотиков (60%). На начало 2017 года на учете состояло 711 человек, по итогам года по медицинским показаниям с учетов снято 80 человек, на сегодняшний день на наркоучетах области состоит 631 наркозависимое лицо. Приведенные цифры свидетельствуют о стабильной динамике к оздоровлению наркоситуации в области</t>
  </si>
  <si>
    <t>Информации о целевых индикаторах, недостигнутых в результате действия или бездействия органа-соисполнителя, не имеется.</t>
  </si>
  <si>
    <t>Факторы внешнего воздействия и их влияние на достижение целевых индикаторов / показателей результата</t>
  </si>
  <si>
    <t>Принятые меры</t>
  </si>
  <si>
    <t xml:space="preserve">Миграционные процессы </t>
  </si>
  <si>
    <t>Из 12 трехсменных школ по 5 уже принимаются меры в части строительства школ и дополнительных учебных корпусов, на строительство вновь выявленных 7 школ ведется разработка проектно-сметной документации.</t>
  </si>
  <si>
    <t xml:space="preserve">3. Анализ внешнего воздействия </t>
  </si>
  <si>
    <t>Источник финансирования</t>
  </si>
  <si>
    <t>Причины неиспользования</t>
  </si>
  <si>
    <t>Местный бюджет</t>
  </si>
  <si>
    <t>Экономия по результатам государственных закупок, несвоевременное выполнение обязательств поставщиками, перенос сроков реализации проектов</t>
  </si>
  <si>
    <t>Республиканский бюджет</t>
  </si>
  <si>
    <t>Национальный фонд</t>
  </si>
  <si>
    <t>Другие источники</t>
  </si>
  <si>
    <t>Всего</t>
  </si>
  <si>
    <t>4. Освоение финансовых средств</t>
  </si>
  <si>
    <r>
      <t xml:space="preserve">В 2017 году принимались меры по решению вопросов, связанных с 3‑сменным обучением. Вместе с тем, в связи с миграционными процессами в Целиноградском районе и в г.Кокшетау количество таких школ увеличилось до 12 учебных заведений. По 5 школам уже принимаются меры, в том числе ведется строительство 3 объектов </t>
    </r>
    <r>
      <rPr>
        <i/>
        <sz val="10"/>
        <color theme="1"/>
        <rFont val="Times New Roman"/>
        <family val="1"/>
        <charset val="204"/>
      </rPr>
      <t>(школа на 800 мест в г.Щучинске Бурабайского района, школа на 900 мест в г.Кокшетау, дополнительный учебный корпус на 420 мест к СШ №18 г.Кокшетау);</t>
    </r>
    <r>
      <rPr>
        <sz val="10"/>
        <color theme="1"/>
        <rFont val="Times New Roman"/>
        <family val="1"/>
        <charset val="204"/>
      </rPr>
      <t xml:space="preserve"> по 2 проектам направлена бюджетная заявка в МОН РК на финансирование из средств республиканского бюджета</t>
    </r>
    <r>
      <rPr>
        <i/>
        <sz val="10"/>
        <color theme="1"/>
        <rFont val="Times New Roman"/>
        <family val="1"/>
        <charset val="204"/>
      </rPr>
      <t xml:space="preserve"> (СШ №20 а.Коянды, ОШ №4 с.Кажымукан Целиноградского района), </t>
    </r>
    <r>
      <rPr>
        <sz val="10"/>
        <color theme="1"/>
        <rFont val="Times New Roman"/>
        <family val="1"/>
        <charset val="204"/>
      </rPr>
      <t xml:space="preserve">для 7 школ ведется разработка проектно-сметной документации </t>
    </r>
    <r>
      <rPr>
        <i/>
        <sz val="10"/>
        <color theme="1"/>
        <rFont val="Times New Roman"/>
        <family val="1"/>
        <charset val="204"/>
      </rPr>
      <t>(СШГ №1, СШ №4, ЭШГ №13 г.Кокшетау; СШ №1 им.Р.Кошкарбаев и СШ №2 а.Косшы, ОШ №37 с.Шубар и ОШ №11 с.Семеновка Целиноградского района).</t>
    </r>
  </si>
  <si>
    <t>Факт,                                              млн. тенге</t>
  </si>
  <si>
    <t>План,                                                 млн. тенге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</si>
</sst>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_р_._-;\-* #,##0.00_р_._-;_-* &quot;-&quot;??_р_._-;_-@_-"/>
    <numFmt numFmtId="165" formatCode="0.000"/>
    <numFmt numFmtId="166" formatCode="_-* #,##0.000_р_._-;\-* #,##0.000_р_._-;_-* &quot;-&quot;??_р_._-;_-@_-"/>
    <numFmt numFmtId="167" formatCode="0.0"/>
    <numFmt numFmtId="168" formatCode="_-* #,##0.0_р_._-;\-* #,##0.0_р_._-;_-* &quot;-&quot;??_р_._-;_-@_-"/>
    <numFmt numFmtId="169" formatCode="_-* #,##0_р_._-;\-* #,##0_р_._-;_-* &quot;-&quot;??_р_._-;_-@_-"/>
    <numFmt numFmtId="170" formatCode="#,##0.000"/>
    <numFmt numFmtId="171" formatCode="#,##0.000_ ;\-#,##0.000\ "/>
    <numFmt numFmtId="172" formatCode="_-* #,##0.000\ _₽_-;\-* #,##0.000\ _₽_-;_-* &quot;-&quot;???\ _₽_-;_-@_-"/>
    <numFmt numFmtId="173" formatCode="_-* #,##0.0000_р_._-;\-* #,##0.0000_р_._-;_-* &quot;-&quot;??_р_._-;_-@_-"/>
    <numFmt numFmtId="174" formatCode="_-* #,##0.00\ _₽_-;\-* #,##0.00\ _₽_-;_-* &quot;-&quot;???\ _₽_-;_-@_-"/>
    <numFmt numFmtId="175" formatCode="_-* #,##0.0000\ _₽_-;\-* #,##0.0000\ _₽_-;_-* &quot;-&quot;????\ _₽_-;_-@_-"/>
  </numFmts>
  <fonts count="18" x14ac:knownFonts="1">
    <font>
      <sz val="11"/>
      <color theme="1"/>
      <name val="Calibri"/>
      <family val="2"/>
      <charset val="204"/>
      <scheme val="minor"/>
    </font>
    <font>
      <sz val="11"/>
      <color theme="1"/>
      <name val="Calibri"/>
      <family val="2"/>
      <charset val="204"/>
      <scheme val="minor"/>
    </font>
    <font>
      <b/>
      <sz val="10"/>
      <name val="Times New Roman"/>
      <family val="1"/>
      <charset val="204"/>
    </font>
    <font>
      <sz val="10"/>
      <name val="Times New Roman"/>
      <family val="1"/>
      <charset val="204"/>
    </font>
    <font>
      <i/>
      <sz val="10"/>
      <name val="Times New Roman"/>
      <family val="1"/>
      <charset val="204"/>
    </font>
    <font>
      <sz val="10"/>
      <name val="Arial Cyr"/>
      <charset val="204"/>
    </font>
    <font>
      <b/>
      <sz val="10"/>
      <color theme="1"/>
      <name val="Times New Roman"/>
      <family val="1"/>
      <charset val="204"/>
    </font>
    <font>
      <sz val="10"/>
      <color theme="1"/>
      <name val="Times New Roman"/>
      <family val="1"/>
      <charset val="204"/>
    </font>
    <font>
      <sz val="10"/>
      <name val="Arial"/>
      <family val="2"/>
    </font>
    <font>
      <sz val="11"/>
      <color indexed="8"/>
      <name val="Calibri"/>
      <family val="2"/>
      <charset val="204"/>
    </font>
    <font>
      <sz val="10"/>
      <color indexed="8"/>
      <name val="Times New Roman"/>
      <family val="1"/>
      <charset val="204"/>
    </font>
    <font>
      <b/>
      <sz val="10"/>
      <color indexed="8"/>
      <name val="Times New Roman"/>
      <family val="1"/>
      <charset val="204"/>
    </font>
    <font>
      <b/>
      <i/>
      <sz val="10"/>
      <name val="Times New Roman"/>
      <family val="1"/>
      <charset val="204"/>
    </font>
    <font>
      <sz val="10"/>
      <name val="Calibri"/>
      <family val="2"/>
      <charset val="204"/>
      <scheme val="minor"/>
    </font>
    <font>
      <sz val="10"/>
      <name val="Times New Roman"/>
      <family val="1"/>
    </font>
    <font>
      <b/>
      <u/>
      <sz val="10"/>
      <name val="Times New Roman"/>
      <family val="1"/>
      <charset val="204"/>
    </font>
    <font>
      <sz val="10"/>
      <color theme="1"/>
      <name val="Calibri"/>
      <family val="2"/>
      <charset val="204"/>
      <scheme val="minor"/>
    </font>
    <font>
      <i/>
      <sz val="10"/>
      <color theme="1"/>
      <name val="Times New Roman"/>
      <family val="1"/>
      <charset val="204"/>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medium">
        <color rgb="FF595959"/>
      </right>
      <top/>
      <bottom style="medium">
        <color rgb="FF595959"/>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rgb="FF000000"/>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rgb="FF595959"/>
      </right>
      <top style="medium">
        <color indexed="64"/>
      </top>
      <bottom style="medium">
        <color rgb="FF595959"/>
      </bottom>
      <diagonal/>
    </border>
    <border>
      <left/>
      <right style="medium">
        <color rgb="FF595959"/>
      </right>
      <top style="medium">
        <color indexed="64"/>
      </top>
      <bottom style="medium">
        <color rgb="FF595959"/>
      </bottom>
      <diagonal/>
    </border>
    <border>
      <left/>
      <right style="medium">
        <color indexed="64"/>
      </right>
      <top style="medium">
        <color indexed="64"/>
      </top>
      <bottom style="medium">
        <color rgb="FF595959"/>
      </bottom>
      <diagonal/>
    </border>
    <border>
      <left style="medium">
        <color indexed="64"/>
      </left>
      <right style="medium">
        <color rgb="FF595959"/>
      </right>
      <top/>
      <bottom style="medium">
        <color rgb="FF595959"/>
      </bottom>
      <diagonal/>
    </border>
    <border>
      <left/>
      <right style="medium">
        <color indexed="64"/>
      </right>
      <top/>
      <bottom style="medium">
        <color rgb="FF595959"/>
      </bottom>
      <diagonal/>
    </border>
    <border>
      <left style="medium">
        <color indexed="64"/>
      </left>
      <right style="medium">
        <color rgb="FF595959"/>
      </right>
      <top/>
      <bottom style="medium">
        <color indexed="64"/>
      </bottom>
      <diagonal/>
    </border>
    <border>
      <left/>
      <right style="medium">
        <color rgb="FF595959"/>
      </right>
      <top/>
      <bottom style="medium">
        <color indexed="64"/>
      </bottom>
      <diagonal/>
    </border>
  </borders>
  <cellStyleXfs count="7">
    <xf numFmtId="0" fontId="0" fillId="0" borderId="0"/>
    <xf numFmtId="164" fontId="1" fillId="0" borderId="0" applyFont="0" applyFill="0" applyBorder="0" applyAlignment="0" applyProtection="0"/>
    <xf numFmtId="164" fontId="1" fillId="0" borderId="0" applyFont="0" applyFill="0" applyBorder="0" applyAlignment="0" applyProtection="0"/>
    <xf numFmtId="0" fontId="5" fillId="0" borderId="0"/>
    <xf numFmtId="0" fontId="8" fillId="0" borderId="0"/>
    <xf numFmtId="0" fontId="9" fillId="0" borderId="0"/>
    <xf numFmtId="0" fontId="1" fillId="0" borderId="0"/>
  </cellStyleXfs>
  <cellXfs count="281">
    <xf numFmtId="0" fontId="0" fillId="0" borderId="0" xfId="0"/>
    <xf numFmtId="0" fontId="2" fillId="0" borderId="0" xfId="0" applyFont="1" applyFill="1" applyBorder="1" applyAlignment="1">
      <alignment wrapText="1"/>
    </xf>
    <xf numFmtId="0" fontId="4" fillId="0" borderId="0" xfId="0" applyFont="1" applyFill="1" applyBorder="1" applyAlignment="1">
      <alignment horizontal="right"/>
    </xf>
    <xf numFmtId="0" fontId="2" fillId="0" borderId="0" xfId="0" applyFont="1" applyFill="1" applyBorder="1" applyAlignment="1">
      <alignment horizontal="center" vertical="center" wrapText="1"/>
    </xf>
    <xf numFmtId="0" fontId="2" fillId="0" borderId="0" xfId="0" applyFont="1" applyFill="1" applyBorder="1" applyAlignment="1">
      <alignment horizontal="center" wrapText="1"/>
    </xf>
    <xf numFmtId="0" fontId="3" fillId="0" borderId="0" xfId="0" applyFont="1" applyFill="1" applyBorder="1"/>
    <xf numFmtId="0" fontId="3" fillId="0" borderId="0" xfId="0" applyFont="1" applyFill="1" applyAlignment="1">
      <alignment wrapText="1"/>
    </xf>
    <xf numFmtId="0" fontId="3" fillId="0" borderId="0" xfId="0" applyFont="1" applyFill="1"/>
    <xf numFmtId="165" fontId="3" fillId="0" borderId="1" xfId="0" applyNumberFormat="1" applyFont="1" applyFill="1" applyBorder="1" applyAlignment="1" applyProtection="1">
      <alignment horizontal="center" vertical="top" wrapText="1"/>
      <protection locked="0"/>
    </xf>
    <xf numFmtId="1" fontId="3" fillId="0" borderId="1" xfId="0" quotePrefix="1" applyNumberFormat="1" applyFont="1" applyFill="1" applyBorder="1" applyAlignment="1">
      <alignment horizontal="center" vertical="top" wrapText="1"/>
    </xf>
    <xf numFmtId="165" fontId="2" fillId="0" borderId="1" xfId="0" applyNumberFormat="1" applyFont="1" applyFill="1" applyBorder="1" applyAlignment="1">
      <alignment horizontal="center" vertical="top" wrapText="1"/>
    </xf>
    <xf numFmtId="166" fontId="2" fillId="0" borderId="1" xfId="1" applyNumberFormat="1" applyFont="1" applyFill="1" applyBorder="1" applyAlignment="1">
      <alignment horizontal="center" vertical="top" wrapText="1"/>
    </xf>
    <xf numFmtId="167" fontId="3" fillId="0" borderId="1" xfId="0" applyNumberFormat="1" applyFont="1" applyFill="1" applyBorder="1" applyAlignment="1" applyProtection="1">
      <alignment horizontal="center" vertical="top" wrapText="1"/>
      <protection locked="0"/>
    </xf>
    <xf numFmtId="167" fontId="3" fillId="0" borderId="1" xfId="0" applyNumberFormat="1" applyFont="1" applyFill="1" applyBorder="1" applyAlignment="1">
      <alignment horizontal="center" vertical="top" wrapText="1"/>
    </xf>
    <xf numFmtId="168" fontId="3" fillId="0" borderId="1" xfId="1" applyNumberFormat="1" applyFont="1" applyFill="1" applyBorder="1" applyAlignment="1" applyProtection="1">
      <alignment horizontal="center" vertical="top" wrapText="1"/>
      <protection locked="0"/>
    </xf>
    <xf numFmtId="168" fontId="3" fillId="0" borderId="1" xfId="1"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3" fontId="3" fillId="0" borderId="1" xfId="0" quotePrefix="1" applyNumberFormat="1" applyFont="1" applyFill="1" applyBorder="1" applyAlignment="1">
      <alignment horizontal="center" vertical="top" wrapText="1"/>
    </xf>
    <xf numFmtId="3" fontId="3" fillId="0" borderId="1" xfId="0" quotePrefix="1" applyNumberFormat="1" applyFont="1" applyFill="1" applyBorder="1" applyAlignment="1">
      <alignment horizontal="center" vertical="center" wrapText="1"/>
    </xf>
    <xf numFmtId="168" fontId="3" fillId="0" borderId="1" xfId="1" applyNumberFormat="1" applyFont="1" applyFill="1" applyBorder="1" applyAlignment="1">
      <alignment vertical="top" wrapText="1"/>
    </xf>
    <xf numFmtId="0" fontId="3" fillId="0" borderId="1" xfId="0" applyFont="1" applyFill="1" applyBorder="1" applyAlignment="1">
      <alignment horizontal="justify" vertical="top" wrapText="1"/>
    </xf>
    <xf numFmtId="166" fontId="3" fillId="0" borderId="1" xfId="1" applyNumberFormat="1" applyFont="1" applyFill="1" applyBorder="1" applyAlignment="1">
      <alignment vertical="top" wrapText="1"/>
    </xf>
    <xf numFmtId="167" fontId="3" fillId="0" borderId="1" xfId="1" applyNumberFormat="1" applyFont="1" applyFill="1" applyBorder="1" applyAlignment="1">
      <alignment vertical="top" wrapText="1"/>
    </xf>
    <xf numFmtId="0" fontId="3" fillId="0" borderId="1" xfId="0" quotePrefix="1" applyFont="1" applyFill="1" applyBorder="1" applyAlignment="1">
      <alignment horizontal="center" vertical="top" wrapText="1"/>
    </xf>
    <xf numFmtId="166" fontId="2" fillId="0" borderId="1" xfId="1" applyNumberFormat="1" applyFont="1" applyFill="1" applyBorder="1" applyAlignment="1" applyProtection="1">
      <alignment horizontal="center" vertical="top" wrapText="1"/>
      <protection locked="0"/>
    </xf>
    <xf numFmtId="165" fontId="3" fillId="0" borderId="1" xfId="1" applyNumberFormat="1"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1" fontId="3" fillId="0" borderId="1" xfId="0" applyNumberFormat="1" applyFont="1" applyFill="1" applyBorder="1" applyAlignment="1">
      <alignment horizontal="center" vertical="center" wrapText="1"/>
    </xf>
    <xf numFmtId="166" fontId="3" fillId="0" borderId="1" xfId="1" applyNumberFormat="1" applyFont="1" applyFill="1" applyBorder="1" applyAlignment="1">
      <alignment horizontal="center" vertical="center" wrapText="1"/>
    </xf>
    <xf numFmtId="167" fontId="3" fillId="0" borderId="1" xfId="0" applyNumberFormat="1" applyFont="1" applyFill="1" applyBorder="1" applyAlignment="1" applyProtection="1">
      <alignment horizontal="center" vertical="center" wrapText="1"/>
      <protection locked="0"/>
    </xf>
    <xf numFmtId="0" fontId="3" fillId="0" borderId="1" xfId="0" quotePrefix="1" applyFont="1" applyFill="1" applyBorder="1" applyAlignment="1">
      <alignment horizontal="center" vertical="center" wrapText="1"/>
    </xf>
    <xf numFmtId="169" fontId="3" fillId="0" borderId="1" xfId="1" applyNumberFormat="1" applyFont="1" applyFill="1" applyBorder="1" applyAlignment="1">
      <alignment horizontal="center" vertical="center" wrapText="1"/>
    </xf>
    <xf numFmtId="167" fontId="3" fillId="0" borderId="1" xfId="1" applyNumberFormat="1" applyFont="1" applyFill="1" applyBorder="1" applyAlignment="1">
      <alignment horizontal="center" vertical="center" wrapText="1"/>
    </xf>
    <xf numFmtId="169" fontId="3" fillId="0" borderId="1" xfId="1" applyNumberFormat="1" applyFont="1" applyFill="1" applyBorder="1" applyAlignment="1">
      <alignment horizontal="left" vertical="center" wrapText="1"/>
    </xf>
    <xf numFmtId="0" fontId="3" fillId="0" borderId="1" xfId="0" applyFont="1" applyFill="1" applyBorder="1" applyAlignment="1" applyProtection="1">
      <alignment vertical="top" wrapText="1"/>
      <protection locked="0"/>
    </xf>
    <xf numFmtId="165" fontId="3" fillId="0" borderId="1" xfId="0" applyNumberFormat="1" applyFont="1" applyFill="1" applyBorder="1" applyAlignment="1">
      <alignment horizontal="center" vertical="center" wrapText="1"/>
    </xf>
    <xf numFmtId="1" fontId="3" fillId="0" borderId="1" xfId="0" applyNumberFormat="1" applyFont="1" applyFill="1" applyBorder="1" applyAlignment="1" applyProtection="1">
      <alignment horizontal="center" vertical="center" wrapText="1"/>
      <protection locked="0"/>
    </xf>
    <xf numFmtId="1" fontId="3" fillId="0" borderId="1" xfId="0" applyNumberFormat="1" applyFont="1" applyFill="1" applyBorder="1" applyAlignment="1" applyProtection="1">
      <alignment horizontal="center" vertical="top" wrapText="1"/>
      <protection locked="0"/>
    </xf>
    <xf numFmtId="1" fontId="3" fillId="0" borderId="1" xfId="0" quotePrefix="1" applyNumberFormat="1" applyFont="1" applyFill="1" applyBorder="1" applyAlignment="1" applyProtection="1">
      <alignment horizontal="center" vertical="top" wrapText="1"/>
      <protection locked="0"/>
    </xf>
    <xf numFmtId="49" fontId="3" fillId="0" borderId="1" xfId="0" applyNumberFormat="1" applyFont="1" applyFill="1" applyBorder="1" applyAlignment="1" applyProtection="1">
      <alignment horizontal="center" vertical="top" wrapText="1"/>
      <protection locked="0"/>
    </xf>
    <xf numFmtId="49" fontId="3" fillId="0" borderId="1" xfId="0" quotePrefix="1" applyNumberFormat="1" applyFont="1" applyFill="1" applyBorder="1" applyAlignment="1" applyProtection="1">
      <alignment horizontal="center" vertical="top" wrapText="1"/>
      <protection locked="0"/>
    </xf>
    <xf numFmtId="1" fontId="4" fillId="0" borderId="1" xfId="0" applyNumberFormat="1" applyFont="1" applyFill="1" applyBorder="1" applyAlignment="1" applyProtection="1">
      <alignment horizontal="center" vertical="top" wrapText="1"/>
      <protection locked="0"/>
    </xf>
    <xf numFmtId="165" fontId="3" fillId="0" borderId="1" xfId="0" applyNumberFormat="1" applyFont="1" applyFill="1" applyBorder="1" applyAlignment="1">
      <alignment horizontal="center" vertical="top"/>
    </xf>
    <xf numFmtId="165" fontId="3" fillId="0" borderId="1" xfId="1" applyNumberFormat="1" applyFont="1" applyFill="1" applyBorder="1" applyAlignment="1">
      <alignment horizontal="center" vertical="top"/>
    </xf>
    <xf numFmtId="167" fontId="2" fillId="0" borderId="1" xfId="0" applyNumberFormat="1" applyFont="1" applyFill="1" applyBorder="1" applyAlignment="1" applyProtection="1">
      <alignment horizontal="center" vertical="top" wrapText="1"/>
      <protection locked="0"/>
    </xf>
    <xf numFmtId="1" fontId="12" fillId="0" borderId="1" xfId="0" applyNumberFormat="1" applyFont="1" applyFill="1" applyBorder="1" applyAlignment="1" applyProtection="1">
      <alignment horizontal="center" vertical="top" wrapText="1"/>
      <protection locked="0"/>
    </xf>
    <xf numFmtId="0" fontId="12" fillId="0" borderId="1" xfId="0" applyFont="1" applyFill="1" applyBorder="1" applyAlignment="1">
      <alignment vertical="top" wrapText="1"/>
    </xf>
    <xf numFmtId="0" fontId="3" fillId="0" borderId="0" xfId="0" applyFont="1" applyFill="1" applyAlignment="1">
      <alignment vertical="top" wrapText="1"/>
    </xf>
    <xf numFmtId="0" fontId="3" fillId="0" borderId="0" xfId="0" applyFont="1" applyFill="1" applyAlignment="1">
      <alignment vertical="top"/>
    </xf>
    <xf numFmtId="0" fontId="3" fillId="0" borderId="1" xfId="0" applyNumberFormat="1" applyFont="1" applyFill="1" applyBorder="1" applyAlignment="1">
      <alignment horizontal="center" vertical="top" wrapText="1"/>
    </xf>
    <xf numFmtId="1" fontId="4" fillId="0" borderId="1" xfId="0" applyNumberFormat="1" applyFont="1" applyFill="1" applyBorder="1" applyAlignment="1" applyProtection="1">
      <alignment horizontal="center" vertical="center" wrapText="1"/>
      <protection locked="0"/>
    </xf>
    <xf numFmtId="166" fontId="3" fillId="0" borderId="1" xfId="0" applyNumberFormat="1" applyFont="1" applyFill="1" applyBorder="1" applyAlignment="1">
      <alignment horizontal="center" vertical="top" wrapText="1"/>
    </xf>
    <xf numFmtId="166" fontId="3" fillId="0" borderId="1" xfId="1" applyNumberFormat="1" applyFont="1" applyFill="1" applyBorder="1" applyAlignment="1" applyProtection="1">
      <alignment horizontal="right" vertical="top" wrapText="1"/>
      <protection locked="0"/>
    </xf>
    <xf numFmtId="0" fontId="2" fillId="0" borderId="1" xfId="3" applyFont="1" applyFill="1" applyBorder="1" applyAlignment="1">
      <alignment horizontal="center" vertical="top" wrapText="1"/>
    </xf>
    <xf numFmtId="166" fontId="4" fillId="0" borderId="1" xfId="1" applyNumberFormat="1" applyFont="1" applyFill="1" applyBorder="1" applyAlignment="1">
      <alignment horizontal="center" vertical="top" wrapText="1"/>
    </xf>
    <xf numFmtId="0" fontId="4" fillId="0" borderId="1" xfId="0" applyFont="1" applyFill="1" applyBorder="1" applyAlignment="1" applyProtection="1">
      <alignment horizontal="center" vertical="top" wrapText="1"/>
      <protection locked="0"/>
    </xf>
    <xf numFmtId="0" fontId="4" fillId="0" borderId="1" xfId="0" applyFont="1" applyFill="1" applyBorder="1" applyAlignment="1">
      <alignment horizontal="center" vertical="top" wrapText="1"/>
    </xf>
    <xf numFmtId="0" fontId="12" fillId="0" borderId="1" xfId="0" applyFont="1" applyFill="1" applyBorder="1" applyAlignment="1" applyProtection="1">
      <alignment horizontal="center" vertical="top" wrapText="1"/>
      <protection locked="0"/>
    </xf>
    <xf numFmtId="0" fontId="4" fillId="0" borderId="1" xfId="3" applyFont="1" applyFill="1" applyBorder="1" applyAlignment="1">
      <alignment horizontal="center" vertical="top" wrapText="1"/>
    </xf>
    <xf numFmtId="0" fontId="4" fillId="0" borderId="0" xfId="0" applyFont="1" applyFill="1" applyAlignment="1">
      <alignment wrapText="1"/>
    </xf>
    <xf numFmtId="0" fontId="4" fillId="0" borderId="0" xfId="0" applyFont="1" applyFill="1"/>
    <xf numFmtId="165" fontId="3" fillId="0" borderId="1" xfId="0" applyNumberFormat="1" applyFont="1" applyFill="1" applyBorder="1" applyAlignment="1">
      <alignment horizontal="right" vertical="top" wrapText="1"/>
    </xf>
    <xf numFmtId="165" fontId="3" fillId="0" borderId="1" xfId="5" applyNumberFormat="1" applyFont="1" applyFill="1" applyBorder="1" applyAlignment="1">
      <alignment horizontal="right" vertical="top" wrapText="1"/>
    </xf>
    <xf numFmtId="165" fontId="3" fillId="0" borderId="1" xfId="5" applyNumberFormat="1" applyFont="1" applyFill="1" applyBorder="1" applyAlignment="1">
      <alignment horizontal="center" vertical="top" wrapText="1"/>
    </xf>
    <xf numFmtId="170" fontId="3" fillId="0" borderId="1" xfId="5" applyNumberFormat="1" applyFont="1" applyFill="1" applyBorder="1" applyAlignment="1">
      <alignment horizontal="right" vertical="top" wrapText="1"/>
    </xf>
    <xf numFmtId="169" fontId="3" fillId="0" borderId="1" xfId="1" applyNumberFormat="1" applyFont="1" applyFill="1" applyBorder="1" applyAlignment="1">
      <alignment horizontal="right" vertical="top" wrapText="1"/>
    </xf>
    <xf numFmtId="1" fontId="3" fillId="0" borderId="1" xfId="5" applyNumberFormat="1" applyFont="1" applyFill="1" applyBorder="1" applyAlignment="1" applyProtection="1">
      <alignment horizontal="center" vertical="top" wrapText="1"/>
      <protection locked="0"/>
    </xf>
    <xf numFmtId="1" fontId="3" fillId="0" borderId="1" xfId="5" quotePrefix="1" applyNumberFormat="1" applyFont="1" applyFill="1" applyBorder="1" applyAlignment="1" applyProtection="1">
      <alignment horizontal="center" vertical="top" wrapText="1"/>
      <protection locked="0"/>
    </xf>
    <xf numFmtId="1" fontId="3" fillId="0" borderId="1" xfId="5" applyNumberFormat="1" applyFont="1" applyFill="1" applyBorder="1" applyAlignment="1">
      <alignment horizontal="center" vertical="top" wrapText="1"/>
    </xf>
    <xf numFmtId="165" fontId="3" fillId="0" borderId="1" xfId="0" applyNumberFormat="1" applyFont="1" applyFill="1" applyBorder="1" applyAlignment="1">
      <alignment vertical="top" wrapText="1"/>
    </xf>
    <xf numFmtId="166" fontId="2" fillId="0" borderId="1" xfId="1" applyNumberFormat="1" applyFont="1" applyFill="1" applyBorder="1" applyAlignment="1">
      <alignment horizontal="right" vertical="top" wrapText="1"/>
    </xf>
    <xf numFmtId="0" fontId="3" fillId="0" borderId="1" xfId="0" quotePrefix="1" applyFont="1" applyFill="1" applyBorder="1" applyAlignment="1">
      <alignment horizontal="center" vertical="top"/>
    </xf>
    <xf numFmtId="166" fontId="3" fillId="0" borderId="1" xfId="1" applyNumberFormat="1" applyFont="1" applyFill="1" applyBorder="1" applyAlignment="1">
      <alignment horizontal="right" vertical="center" wrapText="1"/>
    </xf>
    <xf numFmtId="170" fontId="3" fillId="0" borderId="1" xfId="0" applyNumberFormat="1" applyFont="1" applyFill="1" applyBorder="1" applyAlignment="1" applyProtection="1">
      <alignment horizontal="right" vertical="top" wrapText="1"/>
    </xf>
    <xf numFmtId="165" fontId="3" fillId="0" borderId="1" xfId="0" applyNumberFormat="1" applyFont="1" applyFill="1" applyBorder="1" applyAlignment="1">
      <alignment horizontal="right" vertical="top"/>
    </xf>
    <xf numFmtId="0" fontId="2" fillId="0" borderId="0" xfId="0" applyFont="1" applyFill="1" applyAlignment="1"/>
    <xf numFmtId="0" fontId="2" fillId="0" borderId="1" xfId="0" applyFont="1" applyFill="1" applyBorder="1" applyAlignment="1">
      <alignment horizontal="center" vertical="top"/>
    </xf>
    <xf numFmtId="0" fontId="3" fillId="0" borderId="1" xfId="4" applyNumberFormat="1" applyFont="1" applyFill="1" applyBorder="1" applyAlignment="1">
      <alignment horizontal="center" vertical="top"/>
    </xf>
    <xf numFmtId="0" fontId="3" fillId="0" borderId="1" xfId="0" applyFont="1" applyFill="1" applyBorder="1" applyAlignment="1">
      <alignment horizontal="left" vertical="top" wrapText="1" indent="2"/>
    </xf>
    <xf numFmtId="0" fontId="4" fillId="0" borderId="1" xfId="0" applyFont="1" applyFill="1" applyBorder="1" applyAlignment="1" applyProtection="1">
      <alignment horizontal="left" vertical="top" wrapText="1"/>
      <protection locked="0"/>
    </xf>
    <xf numFmtId="0" fontId="3" fillId="0" borderId="1" xfId="6" applyFont="1" applyFill="1" applyBorder="1" applyAlignment="1">
      <alignment vertical="top" wrapText="1"/>
    </xf>
    <xf numFmtId="16" fontId="3" fillId="0" borderId="1" xfId="4" applyNumberFormat="1" applyFont="1" applyFill="1" applyBorder="1" applyAlignment="1">
      <alignment horizontal="center" vertical="top" wrapText="1"/>
    </xf>
    <xf numFmtId="0" fontId="4" fillId="0" borderId="1" xfId="0" applyFont="1" applyFill="1" applyBorder="1" applyAlignment="1">
      <alignment vertical="top" wrapText="1"/>
    </xf>
    <xf numFmtId="0" fontId="3" fillId="0" borderId="1" xfId="0" applyFont="1" applyFill="1" applyBorder="1" applyAlignment="1" applyProtection="1">
      <alignment horizontal="left" vertical="top" wrapText="1" indent="2"/>
      <protection locked="0"/>
    </xf>
    <xf numFmtId="0" fontId="4" fillId="0" borderId="1" xfId="0" applyFont="1" applyFill="1" applyBorder="1" applyAlignment="1">
      <alignment horizontal="left" vertical="top" wrapText="1"/>
    </xf>
    <xf numFmtId="0" fontId="4" fillId="0" borderId="1" xfId="0" applyFont="1" applyFill="1" applyBorder="1" applyAlignment="1">
      <alignment horizontal="justify" vertical="top" wrapText="1"/>
    </xf>
    <xf numFmtId="0" fontId="3" fillId="0" borderId="1" xfId="3" applyFont="1" applyFill="1" applyBorder="1" applyAlignment="1">
      <alignment vertical="top" wrapText="1"/>
    </xf>
    <xf numFmtId="0" fontId="3" fillId="0" borderId="1" xfId="0" applyFont="1" applyFill="1" applyBorder="1" applyAlignment="1">
      <alignment horizontal="center"/>
    </xf>
    <xf numFmtId="0" fontId="12" fillId="0" borderId="1" xfId="0" applyFont="1" applyFill="1" applyBorder="1" applyAlignment="1">
      <alignment vertical="center" wrapText="1"/>
    </xf>
    <xf numFmtId="0" fontId="3" fillId="0" borderId="1" xfId="0" applyFont="1" applyFill="1" applyBorder="1" applyAlignment="1">
      <alignment horizontal="left" vertical="top" wrapText="1" indent="1"/>
    </xf>
    <xf numFmtId="0" fontId="3" fillId="0" borderId="1" xfId="4" applyNumberFormat="1" applyFont="1" applyFill="1" applyBorder="1" applyAlignment="1">
      <alignment vertical="top" wrapText="1"/>
    </xf>
    <xf numFmtId="0" fontId="3" fillId="0" borderId="1" xfId="4" applyFont="1" applyFill="1" applyBorder="1" applyAlignment="1">
      <alignment vertical="top" wrapText="1"/>
    </xf>
    <xf numFmtId="0" fontId="3" fillId="0" borderId="1" xfId="4" applyFont="1" applyFill="1" applyBorder="1" applyAlignment="1">
      <alignment horizontal="left" vertical="top" wrapText="1" indent="3"/>
    </xf>
    <xf numFmtId="0" fontId="3" fillId="0" borderId="1" xfId="4" applyFont="1" applyFill="1" applyBorder="1" applyAlignment="1">
      <alignment horizontal="left" vertical="top" wrapText="1" indent="2"/>
    </xf>
    <xf numFmtId="0" fontId="3" fillId="0" borderId="1" xfId="4" applyFont="1" applyFill="1" applyBorder="1" applyAlignment="1">
      <alignment horizontal="center" vertical="top" wrapText="1"/>
    </xf>
    <xf numFmtId="0" fontId="4" fillId="0" borderId="1" xfId="6" applyFont="1" applyFill="1" applyBorder="1" applyAlignment="1">
      <alignment horizontal="left" vertical="center" wrapText="1"/>
    </xf>
    <xf numFmtId="0" fontId="4" fillId="0" borderId="1" xfId="0" applyFont="1" applyFill="1" applyBorder="1" applyAlignment="1">
      <alignment vertical="center" wrapText="1"/>
    </xf>
    <xf numFmtId="2" fontId="3" fillId="0" borderId="1" xfId="5" applyNumberFormat="1" applyFont="1" applyFill="1" applyBorder="1" applyAlignment="1">
      <alignment horizontal="center" vertical="top" wrapText="1"/>
    </xf>
    <xf numFmtId="167" fontId="3" fillId="0" borderId="1" xfId="5" applyNumberFormat="1" applyFont="1" applyFill="1" applyBorder="1" applyAlignment="1">
      <alignment horizontal="center" vertical="top" wrapText="1"/>
    </xf>
    <xf numFmtId="170" fontId="3" fillId="0" borderId="1" xfId="5" applyNumberFormat="1" applyFont="1" applyFill="1" applyBorder="1" applyAlignment="1">
      <alignment horizontal="center" vertical="top" wrapText="1"/>
    </xf>
    <xf numFmtId="0" fontId="3" fillId="0" borderId="1" xfId="5" applyFont="1" applyFill="1" applyBorder="1" applyAlignment="1">
      <alignment vertical="top" wrapText="1"/>
    </xf>
    <xf numFmtId="0" fontId="4" fillId="0" borderId="1" xfId="6" applyFont="1" applyFill="1" applyBorder="1" applyAlignment="1">
      <alignment horizontal="left" vertical="top" wrapText="1" indent="1"/>
    </xf>
    <xf numFmtId="0" fontId="3" fillId="0" borderId="1" xfId="0" applyFont="1" applyFill="1" applyBorder="1" applyAlignment="1">
      <alignment horizontal="justify" vertical="top"/>
    </xf>
    <xf numFmtId="0" fontId="12" fillId="0" borderId="1" xfId="0" applyFont="1" applyFill="1" applyBorder="1" applyAlignment="1">
      <alignment vertical="top"/>
    </xf>
    <xf numFmtId="0" fontId="4" fillId="0" borderId="1" xfId="0" applyFont="1" applyFill="1" applyBorder="1" applyAlignment="1">
      <alignment vertical="top"/>
    </xf>
    <xf numFmtId="0" fontId="2" fillId="0" borderId="1" xfId="5" applyFont="1" applyFill="1" applyBorder="1" applyAlignment="1">
      <alignment horizontal="center" vertical="top" wrapText="1"/>
    </xf>
    <xf numFmtId="0" fontId="12" fillId="0" borderId="1" xfId="0" applyFont="1" applyFill="1" applyBorder="1" applyAlignment="1" applyProtection="1">
      <alignment horizontal="left" vertical="top" wrapText="1"/>
      <protection locked="0"/>
    </xf>
    <xf numFmtId="0" fontId="12" fillId="0" borderId="1" xfId="3" applyFont="1" applyFill="1" applyBorder="1" applyAlignment="1">
      <alignment horizontal="left" vertical="top" wrapText="1"/>
    </xf>
    <xf numFmtId="0" fontId="2" fillId="0" borderId="1" xfId="3" applyFont="1" applyFill="1" applyBorder="1" applyAlignment="1">
      <alignment horizontal="left" vertical="top" wrapText="1"/>
    </xf>
    <xf numFmtId="0" fontId="3" fillId="0" borderId="1" xfId="3" applyFont="1" applyFill="1" applyBorder="1" applyAlignment="1">
      <alignment horizontal="left" vertical="center" wrapText="1"/>
    </xf>
    <xf numFmtId="0" fontId="3" fillId="0" borderId="1" xfId="0" applyFont="1" applyFill="1" applyBorder="1" applyAlignment="1" applyProtection="1">
      <alignment vertical="center" wrapText="1"/>
      <protection locked="0"/>
    </xf>
    <xf numFmtId="0" fontId="4" fillId="0" borderId="1" xfId="0" applyFont="1" applyFill="1" applyBorder="1" applyAlignment="1">
      <alignment horizontal="center" vertical="top"/>
    </xf>
    <xf numFmtId="0" fontId="2" fillId="0" borderId="0" xfId="0" applyFont="1" applyFill="1" applyBorder="1" applyAlignment="1">
      <alignment vertical="center"/>
    </xf>
    <xf numFmtId="165" fontId="3" fillId="0" borderId="0" xfId="0" applyNumberFormat="1" applyFont="1" applyFill="1" applyAlignment="1">
      <alignment wrapText="1"/>
    </xf>
    <xf numFmtId="171" fontId="3" fillId="0" borderId="1" xfId="6" applyNumberFormat="1" applyFont="1" applyFill="1" applyBorder="1" applyAlignment="1">
      <alignment horizontal="right" vertical="top" wrapText="1"/>
    </xf>
    <xf numFmtId="166" fontId="3" fillId="0" borderId="1" xfId="1" applyNumberFormat="1" applyFont="1" applyFill="1" applyBorder="1" applyAlignment="1" applyProtection="1">
      <alignment horizontal="center" vertical="top" wrapText="1"/>
      <protection locked="0"/>
    </xf>
    <xf numFmtId="1" fontId="3" fillId="0" borderId="1" xfId="0" applyNumberFormat="1" applyFont="1" applyFill="1" applyBorder="1" applyAlignment="1">
      <alignment horizontal="center" vertical="top" wrapText="1"/>
    </xf>
    <xf numFmtId="166" fontId="3" fillId="0" borderId="1" xfId="1" applyNumberFormat="1" applyFont="1" applyFill="1" applyBorder="1" applyAlignment="1">
      <alignment horizontal="right" vertical="top" wrapText="1"/>
    </xf>
    <xf numFmtId="170" fontId="3" fillId="0" borderId="1" xfId="0" applyNumberFormat="1" applyFont="1" applyFill="1" applyBorder="1" applyAlignment="1">
      <alignment horizontal="right" vertical="top"/>
    </xf>
    <xf numFmtId="170" fontId="3" fillId="0" borderId="1" xfId="0" applyNumberFormat="1" applyFont="1" applyFill="1" applyBorder="1" applyAlignment="1">
      <alignment vertical="top"/>
    </xf>
    <xf numFmtId="169" fontId="3" fillId="0" borderId="1" xfId="1" applyNumberFormat="1" applyFont="1" applyFill="1" applyBorder="1" applyAlignment="1">
      <alignment vertical="top" wrapText="1"/>
    </xf>
    <xf numFmtId="166" fontId="3" fillId="0" borderId="1" xfId="6" applyNumberFormat="1" applyFont="1" applyFill="1" applyBorder="1" applyAlignment="1">
      <alignment horizontal="right" vertical="top" wrapText="1"/>
    </xf>
    <xf numFmtId="49" fontId="2" fillId="0" borderId="1" xfId="1" applyNumberFormat="1" applyFont="1" applyFill="1" applyBorder="1" applyAlignment="1">
      <alignment horizontal="center" vertical="top" wrapText="1"/>
    </xf>
    <xf numFmtId="172" fontId="3" fillId="0" borderId="0" xfId="0" applyNumberFormat="1" applyFont="1" applyFill="1" applyAlignment="1">
      <alignment wrapText="1"/>
    </xf>
    <xf numFmtId="49" fontId="2" fillId="0" borderId="1" xfId="0" applyNumberFormat="1" applyFont="1" applyFill="1" applyBorder="1" applyAlignment="1">
      <alignment horizontal="center" vertical="top" wrapText="1"/>
    </xf>
    <xf numFmtId="49" fontId="2" fillId="0" borderId="0" xfId="0" applyNumberFormat="1" applyFont="1" applyFill="1" applyAlignment="1">
      <alignment horizontal="center" vertical="top" wrapText="1"/>
    </xf>
    <xf numFmtId="0" fontId="2" fillId="0" borderId="0" xfId="0" applyFont="1" applyFill="1" applyAlignment="1">
      <alignment vertical="top" wrapText="1"/>
    </xf>
    <xf numFmtId="49" fontId="2" fillId="0" borderId="1" xfId="1" applyNumberFormat="1" applyFont="1" applyFill="1" applyBorder="1" applyAlignment="1">
      <alignment horizontal="center" vertical="center" wrapText="1"/>
    </xf>
    <xf numFmtId="166" fontId="3" fillId="0" borderId="1" xfId="5" applyNumberFormat="1" applyFont="1" applyFill="1" applyBorder="1" applyAlignment="1">
      <alignment horizontal="right" vertical="top" wrapText="1"/>
    </xf>
    <xf numFmtId="0" fontId="7" fillId="0" borderId="1" xfId="0" applyFont="1" applyFill="1" applyBorder="1" applyAlignment="1">
      <alignment vertical="top" wrapText="1"/>
    </xf>
    <xf numFmtId="49" fontId="2" fillId="0" borderId="1" xfId="1" applyNumberFormat="1" applyFont="1" applyFill="1" applyBorder="1" applyAlignment="1" applyProtection="1">
      <alignment horizontal="center" vertical="top" wrapText="1"/>
      <protection locked="0"/>
    </xf>
    <xf numFmtId="167" fontId="2" fillId="0" borderId="1" xfId="1" applyNumberFormat="1" applyFont="1" applyFill="1" applyBorder="1" applyAlignment="1" applyProtection="1">
      <alignment horizontal="center" vertical="top" wrapText="1"/>
      <protection locked="0"/>
    </xf>
    <xf numFmtId="2" fontId="2" fillId="0" borderId="1" xfId="1" applyNumberFormat="1" applyFont="1" applyFill="1" applyBorder="1" applyAlignment="1" applyProtection="1">
      <alignment horizontal="center" vertical="top" wrapText="1"/>
      <protection locked="0"/>
    </xf>
    <xf numFmtId="0" fontId="3" fillId="0" borderId="1" xfId="0" applyFont="1" applyFill="1" applyBorder="1" applyAlignment="1">
      <alignment vertical="top" wrapText="1"/>
    </xf>
    <xf numFmtId="0" fontId="2" fillId="0" borderId="1" xfId="0" applyFont="1" applyFill="1" applyBorder="1" applyAlignment="1">
      <alignment vertical="top" wrapText="1"/>
    </xf>
    <xf numFmtId="170" fontId="3" fillId="0" borderId="0" xfId="0" applyNumberFormat="1" applyFont="1" applyFill="1" applyAlignment="1">
      <alignment wrapText="1"/>
    </xf>
    <xf numFmtId="170" fontId="3" fillId="0" borderId="1" xfId="0" applyNumberFormat="1" applyFont="1" applyFill="1" applyBorder="1" applyAlignment="1">
      <alignment horizontal="right" vertical="top" wrapText="1"/>
    </xf>
    <xf numFmtId="0" fontId="3" fillId="0" borderId="1" xfId="0" applyFont="1" applyFill="1" applyBorder="1" applyAlignment="1">
      <alignment horizontal="center" vertical="center" wrapText="1"/>
    </xf>
    <xf numFmtId="165" fontId="3" fillId="0" borderId="1" xfId="0" applyNumberFormat="1" applyFont="1" applyFill="1" applyBorder="1" applyAlignment="1">
      <alignment vertical="top"/>
    </xf>
    <xf numFmtId="170" fontId="3" fillId="0" borderId="1" xfId="0" applyNumberFormat="1" applyFont="1" applyFill="1" applyBorder="1" applyAlignment="1">
      <alignment vertical="center"/>
    </xf>
    <xf numFmtId="170" fontId="3" fillId="0" borderId="1" xfId="0" applyNumberFormat="1" applyFont="1" applyFill="1" applyBorder="1" applyAlignment="1">
      <alignment horizontal="center" vertical="top"/>
    </xf>
    <xf numFmtId="0" fontId="2"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166" fontId="3" fillId="0" borderId="1" xfId="1" applyNumberFormat="1" applyFont="1" applyFill="1" applyBorder="1" applyAlignment="1">
      <alignment horizontal="center" vertical="top" wrapText="1"/>
    </xf>
    <xf numFmtId="0" fontId="3" fillId="0" borderId="5" xfId="5" applyFont="1" applyFill="1" applyBorder="1" applyAlignment="1">
      <alignment horizontal="left" vertical="top" wrapText="1"/>
    </xf>
    <xf numFmtId="172" fontId="3" fillId="0" borderId="1" xfId="1" applyNumberFormat="1" applyFont="1" applyFill="1" applyBorder="1" applyAlignment="1">
      <alignment horizontal="right" vertical="top" wrapText="1"/>
    </xf>
    <xf numFmtId="0" fontId="6" fillId="0" borderId="1" xfId="0" applyFont="1" applyFill="1" applyBorder="1" applyAlignment="1">
      <alignment vertical="top" wrapText="1"/>
    </xf>
    <xf numFmtId="172" fontId="2" fillId="0" borderId="0" xfId="0" applyNumberFormat="1" applyFont="1" applyFill="1" applyBorder="1" applyAlignment="1">
      <alignment horizontal="center" vertical="center"/>
    </xf>
    <xf numFmtId="170" fontId="2" fillId="0" borderId="0" xfId="0" applyNumberFormat="1" applyFont="1" applyFill="1" applyBorder="1" applyAlignment="1">
      <alignment horizontal="center" wrapText="1"/>
    </xf>
    <xf numFmtId="174" fontId="2"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175" fontId="3" fillId="0" borderId="0" xfId="0" applyNumberFormat="1" applyFont="1" applyFill="1" applyAlignment="1">
      <alignment wrapText="1"/>
    </xf>
    <xf numFmtId="170" fontId="2" fillId="0" borderId="1" xfId="0" applyNumberFormat="1" applyFont="1" applyFill="1" applyBorder="1" applyAlignment="1">
      <alignment vertical="top" wrapText="1"/>
    </xf>
    <xf numFmtId="172" fontId="2" fillId="0" borderId="1" xfId="0" applyNumberFormat="1" applyFont="1" applyFill="1" applyBorder="1" applyAlignment="1">
      <alignment vertical="top" wrapText="1"/>
    </xf>
    <xf numFmtId="172" fontId="3" fillId="0" borderId="0" xfId="0" applyNumberFormat="1" applyFont="1" applyFill="1" applyAlignment="1">
      <alignment vertical="top" wrapText="1"/>
    </xf>
    <xf numFmtId="165" fontId="3" fillId="0" borderId="1" xfId="3" applyNumberFormat="1" applyFont="1" applyFill="1" applyBorder="1" applyAlignment="1">
      <alignment horizontal="center" vertical="top" wrapText="1"/>
    </xf>
    <xf numFmtId="1" fontId="3" fillId="0" borderId="0" xfId="0" applyNumberFormat="1" applyFont="1" applyFill="1" applyAlignment="1">
      <alignment wrapText="1"/>
    </xf>
    <xf numFmtId="0" fontId="2" fillId="0" borderId="1" xfId="0" applyFont="1" applyFill="1" applyBorder="1" applyAlignment="1" applyProtection="1">
      <alignment horizontal="left" vertical="top" wrapText="1"/>
      <protection locked="0"/>
    </xf>
    <xf numFmtId="0" fontId="3" fillId="0" borderId="2" xfId="0" applyFont="1" applyFill="1" applyBorder="1" applyAlignment="1">
      <alignment horizontal="center" vertical="top"/>
    </xf>
    <xf numFmtId="0" fontId="3" fillId="0" borderId="2" xfId="0" applyFont="1" applyFill="1" applyBorder="1" applyAlignment="1">
      <alignment horizontal="center" vertical="top" wrapText="1"/>
    </xf>
    <xf numFmtId="0" fontId="7" fillId="0" borderId="1" xfId="0" applyFont="1" applyFill="1" applyBorder="1" applyAlignment="1">
      <alignment horizontal="left" vertical="top" wrapText="1"/>
    </xf>
    <xf numFmtId="165" fontId="3" fillId="0" borderId="1" xfId="0" applyNumberFormat="1" applyFont="1" applyFill="1" applyBorder="1" applyAlignment="1" applyProtection="1">
      <alignment horizontal="center" vertical="center" wrapText="1"/>
      <protection locked="0"/>
    </xf>
    <xf numFmtId="49" fontId="3" fillId="0" borderId="1" xfId="0" quotePrefix="1" applyNumberFormat="1" applyFont="1" applyFill="1" applyBorder="1" applyAlignment="1">
      <alignment horizontal="center" vertical="center" wrapText="1"/>
    </xf>
    <xf numFmtId="165" fontId="3" fillId="0" borderId="1" xfId="1"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67" fontId="6" fillId="0" borderId="1" xfId="0" applyNumberFormat="1" applyFont="1" applyFill="1" applyBorder="1" applyAlignment="1">
      <alignment horizontal="left" vertical="top" wrapText="1"/>
    </xf>
    <xf numFmtId="0" fontId="7" fillId="0" borderId="0" xfId="0" applyFont="1" applyFill="1" applyAlignment="1">
      <alignment vertical="top" wrapText="1"/>
    </xf>
    <xf numFmtId="0" fontId="7" fillId="0" borderId="1" xfId="0" applyFont="1" applyFill="1" applyBorder="1" applyAlignment="1">
      <alignment horizontal="justify" vertical="top"/>
    </xf>
    <xf numFmtId="0" fontId="7" fillId="0" borderId="0" xfId="0" applyFont="1" applyFill="1" applyAlignment="1">
      <alignment horizontal="justify" vertical="top"/>
    </xf>
    <xf numFmtId="171" fontId="3" fillId="0" borderId="1" xfId="1" applyNumberFormat="1" applyFont="1" applyFill="1" applyBorder="1" applyAlignment="1">
      <alignment horizontal="right" vertical="top" wrapText="1"/>
    </xf>
    <xf numFmtId="173" fontId="3" fillId="0" borderId="1" xfId="1" applyNumberFormat="1" applyFont="1" applyFill="1" applyBorder="1" applyAlignment="1">
      <alignment horizontal="right" vertical="top" wrapText="1"/>
    </xf>
    <xf numFmtId="0" fontId="3" fillId="0" borderId="1" xfId="0" applyFont="1" applyFill="1" applyBorder="1" applyAlignment="1">
      <alignment vertical="top"/>
    </xf>
    <xf numFmtId="0" fontId="7" fillId="0" borderId="0" xfId="0" applyFont="1" applyFill="1" applyAlignment="1">
      <alignment horizontal="justify" vertical="top" wrapText="1"/>
    </xf>
    <xf numFmtId="0" fontId="2" fillId="0" borderId="6" xfId="0" applyFont="1" applyFill="1" applyBorder="1" applyAlignment="1">
      <alignment wrapText="1"/>
    </xf>
    <xf numFmtId="0" fontId="2" fillId="0" borderId="6" xfId="0" applyFont="1" applyFill="1" applyBorder="1" applyAlignment="1">
      <alignment vertical="top" wrapText="1"/>
    </xf>
    <xf numFmtId="0" fontId="3" fillId="0" borderId="6" xfId="0" applyFont="1" applyFill="1" applyBorder="1" applyAlignment="1">
      <alignment vertical="top" wrapText="1"/>
    </xf>
    <xf numFmtId="0" fontId="3" fillId="0" borderId="1" xfId="0" applyNumberFormat="1" applyFont="1" applyFill="1" applyBorder="1" applyAlignment="1">
      <alignment horizontal="right" vertical="top"/>
    </xf>
    <xf numFmtId="1" fontId="3" fillId="0" borderId="1" xfId="0" applyNumberFormat="1" applyFont="1" applyFill="1" applyBorder="1" applyAlignment="1">
      <alignment horizontal="center" vertical="top"/>
    </xf>
    <xf numFmtId="1" fontId="3" fillId="0" borderId="1" xfId="1" applyNumberFormat="1" applyFont="1" applyFill="1" applyBorder="1" applyAlignment="1">
      <alignment horizontal="center" vertical="top" wrapText="1"/>
    </xf>
    <xf numFmtId="0" fontId="2" fillId="0" borderId="0" xfId="0" applyFont="1" applyFill="1" applyBorder="1" applyAlignment="1">
      <alignment horizontal="center" vertical="center"/>
    </xf>
    <xf numFmtId="2" fontId="3" fillId="0" borderId="1" xfId="0" applyNumberFormat="1" applyFont="1" applyFill="1" applyBorder="1" applyAlignment="1">
      <alignment horizontal="center" vertical="top" wrapText="1"/>
    </xf>
    <xf numFmtId="167" fontId="3" fillId="0" borderId="1" xfId="4" applyNumberFormat="1" applyFont="1" applyFill="1" applyBorder="1" applyAlignment="1">
      <alignment horizontal="center" vertical="top"/>
    </xf>
    <xf numFmtId="1" fontId="3" fillId="0" borderId="1" xfId="4" applyNumberFormat="1" applyFont="1" applyFill="1" applyBorder="1" applyAlignment="1">
      <alignment horizontal="center" vertical="center"/>
    </xf>
    <xf numFmtId="0" fontId="3" fillId="0" borderId="1" xfId="0" applyFont="1" applyFill="1" applyBorder="1" applyAlignment="1">
      <alignment horizontal="center" vertical="top"/>
    </xf>
    <xf numFmtId="0" fontId="3" fillId="0" borderId="1" xfId="5" applyFont="1" applyFill="1" applyBorder="1" applyAlignment="1">
      <alignment horizontal="center" vertical="top" wrapText="1"/>
    </xf>
    <xf numFmtId="0" fontId="3" fillId="0" borderId="1" xfId="5" applyFont="1" applyFill="1" applyBorder="1" applyAlignment="1">
      <alignment horizontal="left" vertical="top" wrapText="1"/>
    </xf>
    <xf numFmtId="0" fontId="4" fillId="0" borderId="1" xfId="6" applyFont="1" applyFill="1" applyBorder="1" applyAlignment="1">
      <alignment horizontal="left" vertical="top" wrapText="1"/>
    </xf>
    <xf numFmtId="0" fontId="3" fillId="0" borderId="1" xfId="0" applyFont="1" applyFill="1" applyBorder="1" applyAlignment="1" applyProtection="1">
      <alignment horizontal="center" vertical="top" wrapText="1"/>
      <protection locked="0"/>
    </xf>
    <xf numFmtId="0" fontId="2"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1" xfId="3" applyFont="1" applyFill="1" applyBorder="1" applyAlignment="1">
      <alignment horizontal="left" vertical="top" wrapText="1"/>
    </xf>
    <xf numFmtId="0" fontId="3" fillId="0" borderId="1" xfId="4" applyFont="1" applyFill="1" applyBorder="1" applyAlignment="1">
      <alignment horizontal="center" vertical="center"/>
    </xf>
    <xf numFmtId="0" fontId="3" fillId="0" borderId="1" xfId="4" applyFont="1" applyFill="1" applyBorder="1" applyAlignment="1">
      <alignment horizontal="center" vertical="center" wrapText="1"/>
    </xf>
    <xf numFmtId="0" fontId="3" fillId="0" borderId="1" xfId="0" applyFont="1" applyFill="1" applyBorder="1" applyAlignment="1">
      <alignment horizontal="left" vertical="top" wrapText="1"/>
    </xf>
    <xf numFmtId="0" fontId="12" fillId="0" borderId="1" xfId="0" applyFont="1" applyFill="1" applyBorder="1" applyAlignment="1">
      <alignment horizontal="center" vertical="top" wrapText="1"/>
    </xf>
    <xf numFmtId="0" fontId="3" fillId="0" borderId="1" xfId="6" applyFont="1" applyFill="1" applyBorder="1" applyAlignment="1">
      <alignment horizontal="left" vertical="top" wrapText="1"/>
    </xf>
    <xf numFmtId="0" fontId="3"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center" vertical="center" wrapText="1"/>
      <protection locked="0"/>
    </xf>
    <xf numFmtId="0" fontId="3" fillId="0" borderId="1" xfId="3" applyFont="1" applyFill="1" applyBorder="1" applyAlignment="1">
      <alignment horizontal="center" vertical="top" wrapText="1"/>
    </xf>
    <xf numFmtId="0" fontId="3" fillId="0" borderId="1" xfId="4" applyNumberFormat="1" applyFont="1" applyFill="1" applyBorder="1" applyAlignment="1">
      <alignment horizontal="center" vertical="top" wrapText="1"/>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lignment horizontal="center" vertical="center" wrapText="1"/>
    </xf>
    <xf numFmtId="0" fontId="3" fillId="0" borderId="1" xfId="3" applyFont="1" applyFill="1" applyBorder="1" applyAlignment="1">
      <alignment horizontal="center" vertical="center" wrapText="1"/>
    </xf>
    <xf numFmtId="165" fontId="3" fillId="0" borderId="1" xfId="0" applyNumberFormat="1" applyFont="1" applyFill="1" applyBorder="1" applyAlignment="1">
      <alignment horizontal="center" vertical="top" wrapText="1"/>
    </xf>
    <xf numFmtId="0" fontId="2" fillId="0" borderId="2" xfId="0" applyFont="1" applyFill="1" applyBorder="1" applyAlignment="1">
      <alignment horizontal="left" vertical="top" wrapText="1"/>
    </xf>
    <xf numFmtId="0" fontId="3" fillId="0" borderId="2" xfId="0" applyFont="1" applyFill="1" applyBorder="1" applyAlignment="1">
      <alignment horizontal="left" vertical="top" wrapText="1"/>
    </xf>
    <xf numFmtId="167" fontId="3" fillId="0" borderId="1" xfId="1" applyNumberFormat="1" applyFont="1" applyFill="1" applyBorder="1" applyAlignment="1">
      <alignment horizontal="center" vertical="top" wrapText="1"/>
    </xf>
    <xf numFmtId="0" fontId="6" fillId="0" borderId="0" xfId="0" applyFont="1" applyBorder="1" applyAlignment="1">
      <alignment horizontal="center" vertical="center"/>
    </xf>
    <xf numFmtId="0" fontId="6" fillId="0" borderId="0" xfId="0" applyFont="1" applyAlignment="1">
      <alignment vertical="center"/>
    </xf>
    <xf numFmtId="0" fontId="16" fillId="0" borderId="0" xfId="0" applyFont="1"/>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vertical="center" wrapText="1"/>
    </xf>
    <xf numFmtId="0" fontId="7" fillId="0" borderId="11" xfId="0" applyFont="1" applyBorder="1" applyAlignment="1">
      <alignment vertical="top" wrapText="1"/>
    </xf>
    <xf numFmtId="0" fontId="7" fillId="0" borderId="12" xfId="0" applyFont="1" applyBorder="1" applyAlignment="1">
      <alignment horizontal="center" vertical="center" wrapText="1"/>
    </xf>
    <xf numFmtId="0" fontId="3" fillId="0" borderId="1" xfId="0" applyFont="1" applyFill="1" applyBorder="1" applyAlignment="1">
      <alignment horizontal="center" vertical="top"/>
    </xf>
    <xf numFmtId="0" fontId="3" fillId="0" borderId="1" xfId="5" applyFont="1" applyFill="1" applyBorder="1" applyAlignment="1">
      <alignment horizontal="center" vertical="top" wrapText="1"/>
    </xf>
    <xf numFmtId="0" fontId="3" fillId="0" borderId="1" xfId="5" applyFont="1" applyFill="1" applyBorder="1" applyAlignment="1">
      <alignment horizontal="left" vertical="top" wrapText="1"/>
    </xf>
    <xf numFmtId="0" fontId="4" fillId="0" borderId="1" xfId="6" applyFont="1" applyFill="1" applyBorder="1" applyAlignment="1">
      <alignment horizontal="left" vertical="top" wrapText="1"/>
    </xf>
    <xf numFmtId="0" fontId="3" fillId="0" borderId="1" xfId="0" applyFont="1" applyFill="1" applyBorder="1" applyAlignment="1" applyProtection="1">
      <alignment horizontal="center" vertical="top" wrapText="1"/>
      <protection locked="0"/>
    </xf>
    <xf numFmtId="0" fontId="2"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1" xfId="3" applyFont="1" applyFill="1" applyBorder="1" applyAlignment="1">
      <alignment horizontal="left" vertical="top" wrapText="1"/>
    </xf>
    <xf numFmtId="0" fontId="3" fillId="0" borderId="1" xfId="4" applyFont="1" applyFill="1" applyBorder="1" applyAlignment="1">
      <alignment horizontal="center" vertical="center"/>
    </xf>
    <xf numFmtId="0" fontId="3" fillId="0" borderId="1" xfId="4" applyNumberFormat="1" applyFont="1" applyFill="1" applyBorder="1" applyAlignment="1">
      <alignment horizontal="center" vertical="center" wrapText="1"/>
    </xf>
    <xf numFmtId="0" fontId="3" fillId="0" borderId="1" xfId="4" applyFont="1" applyFill="1" applyBorder="1" applyAlignment="1">
      <alignment horizontal="center" vertical="center" wrapText="1"/>
    </xf>
    <xf numFmtId="0" fontId="3" fillId="0" borderId="1" xfId="0" applyFont="1" applyFill="1" applyBorder="1" applyAlignment="1">
      <alignment horizontal="left" vertical="top" wrapText="1"/>
    </xf>
    <xf numFmtId="0" fontId="12" fillId="0" borderId="1" xfId="0" applyFont="1" applyFill="1" applyBorder="1" applyAlignment="1">
      <alignment horizontal="center" vertical="top" wrapText="1"/>
    </xf>
    <xf numFmtId="0" fontId="3" fillId="0" borderId="1" xfId="6" applyFont="1" applyFill="1" applyBorder="1" applyAlignment="1">
      <alignment horizontal="left" vertical="top" wrapText="1"/>
    </xf>
    <xf numFmtId="0" fontId="3" fillId="0" borderId="1" xfId="0" applyFont="1" applyFill="1" applyBorder="1" applyAlignment="1" applyProtection="1">
      <alignment horizontal="left" vertical="top" wrapText="1"/>
      <protection locked="0"/>
    </xf>
    <xf numFmtId="0" fontId="13" fillId="0" borderId="1" xfId="0" applyFont="1" applyFill="1" applyBorder="1" applyAlignment="1">
      <alignment horizontal="left" vertical="top" wrapText="1"/>
    </xf>
    <xf numFmtId="0" fontId="3" fillId="0" borderId="1" xfId="0" applyFont="1" applyFill="1" applyBorder="1" applyAlignment="1" applyProtection="1">
      <alignment horizontal="center" vertical="center" wrapText="1"/>
      <protection locked="0"/>
    </xf>
    <xf numFmtId="0" fontId="13" fillId="0" borderId="1" xfId="0" applyFont="1" applyFill="1" applyBorder="1" applyAlignment="1">
      <alignment horizontal="center" vertical="center" wrapText="1"/>
    </xf>
    <xf numFmtId="0" fontId="3" fillId="0" borderId="1" xfId="3" applyFont="1" applyFill="1" applyBorder="1" applyAlignment="1">
      <alignment horizontal="center" vertical="top" wrapText="1"/>
    </xf>
    <xf numFmtId="0" fontId="4" fillId="0" borderId="0" xfId="0" applyFont="1" applyFill="1" applyAlignment="1">
      <alignment horizontal="center" vertical="top" wrapText="1"/>
    </xf>
    <xf numFmtId="0" fontId="3" fillId="0" borderId="1" xfId="4" applyNumberFormat="1" applyFont="1" applyFill="1" applyBorder="1" applyAlignment="1">
      <alignment horizontal="center" vertical="top" wrapText="1"/>
    </xf>
    <xf numFmtId="0" fontId="13" fillId="0" borderId="1" xfId="0" applyFont="1" applyFill="1" applyBorder="1"/>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lignment horizontal="center" vertical="center" wrapText="1"/>
    </xf>
    <xf numFmtId="0" fontId="3" fillId="0" borderId="2" xfId="4" applyFont="1" applyFill="1" applyBorder="1" applyAlignment="1">
      <alignment horizontal="center" vertical="top" wrapText="1"/>
    </xf>
    <xf numFmtId="0" fontId="3" fillId="0" borderId="3" xfId="4" applyFont="1" applyFill="1" applyBorder="1" applyAlignment="1">
      <alignment horizontal="center" vertical="top" wrapText="1"/>
    </xf>
    <xf numFmtId="0" fontId="3" fillId="0" borderId="4" xfId="4" applyFont="1" applyFill="1" applyBorder="1" applyAlignment="1">
      <alignment horizontal="center" vertical="top" wrapText="1"/>
    </xf>
    <xf numFmtId="0" fontId="3" fillId="0" borderId="2" xfId="4" applyNumberFormat="1" applyFont="1" applyFill="1" applyBorder="1" applyAlignment="1">
      <alignment horizontal="center" vertical="top" wrapText="1"/>
    </xf>
    <xf numFmtId="0" fontId="3" fillId="0" borderId="3" xfId="4" applyNumberFormat="1" applyFont="1" applyFill="1" applyBorder="1" applyAlignment="1">
      <alignment horizontal="center" vertical="top" wrapText="1"/>
    </xf>
    <xf numFmtId="0" fontId="3" fillId="0" borderId="4" xfId="4" applyNumberFormat="1" applyFont="1" applyFill="1" applyBorder="1" applyAlignment="1">
      <alignment horizontal="center" vertical="top" wrapText="1"/>
    </xf>
    <xf numFmtId="0" fontId="3" fillId="0" borderId="1" xfId="3" applyFont="1" applyFill="1" applyBorder="1" applyAlignment="1">
      <alignment horizontal="center" vertical="center" wrapText="1"/>
    </xf>
    <xf numFmtId="165" fontId="3" fillId="0" borderId="1" xfId="0" applyNumberFormat="1" applyFont="1" applyFill="1" applyBorder="1" applyAlignment="1">
      <alignment horizontal="center" vertical="top" wrapText="1"/>
    </xf>
    <xf numFmtId="0" fontId="2" fillId="0" borderId="0" xfId="0" applyFont="1" applyFill="1" applyBorder="1" applyAlignment="1">
      <alignment horizontal="center" vertical="center"/>
    </xf>
    <xf numFmtId="0" fontId="2" fillId="0" borderId="2" xfId="0" applyFont="1" applyFill="1" applyBorder="1" applyAlignment="1">
      <alignment horizontal="left" vertical="top" wrapText="1"/>
    </xf>
    <xf numFmtId="0" fontId="2" fillId="0" borderId="4"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6" fillId="0" borderId="0" xfId="0" applyFont="1" applyBorder="1" applyAlignment="1">
      <alignment horizontal="center" vertical="center"/>
    </xf>
    <xf numFmtId="0" fontId="7" fillId="0" borderId="0" xfId="0" applyFont="1" applyAlignment="1">
      <alignment horizontal="left" vertical="top" wrapText="1"/>
    </xf>
    <xf numFmtId="0" fontId="6" fillId="0" borderId="0" xfId="0" applyFont="1"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6" xfId="0" applyFont="1" applyBorder="1" applyAlignment="1">
      <alignment horizontal="justify"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6" fillId="0" borderId="20" xfId="0" applyFont="1" applyBorder="1" applyAlignment="1">
      <alignment horizontal="justify" vertical="center" wrapText="1"/>
    </xf>
    <xf numFmtId="0" fontId="6"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6" xfId="0" applyFont="1" applyBorder="1" applyAlignment="1">
      <alignment vertical="center" wrapText="1"/>
    </xf>
    <xf numFmtId="0" fontId="7" fillId="0" borderId="27" xfId="0" applyFont="1" applyBorder="1" applyAlignment="1">
      <alignment vertical="top" wrapText="1"/>
    </xf>
    <xf numFmtId="0" fontId="7" fillId="0" borderId="28" xfId="0" applyFont="1" applyBorder="1" applyAlignment="1">
      <alignment vertical="center" wrapText="1"/>
    </xf>
    <xf numFmtId="0" fontId="7" fillId="0" borderId="29" xfId="0" applyFont="1" applyBorder="1" applyAlignment="1">
      <alignment horizontal="center" vertical="center" wrapText="1"/>
    </xf>
  </cellXfs>
  <cellStyles count="7">
    <cellStyle name="Excel Built-in Normal" xfId="5"/>
    <cellStyle name="КАНДАГАЧ тел3-33-96" xfId="4"/>
    <cellStyle name="Обычный" xfId="0" builtinId="0"/>
    <cellStyle name="Обычный 2" xfId="6"/>
    <cellStyle name="Обычный 2 2 2" xfId="3"/>
    <cellStyle name="Финансовый" xfId="1" builtinId="3"/>
    <cellStyle name="Финансовый 2" xfId="2"/>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R1431"/>
  <sheetViews>
    <sheetView view="pageBreakPreview" zoomScale="82" zoomScaleNormal="100" zoomScaleSheetLayoutView="82" workbookViewId="0">
      <selection activeCell="C6" sqref="C6"/>
    </sheetView>
  </sheetViews>
  <sheetFormatPr defaultRowHeight="12.75" x14ac:dyDescent="0.2"/>
  <cols>
    <col min="1" max="1" width="5" style="5" customWidth="1"/>
    <col min="2" max="2" width="49.7109375" style="6" customWidth="1"/>
    <col min="3" max="3" width="10.85546875" style="6" customWidth="1"/>
    <col min="4" max="4" width="14.28515625" style="6" customWidth="1"/>
    <col min="5" max="5" width="14.7109375" style="6" customWidth="1"/>
    <col min="6" max="6" width="13.85546875" style="6" customWidth="1"/>
    <col min="7" max="8" width="14.28515625" style="6" customWidth="1"/>
    <col min="9" max="9" width="10" style="6" customWidth="1"/>
    <col min="10" max="10" width="6.28515625" style="6" customWidth="1"/>
    <col min="11" max="11" width="6.85546875" style="6" customWidth="1"/>
    <col min="12" max="12" width="6.140625" style="6" hidden="1" customWidth="1"/>
    <col min="13" max="13" width="40.42578125" style="47" customWidth="1"/>
    <col min="14" max="14" width="15.42578125" style="6" customWidth="1"/>
    <col min="15" max="15" width="10.85546875" style="6" bestFit="1" customWidth="1"/>
    <col min="16" max="18" width="9.140625" style="6"/>
    <col min="19" max="16384" width="9.140625" style="7"/>
  </cols>
  <sheetData>
    <row r="1" spans="1:13" x14ac:dyDescent="0.2">
      <c r="B1" s="75"/>
      <c r="I1" s="239"/>
      <c r="J1" s="239"/>
      <c r="K1" s="239"/>
      <c r="L1" s="239"/>
    </row>
    <row r="2" spans="1:13" x14ac:dyDescent="0.2">
      <c r="I2" s="239"/>
      <c r="J2" s="239"/>
      <c r="K2" s="239"/>
      <c r="L2" s="239"/>
    </row>
    <row r="3" spans="1:13" x14ac:dyDescent="0.2">
      <c r="B3" s="1"/>
      <c r="C3" s="1"/>
      <c r="D3" s="1"/>
      <c r="E3" s="1"/>
      <c r="F3" s="1"/>
      <c r="G3" s="1"/>
      <c r="H3" s="1"/>
      <c r="I3" s="1"/>
      <c r="J3" s="2"/>
      <c r="K3" s="2"/>
      <c r="L3" s="2"/>
    </row>
    <row r="4" spans="1:13" x14ac:dyDescent="0.2">
      <c r="B4" s="252" t="s">
        <v>1420</v>
      </c>
      <c r="C4" s="252"/>
      <c r="D4" s="252"/>
      <c r="E4" s="252"/>
      <c r="F4" s="252"/>
      <c r="G4" s="252"/>
      <c r="H4" s="252"/>
      <c r="I4" s="252"/>
      <c r="J4" s="252"/>
      <c r="K4" s="252"/>
      <c r="L4" s="252"/>
    </row>
    <row r="5" spans="1:13" x14ac:dyDescent="0.2">
      <c r="B5" s="179"/>
      <c r="C5" s="179"/>
      <c r="D5" s="179"/>
      <c r="E5" s="179"/>
      <c r="F5" s="179"/>
      <c r="G5" s="179"/>
      <c r="H5" s="179"/>
      <c r="I5" s="179"/>
      <c r="J5" s="179"/>
      <c r="K5" s="179"/>
      <c r="L5" s="179"/>
    </row>
    <row r="6" spans="1:13" x14ac:dyDescent="0.2">
      <c r="B6" s="1" t="s">
        <v>1421</v>
      </c>
      <c r="C6" s="1" t="s">
        <v>1422</v>
      </c>
      <c r="D6" s="1"/>
      <c r="E6" s="1"/>
      <c r="F6" s="179"/>
      <c r="G6" s="179"/>
      <c r="H6" s="149"/>
      <c r="I6" s="179"/>
      <c r="J6" s="179"/>
      <c r="K6" s="179"/>
      <c r="L6" s="179"/>
    </row>
    <row r="7" spans="1:13" x14ac:dyDescent="0.2">
      <c r="B7" s="112" t="s">
        <v>1423</v>
      </c>
      <c r="C7" s="112" t="s">
        <v>1802</v>
      </c>
      <c r="D7" s="112"/>
      <c r="E7" s="112"/>
      <c r="F7" s="179"/>
      <c r="G7" s="179"/>
      <c r="H7" s="147"/>
      <c r="I7" s="150"/>
      <c r="J7" s="179"/>
      <c r="K7" s="179"/>
      <c r="L7" s="179"/>
    </row>
    <row r="8" spans="1:13" x14ac:dyDescent="0.2">
      <c r="B8" s="112" t="s">
        <v>1424</v>
      </c>
      <c r="C8" s="112" t="s">
        <v>1959</v>
      </c>
      <c r="D8" s="112"/>
      <c r="E8" s="112"/>
      <c r="F8" s="179"/>
      <c r="G8" s="179"/>
      <c r="H8" s="147"/>
      <c r="I8" s="150"/>
      <c r="J8" s="179"/>
      <c r="K8" s="179"/>
      <c r="L8" s="179"/>
    </row>
    <row r="9" spans="1:13" x14ac:dyDescent="0.2">
      <c r="A9" s="3"/>
      <c r="B9" s="4"/>
      <c r="C9" s="4"/>
      <c r="D9" s="4"/>
      <c r="E9" s="4"/>
      <c r="F9" s="4"/>
      <c r="G9" s="4"/>
      <c r="H9" s="148"/>
      <c r="I9" s="150"/>
      <c r="J9" s="4"/>
      <c r="K9" s="4"/>
      <c r="L9" s="4"/>
    </row>
    <row r="10" spans="1:13" ht="38.25" customHeight="1" x14ac:dyDescent="0.2">
      <c r="A10" s="224" t="s">
        <v>0</v>
      </c>
      <c r="B10" s="224" t="s">
        <v>1</v>
      </c>
      <c r="C10" s="224" t="s">
        <v>2</v>
      </c>
      <c r="D10" s="224" t="s">
        <v>1393</v>
      </c>
      <c r="E10" s="224" t="s">
        <v>3</v>
      </c>
      <c r="F10" s="224" t="s">
        <v>1391</v>
      </c>
      <c r="G10" s="224"/>
      <c r="H10" s="224"/>
      <c r="I10" s="224" t="s">
        <v>4</v>
      </c>
      <c r="J10" s="243" t="s">
        <v>5</v>
      </c>
      <c r="K10" s="243"/>
      <c r="L10" s="243"/>
      <c r="M10" s="225" t="s">
        <v>1994</v>
      </c>
    </row>
    <row r="11" spans="1:13" ht="12.75" customHeight="1" x14ac:dyDescent="0.2">
      <c r="A11" s="241"/>
      <c r="B11" s="224"/>
      <c r="C11" s="224"/>
      <c r="D11" s="224"/>
      <c r="E11" s="224"/>
      <c r="F11" s="224" t="s">
        <v>1992</v>
      </c>
      <c r="G11" s="224" t="s">
        <v>1993</v>
      </c>
      <c r="H11" s="224" t="s">
        <v>1392</v>
      </c>
      <c r="I11" s="224"/>
      <c r="J11" s="243" t="s">
        <v>719</v>
      </c>
      <c r="K11" s="243" t="s">
        <v>720</v>
      </c>
      <c r="L11" s="243" t="s">
        <v>793</v>
      </c>
      <c r="M11" s="225"/>
    </row>
    <row r="12" spans="1:13" ht="27.75" customHeight="1" x14ac:dyDescent="0.2">
      <c r="A12" s="241"/>
      <c r="B12" s="224"/>
      <c r="C12" s="224"/>
      <c r="D12" s="224"/>
      <c r="E12" s="224"/>
      <c r="F12" s="224"/>
      <c r="G12" s="224"/>
      <c r="H12" s="224"/>
      <c r="I12" s="224"/>
      <c r="J12" s="243"/>
      <c r="K12" s="243"/>
      <c r="L12" s="243"/>
      <c r="M12" s="225"/>
    </row>
    <row r="13" spans="1:13" x14ac:dyDescent="0.2">
      <c r="A13" s="188">
        <v>1</v>
      </c>
      <c r="B13" s="188">
        <v>2</v>
      </c>
      <c r="C13" s="188">
        <v>3</v>
      </c>
      <c r="D13" s="188">
        <v>4</v>
      </c>
      <c r="E13" s="188">
        <v>5</v>
      </c>
      <c r="F13" s="188">
        <v>6</v>
      </c>
      <c r="G13" s="188">
        <v>7</v>
      </c>
      <c r="H13" s="188">
        <v>8</v>
      </c>
      <c r="I13" s="188">
        <v>9</v>
      </c>
      <c r="J13" s="188"/>
      <c r="K13" s="188">
        <v>10</v>
      </c>
      <c r="L13" s="188"/>
      <c r="M13" s="189">
        <v>11</v>
      </c>
    </row>
    <row r="14" spans="1:13" ht="12.75" customHeight="1" x14ac:dyDescent="0.2">
      <c r="A14" s="76"/>
      <c r="B14" s="242" t="s">
        <v>6</v>
      </c>
      <c r="C14" s="242"/>
      <c r="D14" s="242"/>
      <c r="E14" s="242"/>
      <c r="F14" s="242"/>
      <c r="G14" s="242"/>
      <c r="H14" s="242"/>
      <c r="I14" s="242"/>
      <c r="J14" s="242"/>
      <c r="K14" s="242"/>
      <c r="L14" s="242"/>
      <c r="M14" s="146"/>
    </row>
    <row r="15" spans="1:13" ht="12.75" customHeight="1" x14ac:dyDescent="0.2">
      <c r="A15" s="183"/>
      <c r="B15" s="224" t="s">
        <v>7</v>
      </c>
      <c r="C15" s="224"/>
      <c r="D15" s="224"/>
      <c r="E15" s="224"/>
      <c r="F15" s="224"/>
      <c r="G15" s="224"/>
      <c r="H15" s="224"/>
      <c r="I15" s="224"/>
      <c r="J15" s="224"/>
      <c r="K15" s="224"/>
      <c r="L15" s="224"/>
      <c r="M15" s="146"/>
    </row>
    <row r="16" spans="1:13" ht="12.75" customHeight="1" x14ac:dyDescent="0.2">
      <c r="A16" s="183"/>
      <c r="B16" s="224" t="s">
        <v>501</v>
      </c>
      <c r="C16" s="224"/>
      <c r="D16" s="224"/>
      <c r="E16" s="224"/>
      <c r="F16" s="224"/>
      <c r="G16" s="224"/>
      <c r="H16" s="224"/>
      <c r="I16" s="224"/>
      <c r="J16" s="224"/>
      <c r="K16" s="224"/>
      <c r="L16" s="224"/>
      <c r="M16" s="146"/>
    </row>
    <row r="17" spans="1:14" ht="38.25" x14ac:dyDescent="0.2">
      <c r="A17" s="77">
        <v>1</v>
      </c>
      <c r="B17" s="133" t="s">
        <v>8</v>
      </c>
      <c r="C17" s="190" t="s">
        <v>9</v>
      </c>
      <c r="D17" s="190" t="s">
        <v>1394</v>
      </c>
      <c r="E17" s="190" t="s">
        <v>11</v>
      </c>
      <c r="F17" s="13">
        <v>103.5</v>
      </c>
      <c r="G17" s="13">
        <v>100.8</v>
      </c>
      <c r="H17" s="124" t="s">
        <v>1528</v>
      </c>
      <c r="I17" s="190" t="s">
        <v>10</v>
      </c>
      <c r="J17" s="190" t="s">
        <v>10</v>
      </c>
      <c r="K17" s="190" t="s">
        <v>10</v>
      </c>
      <c r="L17" s="190" t="s">
        <v>10</v>
      </c>
      <c r="M17" s="133" t="s">
        <v>1884</v>
      </c>
    </row>
    <row r="18" spans="1:14" ht="38.25" x14ac:dyDescent="0.2">
      <c r="A18" s="200">
        <v>2</v>
      </c>
      <c r="B18" s="133" t="s">
        <v>12</v>
      </c>
      <c r="C18" s="190" t="s">
        <v>13</v>
      </c>
      <c r="D18" s="190" t="s">
        <v>1394</v>
      </c>
      <c r="E18" s="190" t="s">
        <v>11</v>
      </c>
      <c r="F18" s="13">
        <v>1818</v>
      </c>
      <c r="G18" s="13">
        <v>1943.6</v>
      </c>
      <c r="H18" s="124" t="s">
        <v>1529</v>
      </c>
      <c r="I18" s="190" t="s">
        <v>10</v>
      </c>
      <c r="J18" s="190" t="s">
        <v>10</v>
      </c>
      <c r="K18" s="190" t="s">
        <v>10</v>
      </c>
      <c r="L18" s="190" t="s">
        <v>10</v>
      </c>
      <c r="M18" s="133" t="s">
        <v>1533</v>
      </c>
    </row>
    <row r="19" spans="1:14" ht="25.5" customHeight="1" x14ac:dyDescent="0.2">
      <c r="A19" s="200">
        <v>3</v>
      </c>
      <c r="B19" s="133" t="s">
        <v>14</v>
      </c>
      <c r="C19" s="190" t="s">
        <v>9</v>
      </c>
      <c r="D19" s="226" t="s">
        <v>1395</v>
      </c>
      <c r="E19" s="190" t="s">
        <v>15</v>
      </c>
      <c r="F19" s="13">
        <v>106</v>
      </c>
      <c r="G19" s="13">
        <v>106</v>
      </c>
      <c r="H19" s="124" t="s">
        <v>1530</v>
      </c>
      <c r="I19" s="190" t="s">
        <v>10</v>
      </c>
      <c r="J19" s="190" t="s">
        <v>10</v>
      </c>
      <c r="K19" s="190" t="s">
        <v>10</v>
      </c>
      <c r="L19" s="190" t="s">
        <v>10</v>
      </c>
      <c r="M19" s="134" t="s">
        <v>1427</v>
      </c>
    </row>
    <row r="20" spans="1:14" ht="25.5" customHeight="1" x14ac:dyDescent="0.2">
      <c r="A20" s="200" t="s">
        <v>16</v>
      </c>
      <c r="B20" s="78" t="s">
        <v>17</v>
      </c>
      <c r="C20" s="190" t="s">
        <v>9</v>
      </c>
      <c r="D20" s="226"/>
      <c r="E20" s="190" t="s">
        <v>717</v>
      </c>
      <c r="F20" s="13">
        <v>106.2</v>
      </c>
      <c r="G20" s="13">
        <v>106.2</v>
      </c>
      <c r="H20" s="124" t="s">
        <v>1531</v>
      </c>
      <c r="I20" s="190" t="s">
        <v>10</v>
      </c>
      <c r="J20" s="190" t="s">
        <v>10</v>
      </c>
      <c r="K20" s="190" t="s">
        <v>10</v>
      </c>
      <c r="L20" s="190" t="s">
        <v>10</v>
      </c>
      <c r="M20" s="134" t="s">
        <v>1427</v>
      </c>
    </row>
    <row r="21" spans="1:14" ht="25.5" customHeight="1" x14ac:dyDescent="0.2">
      <c r="A21" s="200" t="s">
        <v>18</v>
      </c>
      <c r="B21" s="78" t="s">
        <v>19</v>
      </c>
      <c r="C21" s="190" t="s">
        <v>9</v>
      </c>
      <c r="D21" s="226"/>
      <c r="E21" s="190" t="s">
        <v>15</v>
      </c>
      <c r="F21" s="13">
        <v>100.5</v>
      </c>
      <c r="G21" s="13">
        <v>100.5</v>
      </c>
      <c r="H21" s="124" t="s">
        <v>1492</v>
      </c>
      <c r="I21" s="190" t="s">
        <v>10</v>
      </c>
      <c r="J21" s="190" t="s">
        <v>10</v>
      </c>
      <c r="K21" s="190" t="s">
        <v>10</v>
      </c>
      <c r="L21" s="190" t="s">
        <v>10</v>
      </c>
      <c r="M21" s="134" t="s">
        <v>1534</v>
      </c>
    </row>
    <row r="22" spans="1:14" ht="38.25" x14ac:dyDescent="0.2">
      <c r="A22" s="200">
        <v>83</v>
      </c>
      <c r="B22" s="133" t="s">
        <v>20</v>
      </c>
      <c r="C22" s="190" t="s">
        <v>21</v>
      </c>
      <c r="D22" s="190" t="s">
        <v>1394</v>
      </c>
      <c r="E22" s="190" t="s">
        <v>11</v>
      </c>
      <c r="F22" s="13">
        <v>1340</v>
      </c>
      <c r="G22" s="13">
        <v>1277</v>
      </c>
      <c r="H22" s="124" t="s">
        <v>1532</v>
      </c>
      <c r="I22" s="190" t="s">
        <v>10</v>
      </c>
      <c r="J22" s="190" t="s">
        <v>10</v>
      </c>
      <c r="K22" s="190" t="s">
        <v>10</v>
      </c>
      <c r="L22" s="190" t="s">
        <v>10</v>
      </c>
      <c r="M22" s="134" t="s">
        <v>1535</v>
      </c>
    </row>
    <row r="23" spans="1:14" ht="12.75" customHeight="1" x14ac:dyDescent="0.2">
      <c r="A23" s="183"/>
      <c r="B23" s="79" t="s">
        <v>72</v>
      </c>
      <c r="C23" s="187"/>
      <c r="D23" s="187"/>
      <c r="E23" s="187"/>
      <c r="F23" s="8"/>
      <c r="G23" s="115"/>
      <c r="H23" s="115"/>
      <c r="I23" s="190"/>
      <c r="J23" s="190"/>
      <c r="K23" s="190"/>
      <c r="L23" s="190"/>
      <c r="M23" s="146"/>
    </row>
    <row r="24" spans="1:14" ht="51" customHeight="1" x14ac:dyDescent="0.2">
      <c r="A24" s="183">
        <v>1</v>
      </c>
      <c r="B24" s="133" t="s">
        <v>879</v>
      </c>
      <c r="C24" s="190" t="s">
        <v>23</v>
      </c>
      <c r="D24" s="190" t="s">
        <v>10</v>
      </c>
      <c r="E24" s="190" t="s">
        <v>880</v>
      </c>
      <c r="F24" s="116">
        <v>1</v>
      </c>
      <c r="G24" s="116">
        <v>1</v>
      </c>
      <c r="H24" s="116">
        <v>1</v>
      </c>
      <c r="I24" s="116" t="s">
        <v>10</v>
      </c>
      <c r="J24" s="116" t="s">
        <v>10</v>
      </c>
      <c r="K24" s="116" t="s">
        <v>10</v>
      </c>
      <c r="L24" s="116" t="s">
        <v>10</v>
      </c>
      <c r="M24" s="146" t="s">
        <v>1885</v>
      </c>
    </row>
    <row r="25" spans="1:14" ht="51" customHeight="1" x14ac:dyDescent="0.2">
      <c r="A25" s="183">
        <v>2</v>
      </c>
      <c r="B25" s="133" t="s">
        <v>1425</v>
      </c>
      <c r="C25" s="190" t="s">
        <v>23</v>
      </c>
      <c r="D25" s="190" t="s">
        <v>10</v>
      </c>
      <c r="E25" s="190" t="s">
        <v>692</v>
      </c>
      <c r="F25" s="116">
        <v>12</v>
      </c>
      <c r="G25" s="116">
        <v>12</v>
      </c>
      <c r="H25" s="116">
        <v>12</v>
      </c>
      <c r="I25" s="116" t="s">
        <v>10</v>
      </c>
      <c r="J25" s="116" t="s">
        <v>10</v>
      </c>
      <c r="K25" s="116" t="s">
        <v>10</v>
      </c>
      <c r="L25" s="116" t="s">
        <v>10</v>
      </c>
      <c r="M25" s="146" t="s">
        <v>1745</v>
      </c>
    </row>
    <row r="26" spans="1:14" ht="25.5" customHeight="1" x14ac:dyDescent="0.2">
      <c r="A26" s="183">
        <v>3</v>
      </c>
      <c r="B26" s="133" t="s">
        <v>600</v>
      </c>
      <c r="C26" s="190" t="s">
        <v>23</v>
      </c>
      <c r="D26" s="190" t="s">
        <v>10</v>
      </c>
      <c r="E26" s="190" t="s">
        <v>601</v>
      </c>
      <c r="F26" s="116">
        <v>4</v>
      </c>
      <c r="G26" s="116">
        <v>4</v>
      </c>
      <c r="H26" s="116">
        <v>4</v>
      </c>
      <c r="I26" s="116" t="s">
        <v>10</v>
      </c>
      <c r="J26" s="116" t="s">
        <v>10</v>
      </c>
      <c r="K26" s="116" t="s">
        <v>10</v>
      </c>
      <c r="L26" s="116" t="s">
        <v>10</v>
      </c>
      <c r="M26" s="146" t="s">
        <v>1427</v>
      </c>
    </row>
    <row r="27" spans="1:14" ht="25.5" customHeight="1" x14ac:dyDescent="0.2">
      <c r="A27" s="183"/>
      <c r="B27" s="79" t="s">
        <v>849</v>
      </c>
      <c r="C27" s="187"/>
      <c r="D27" s="190"/>
      <c r="E27" s="187"/>
      <c r="F27" s="8"/>
      <c r="G27" s="115"/>
      <c r="H27" s="115"/>
      <c r="I27" s="190"/>
      <c r="J27" s="190"/>
      <c r="K27" s="190"/>
      <c r="L27" s="190"/>
      <c r="M27" s="146"/>
    </row>
    <row r="28" spans="1:14" ht="89.25" customHeight="1" x14ac:dyDescent="0.2">
      <c r="A28" s="183">
        <v>4</v>
      </c>
      <c r="B28" s="194" t="s">
        <v>1179</v>
      </c>
      <c r="C28" s="190" t="s">
        <v>68</v>
      </c>
      <c r="D28" s="190" t="s">
        <v>10</v>
      </c>
      <c r="E28" s="190" t="s">
        <v>149</v>
      </c>
      <c r="F28" s="138">
        <v>124.36799999999999</v>
      </c>
      <c r="G28" s="138">
        <v>124.36799999999999</v>
      </c>
      <c r="H28" s="138">
        <v>124.343</v>
      </c>
      <c r="I28" s="116" t="s">
        <v>93</v>
      </c>
      <c r="J28" s="116">
        <v>258</v>
      </c>
      <c r="K28" s="9" t="s">
        <v>785</v>
      </c>
      <c r="L28" s="9"/>
      <c r="M28" s="146" t="s">
        <v>1941</v>
      </c>
    </row>
    <row r="29" spans="1:14" ht="25.5" customHeight="1" x14ac:dyDescent="0.2">
      <c r="A29" s="183">
        <v>5</v>
      </c>
      <c r="B29" s="133" t="s">
        <v>882</v>
      </c>
      <c r="C29" s="190" t="s">
        <v>68</v>
      </c>
      <c r="D29" s="116" t="s">
        <v>10</v>
      </c>
      <c r="E29" s="190" t="s">
        <v>149</v>
      </c>
      <c r="F29" s="138">
        <v>20.28</v>
      </c>
      <c r="G29" s="138">
        <v>20.28</v>
      </c>
      <c r="H29" s="138">
        <v>20.28</v>
      </c>
      <c r="I29" s="116" t="s">
        <v>93</v>
      </c>
      <c r="J29" s="116">
        <v>258</v>
      </c>
      <c r="K29" s="9" t="s">
        <v>763</v>
      </c>
      <c r="L29" s="116"/>
      <c r="M29" s="146" t="s">
        <v>1427</v>
      </c>
    </row>
    <row r="30" spans="1:14" ht="12.75" customHeight="1" x14ac:dyDescent="0.2">
      <c r="A30" s="183"/>
      <c r="B30" s="79" t="s">
        <v>819</v>
      </c>
      <c r="C30" s="190"/>
      <c r="D30" s="190"/>
      <c r="E30" s="190"/>
      <c r="F30" s="116"/>
      <c r="G30" s="116"/>
      <c r="H30" s="116"/>
      <c r="I30" s="116"/>
      <c r="J30" s="116"/>
      <c r="K30" s="116"/>
      <c r="L30" s="116"/>
      <c r="M30" s="146"/>
    </row>
    <row r="31" spans="1:14" ht="102" customHeight="1" x14ac:dyDescent="0.2">
      <c r="A31" s="158">
        <v>6</v>
      </c>
      <c r="B31" s="206" t="s">
        <v>1148</v>
      </c>
      <c r="C31" s="190" t="s">
        <v>68</v>
      </c>
      <c r="D31" s="159" t="s">
        <v>10</v>
      </c>
      <c r="E31" s="159" t="s">
        <v>601</v>
      </c>
      <c r="F31" s="138">
        <v>98.179000000000002</v>
      </c>
      <c r="G31" s="138">
        <v>98.179000000000002</v>
      </c>
      <c r="H31" s="138">
        <v>98.012900000000002</v>
      </c>
      <c r="I31" s="116" t="s">
        <v>93</v>
      </c>
      <c r="J31" s="116">
        <v>257</v>
      </c>
      <c r="K31" s="9" t="s">
        <v>785</v>
      </c>
      <c r="L31" s="9"/>
      <c r="M31" s="129" t="s">
        <v>1435</v>
      </c>
      <c r="N31" s="113"/>
    </row>
    <row r="32" spans="1:14" ht="25.5" customHeight="1" x14ac:dyDescent="0.2">
      <c r="A32" s="183">
        <v>7</v>
      </c>
      <c r="B32" s="133" t="s">
        <v>1149</v>
      </c>
      <c r="C32" s="190" t="s">
        <v>68</v>
      </c>
      <c r="D32" s="116" t="s">
        <v>10</v>
      </c>
      <c r="E32" s="190" t="s">
        <v>601</v>
      </c>
      <c r="F32" s="138">
        <v>0.32200000000000001</v>
      </c>
      <c r="G32" s="138">
        <v>0.32200000000000001</v>
      </c>
      <c r="H32" s="138">
        <v>0.32140000000000002</v>
      </c>
      <c r="I32" s="116" t="s">
        <v>93</v>
      </c>
      <c r="J32" s="116">
        <v>257</v>
      </c>
      <c r="K32" s="9" t="s">
        <v>759</v>
      </c>
      <c r="L32" s="116"/>
      <c r="M32" s="129" t="s">
        <v>1436</v>
      </c>
    </row>
    <row r="33" spans="1:13" ht="38.25" customHeight="1" x14ac:dyDescent="0.2">
      <c r="A33" s="183"/>
      <c r="B33" s="79" t="s">
        <v>820</v>
      </c>
      <c r="C33" s="190"/>
      <c r="D33" s="190"/>
      <c r="E33" s="190"/>
      <c r="F33" s="116"/>
      <c r="G33" s="116"/>
      <c r="H33" s="116"/>
      <c r="I33" s="116"/>
      <c r="J33" s="116"/>
      <c r="K33" s="116"/>
      <c r="L33" s="116"/>
      <c r="M33" s="134"/>
    </row>
    <row r="34" spans="1:13" ht="38.25" customHeight="1" x14ac:dyDescent="0.2">
      <c r="A34" s="183">
        <v>11</v>
      </c>
      <c r="B34" s="133" t="s">
        <v>1150</v>
      </c>
      <c r="C34" s="190" t="s">
        <v>68</v>
      </c>
      <c r="D34" s="116" t="s">
        <v>10</v>
      </c>
      <c r="E34" s="190" t="s">
        <v>818</v>
      </c>
      <c r="F34" s="138">
        <v>49.808999999999997</v>
      </c>
      <c r="G34" s="138">
        <v>49.808999999999997</v>
      </c>
      <c r="H34" s="138">
        <v>49.807000000000002</v>
      </c>
      <c r="I34" s="116" t="s">
        <v>93</v>
      </c>
      <c r="J34" s="116">
        <v>733</v>
      </c>
      <c r="K34" s="9" t="s">
        <v>785</v>
      </c>
      <c r="L34" s="116"/>
      <c r="M34" s="134" t="s">
        <v>1797</v>
      </c>
    </row>
    <row r="35" spans="1:13" ht="51" customHeight="1" x14ac:dyDescent="0.2">
      <c r="A35" s="183">
        <v>12</v>
      </c>
      <c r="B35" s="133" t="s">
        <v>1151</v>
      </c>
      <c r="C35" s="190" t="s">
        <v>68</v>
      </c>
      <c r="D35" s="116" t="s">
        <v>10</v>
      </c>
      <c r="E35" s="190" t="s">
        <v>818</v>
      </c>
      <c r="F35" s="138">
        <v>22.977</v>
      </c>
      <c r="G35" s="138">
        <v>22.977</v>
      </c>
      <c r="H35" s="138">
        <v>22.324999999999999</v>
      </c>
      <c r="I35" s="116" t="s">
        <v>93</v>
      </c>
      <c r="J35" s="116">
        <v>733</v>
      </c>
      <c r="K35" s="9" t="s">
        <v>766</v>
      </c>
      <c r="L35" s="116"/>
      <c r="M35" s="133" t="s">
        <v>1434</v>
      </c>
    </row>
    <row r="36" spans="1:13" ht="38.25" customHeight="1" x14ac:dyDescent="0.2">
      <c r="A36" s="183">
        <v>13</v>
      </c>
      <c r="B36" s="133" t="s">
        <v>1152</v>
      </c>
      <c r="C36" s="190" t="s">
        <v>68</v>
      </c>
      <c r="D36" s="116" t="s">
        <v>10</v>
      </c>
      <c r="E36" s="190" t="s">
        <v>818</v>
      </c>
      <c r="F36" s="138">
        <v>1.66</v>
      </c>
      <c r="G36" s="138">
        <v>1.66</v>
      </c>
      <c r="H36" s="138">
        <v>1.659</v>
      </c>
      <c r="I36" s="116" t="s">
        <v>93</v>
      </c>
      <c r="J36" s="116">
        <v>733</v>
      </c>
      <c r="K36" s="9" t="s">
        <v>728</v>
      </c>
      <c r="L36" s="116"/>
      <c r="M36" s="134" t="s">
        <v>1798</v>
      </c>
    </row>
    <row r="37" spans="1:13" ht="38.25" customHeight="1" x14ac:dyDescent="0.2">
      <c r="A37" s="183">
        <v>15</v>
      </c>
      <c r="B37" s="133" t="s">
        <v>1153</v>
      </c>
      <c r="C37" s="190" t="s">
        <v>23</v>
      </c>
      <c r="D37" s="116" t="s">
        <v>10</v>
      </c>
      <c r="E37" s="190" t="s">
        <v>818</v>
      </c>
      <c r="F37" s="116">
        <v>2</v>
      </c>
      <c r="G37" s="116">
        <v>2</v>
      </c>
      <c r="H37" s="116">
        <v>2</v>
      </c>
      <c r="I37" s="116" t="s">
        <v>10</v>
      </c>
      <c r="J37" s="116" t="s">
        <v>10</v>
      </c>
      <c r="K37" s="116" t="s">
        <v>10</v>
      </c>
      <c r="L37" s="116" t="s">
        <v>10</v>
      </c>
      <c r="M37" s="134" t="s">
        <v>1427</v>
      </c>
    </row>
    <row r="38" spans="1:13" ht="12.75" customHeight="1" x14ac:dyDescent="0.2">
      <c r="A38" s="183"/>
      <c r="B38" s="134" t="s">
        <v>92</v>
      </c>
      <c r="C38" s="190"/>
      <c r="D38" s="190"/>
      <c r="E38" s="190"/>
      <c r="F38" s="70">
        <v>0</v>
      </c>
      <c r="G38" s="70">
        <v>0</v>
      </c>
      <c r="H38" s="70"/>
      <c r="I38" s="190"/>
      <c r="J38" s="190"/>
      <c r="K38" s="190"/>
      <c r="L38" s="190"/>
      <c r="M38" s="134"/>
    </row>
    <row r="39" spans="1:13" ht="12.75" customHeight="1" x14ac:dyDescent="0.2">
      <c r="A39" s="183"/>
      <c r="B39" s="134" t="s">
        <v>93</v>
      </c>
      <c r="C39" s="190"/>
      <c r="D39" s="190"/>
      <c r="E39" s="190"/>
      <c r="F39" s="70">
        <v>317.59499999999997</v>
      </c>
      <c r="G39" s="70">
        <f>G36+G35+G34+G32+G31+G29+G28</f>
        <v>317.59500000000003</v>
      </c>
      <c r="H39" s="70">
        <f>H36+H35+H34+H32+H31+H29+H28</f>
        <v>316.74829999999997</v>
      </c>
      <c r="I39" s="190"/>
      <c r="J39" s="190"/>
      <c r="K39" s="190"/>
      <c r="L39" s="190"/>
      <c r="M39" s="134"/>
    </row>
    <row r="40" spans="1:13" ht="12.75" customHeight="1" x14ac:dyDescent="0.2">
      <c r="A40" s="183"/>
      <c r="B40" s="134" t="s">
        <v>94</v>
      </c>
      <c r="C40" s="190"/>
      <c r="D40" s="190"/>
      <c r="E40" s="190"/>
      <c r="F40" s="70">
        <v>0</v>
      </c>
      <c r="G40" s="70">
        <v>0</v>
      </c>
      <c r="H40" s="70"/>
      <c r="I40" s="190"/>
      <c r="J40" s="190"/>
      <c r="K40" s="190"/>
      <c r="L40" s="190"/>
      <c r="M40" s="134"/>
    </row>
    <row r="41" spans="1:13" ht="12.75" customHeight="1" x14ac:dyDescent="0.2">
      <c r="A41" s="183"/>
      <c r="B41" s="134" t="s">
        <v>735</v>
      </c>
      <c r="C41" s="190"/>
      <c r="D41" s="190"/>
      <c r="E41" s="190"/>
      <c r="F41" s="70">
        <v>0</v>
      </c>
      <c r="G41" s="70">
        <v>0</v>
      </c>
      <c r="H41" s="70"/>
      <c r="I41" s="190"/>
      <c r="J41" s="190"/>
      <c r="K41" s="190"/>
      <c r="L41" s="190"/>
      <c r="M41" s="134"/>
    </row>
    <row r="42" spans="1:13" ht="25.5" customHeight="1" x14ac:dyDescent="0.2">
      <c r="A42" s="183"/>
      <c r="B42" s="134" t="s">
        <v>856</v>
      </c>
      <c r="C42" s="190"/>
      <c r="D42" s="190"/>
      <c r="E42" s="190"/>
      <c r="F42" s="70">
        <v>317.59499999999997</v>
      </c>
      <c r="G42" s="70">
        <v>317.59499999999997</v>
      </c>
      <c r="H42" s="70">
        <f>H41+H40+H39</f>
        <v>316.74829999999997</v>
      </c>
      <c r="I42" s="190"/>
      <c r="J42" s="190"/>
      <c r="K42" s="190"/>
      <c r="L42" s="190"/>
      <c r="M42" s="134"/>
    </row>
    <row r="43" spans="1:13" ht="12.75" customHeight="1" x14ac:dyDescent="0.2">
      <c r="A43" s="183"/>
      <c r="B43" s="224" t="s">
        <v>24</v>
      </c>
      <c r="C43" s="224"/>
      <c r="D43" s="224"/>
      <c r="E43" s="224"/>
      <c r="F43" s="224"/>
      <c r="G43" s="224"/>
      <c r="H43" s="224"/>
      <c r="I43" s="224"/>
      <c r="J43" s="224"/>
      <c r="K43" s="224"/>
      <c r="L43" s="224"/>
      <c r="M43" s="134"/>
    </row>
    <row r="44" spans="1:13" ht="12.75" customHeight="1" x14ac:dyDescent="0.2">
      <c r="A44" s="183"/>
      <c r="B44" s="224" t="s">
        <v>699</v>
      </c>
      <c r="C44" s="224"/>
      <c r="D44" s="224"/>
      <c r="E44" s="224"/>
      <c r="F44" s="224"/>
      <c r="G44" s="224"/>
      <c r="H44" s="224"/>
      <c r="I44" s="224"/>
      <c r="J44" s="224"/>
      <c r="K44" s="224"/>
      <c r="L44" s="224"/>
      <c r="M44" s="134"/>
    </row>
    <row r="45" spans="1:13" ht="65.25" customHeight="1" x14ac:dyDescent="0.2">
      <c r="A45" s="77">
        <v>4</v>
      </c>
      <c r="B45" s="194" t="s">
        <v>25</v>
      </c>
      <c r="C45" s="190" t="s">
        <v>9</v>
      </c>
      <c r="D45" s="190" t="s">
        <v>1394</v>
      </c>
      <c r="E45" s="190" t="s">
        <v>26</v>
      </c>
      <c r="F45" s="13">
        <v>105.5</v>
      </c>
      <c r="G45" s="13">
        <v>103.3</v>
      </c>
      <c r="H45" s="124" t="s">
        <v>1536</v>
      </c>
      <c r="I45" s="190" t="s">
        <v>10</v>
      </c>
      <c r="J45" s="190" t="s">
        <v>10</v>
      </c>
      <c r="K45" s="190" t="s">
        <v>10</v>
      </c>
      <c r="L45" s="190" t="s">
        <v>10</v>
      </c>
      <c r="M45" s="134" t="s">
        <v>1553</v>
      </c>
    </row>
    <row r="46" spans="1:13" ht="38.25" customHeight="1" x14ac:dyDescent="0.2">
      <c r="A46" s="200">
        <v>5</v>
      </c>
      <c r="B46" s="194" t="s">
        <v>27</v>
      </c>
      <c r="C46" s="190" t="s">
        <v>28</v>
      </c>
      <c r="D46" s="190" t="s">
        <v>1396</v>
      </c>
      <c r="E46" s="190" t="s">
        <v>26</v>
      </c>
      <c r="F46" s="13">
        <v>20.3</v>
      </c>
      <c r="G46" s="13">
        <v>20.3</v>
      </c>
      <c r="H46" s="124" t="s">
        <v>1537</v>
      </c>
      <c r="I46" s="190" t="s">
        <v>10</v>
      </c>
      <c r="J46" s="190" t="s">
        <v>10</v>
      </c>
      <c r="K46" s="190" t="s">
        <v>10</v>
      </c>
      <c r="L46" s="190" t="s">
        <v>10</v>
      </c>
      <c r="M46" s="134" t="s">
        <v>1554</v>
      </c>
    </row>
    <row r="47" spans="1:13" ht="38.25" customHeight="1" x14ac:dyDescent="0.2">
      <c r="A47" s="81" t="s">
        <v>38</v>
      </c>
      <c r="B47" s="194" t="s">
        <v>911</v>
      </c>
      <c r="C47" s="190" t="s">
        <v>912</v>
      </c>
      <c r="D47" s="190" t="s">
        <v>1397</v>
      </c>
      <c r="E47" s="190" t="s">
        <v>26</v>
      </c>
      <c r="F47" s="13"/>
      <c r="G47" s="13">
        <v>99.4</v>
      </c>
      <c r="H47" s="124" t="s">
        <v>1538</v>
      </c>
      <c r="I47" s="190" t="s">
        <v>10</v>
      </c>
      <c r="J47" s="190" t="s">
        <v>10</v>
      </c>
      <c r="K47" s="190" t="s">
        <v>10</v>
      </c>
      <c r="L47" s="190" t="s">
        <v>10</v>
      </c>
      <c r="M47" s="134" t="s">
        <v>1555</v>
      </c>
    </row>
    <row r="48" spans="1:13" ht="63.75" x14ac:dyDescent="0.2">
      <c r="A48" s="200">
        <v>84</v>
      </c>
      <c r="B48" s="194" t="s">
        <v>29</v>
      </c>
      <c r="C48" s="190" t="s">
        <v>9</v>
      </c>
      <c r="D48" s="190" t="s">
        <v>1398</v>
      </c>
      <c r="E48" s="190" t="s">
        <v>26</v>
      </c>
      <c r="F48" s="13">
        <v>45</v>
      </c>
      <c r="G48" s="13">
        <v>45</v>
      </c>
      <c r="H48" s="124" t="s">
        <v>1539</v>
      </c>
      <c r="I48" s="190" t="s">
        <v>10</v>
      </c>
      <c r="J48" s="190" t="s">
        <v>10</v>
      </c>
      <c r="K48" s="190" t="s">
        <v>10</v>
      </c>
      <c r="L48" s="190" t="s">
        <v>10</v>
      </c>
      <c r="M48" s="134" t="s">
        <v>1979</v>
      </c>
    </row>
    <row r="49" spans="1:13" ht="51" x14ac:dyDescent="0.2">
      <c r="A49" s="200" t="s">
        <v>914</v>
      </c>
      <c r="B49" s="194" t="s">
        <v>913</v>
      </c>
      <c r="C49" s="190" t="s">
        <v>912</v>
      </c>
      <c r="D49" s="190" t="s">
        <v>1397</v>
      </c>
      <c r="E49" s="190" t="s">
        <v>26</v>
      </c>
      <c r="F49" s="13"/>
      <c r="G49" s="13">
        <v>89.6</v>
      </c>
      <c r="H49" s="124" t="s">
        <v>1540</v>
      </c>
      <c r="I49" s="190" t="s">
        <v>10</v>
      </c>
      <c r="J49" s="190" t="s">
        <v>10</v>
      </c>
      <c r="K49" s="190" t="s">
        <v>10</v>
      </c>
      <c r="L49" s="190" t="s">
        <v>10</v>
      </c>
      <c r="M49" s="134" t="s">
        <v>1556</v>
      </c>
    </row>
    <row r="50" spans="1:13" ht="38.25" x14ac:dyDescent="0.2">
      <c r="A50" s="77">
        <v>85</v>
      </c>
      <c r="B50" s="194" t="s">
        <v>32</v>
      </c>
      <c r="C50" s="190" t="s">
        <v>9</v>
      </c>
      <c r="D50" s="190" t="s">
        <v>1394</v>
      </c>
      <c r="E50" s="190" t="s">
        <v>26</v>
      </c>
      <c r="F50" s="13">
        <v>73</v>
      </c>
      <c r="G50" s="13">
        <v>69.5</v>
      </c>
      <c r="H50" s="124" t="s">
        <v>1541</v>
      </c>
      <c r="I50" s="190" t="s">
        <v>10</v>
      </c>
      <c r="J50" s="190" t="s">
        <v>10</v>
      </c>
      <c r="K50" s="190" t="s">
        <v>10</v>
      </c>
      <c r="L50" s="190" t="s">
        <v>10</v>
      </c>
      <c r="M50" s="134" t="s">
        <v>1427</v>
      </c>
    </row>
    <row r="51" spans="1:13" ht="38.25" collapsed="1" x14ac:dyDescent="0.2">
      <c r="A51" s="200">
        <v>86</v>
      </c>
      <c r="B51" s="194" t="s">
        <v>33</v>
      </c>
      <c r="C51" s="190" t="s">
        <v>9</v>
      </c>
      <c r="D51" s="190" t="s">
        <v>1394</v>
      </c>
      <c r="E51" s="190" t="s">
        <v>26</v>
      </c>
      <c r="F51" s="13">
        <v>103</v>
      </c>
      <c r="G51" s="13">
        <v>103</v>
      </c>
      <c r="H51" s="124" t="s">
        <v>1542</v>
      </c>
      <c r="I51" s="190" t="s">
        <v>10</v>
      </c>
      <c r="J51" s="190" t="s">
        <v>10</v>
      </c>
      <c r="K51" s="190" t="s">
        <v>10</v>
      </c>
      <c r="L51" s="190" t="s">
        <v>10</v>
      </c>
      <c r="M51" s="134" t="s">
        <v>1557</v>
      </c>
    </row>
    <row r="52" spans="1:13" ht="142.5" customHeight="1" collapsed="1" x14ac:dyDescent="0.2">
      <c r="A52" s="200" t="s">
        <v>36</v>
      </c>
      <c r="B52" s="194" t="s">
        <v>37</v>
      </c>
      <c r="C52" s="190" t="s">
        <v>9</v>
      </c>
      <c r="D52" s="190" t="s">
        <v>1394</v>
      </c>
      <c r="E52" s="190" t="s">
        <v>26</v>
      </c>
      <c r="F52" s="13">
        <v>107</v>
      </c>
      <c r="G52" s="13">
        <v>107</v>
      </c>
      <c r="H52" s="124" t="s">
        <v>1543</v>
      </c>
      <c r="I52" s="190" t="s">
        <v>10</v>
      </c>
      <c r="J52" s="190" t="s">
        <v>10</v>
      </c>
      <c r="K52" s="190" t="s">
        <v>10</v>
      </c>
      <c r="L52" s="190" t="s">
        <v>10</v>
      </c>
      <c r="M52" s="134" t="s">
        <v>1558</v>
      </c>
    </row>
    <row r="53" spans="1:13" ht="51" collapsed="1" x14ac:dyDescent="0.2">
      <c r="A53" s="200" t="s">
        <v>38</v>
      </c>
      <c r="B53" s="194" t="s">
        <v>39</v>
      </c>
      <c r="C53" s="190" t="s">
        <v>40</v>
      </c>
      <c r="D53" s="190" t="s">
        <v>1396</v>
      </c>
      <c r="E53" s="190" t="s">
        <v>26</v>
      </c>
      <c r="F53" s="13">
        <v>17.5</v>
      </c>
      <c r="G53" s="13">
        <v>17.5</v>
      </c>
      <c r="H53" s="124" t="s">
        <v>1544</v>
      </c>
      <c r="I53" s="190" t="s">
        <v>10</v>
      </c>
      <c r="J53" s="190" t="s">
        <v>10</v>
      </c>
      <c r="K53" s="190" t="s">
        <v>10</v>
      </c>
      <c r="L53" s="190" t="s">
        <v>10</v>
      </c>
      <c r="M53" s="134" t="s">
        <v>1559</v>
      </c>
    </row>
    <row r="54" spans="1:13" ht="38.25" collapsed="1" x14ac:dyDescent="0.2">
      <c r="A54" s="200" t="s">
        <v>41</v>
      </c>
      <c r="B54" s="194" t="s">
        <v>42</v>
      </c>
      <c r="C54" s="190" t="s">
        <v>9</v>
      </c>
      <c r="D54" s="190" t="s">
        <v>1394</v>
      </c>
      <c r="E54" s="190" t="s">
        <v>26</v>
      </c>
      <c r="F54" s="13">
        <v>103</v>
      </c>
      <c r="G54" s="13">
        <v>103</v>
      </c>
      <c r="H54" s="124" t="s">
        <v>1990</v>
      </c>
      <c r="I54" s="190" t="s">
        <v>10</v>
      </c>
      <c r="J54" s="190" t="s">
        <v>10</v>
      </c>
      <c r="K54" s="190" t="s">
        <v>10</v>
      </c>
      <c r="L54" s="190" t="s">
        <v>10</v>
      </c>
      <c r="M54" s="134" t="s">
        <v>1560</v>
      </c>
    </row>
    <row r="55" spans="1:13" ht="38.25" collapsed="1" x14ac:dyDescent="0.2">
      <c r="A55" s="200" t="s">
        <v>43</v>
      </c>
      <c r="B55" s="194" t="s">
        <v>44</v>
      </c>
      <c r="C55" s="190" t="s">
        <v>9</v>
      </c>
      <c r="D55" s="190" t="s">
        <v>1394</v>
      </c>
      <c r="E55" s="190" t="s">
        <v>26</v>
      </c>
      <c r="F55" s="13">
        <v>103</v>
      </c>
      <c r="G55" s="13">
        <v>103</v>
      </c>
      <c r="H55" s="124" t="s">
        <v>1545</v>
      </c>
      <c r="I55" s="190" t="s">
        <v>10</v>
      </c>
      <c r="J55" s="190" t="s">
        <v>10</v>
      </c>
      <c r="K55" s="190" t="s">
        <v>10</v>
      </c>
      <c r="L55" s="190" t="s">
        <v>10</v>
      </c>
      <c r="M55" s="134" t="s">
        <v>1561</v>
      </c>
    </row>
    <row r="56" spans="1:13" ht="25.5" customHeight="1" collapsed="1" x14ac:dyDescent="0.2">
      <c r="A56" s="183" t="s">
        <v>45</v>
      </c>
      <c r="B56" s="194" t="s">
        <v>46</v>
      </c>
      <c r="C56" s="190" t="s">
        <v>9</v>
      </c>
      <c r="D56" s="190" t="s">
        <v>1394</v>
      </c>
      <c r="E56" s="190" t="s">
        <v>26</v>
      </c>
      <c r="F56" s="13">
        <v>101</v>
      </c>
      <c r="G56" s="13">
        <v>101</v>
      </c>
      <c r="H56" s="124" t="s">
        <v>1546</v>
      </c>
      <c r="I56" s="190" t="s">
        <v>10</v>
      </c>
      <c r="J56" s="190" t="s">
        <v>10</v>
      </c>
      <c r="K56" s="190" t="s">
        <v>10</v>
      </c>
      <c r="L56" s="190" t="s">
        <v>10</v>
      </c>
      <c r="M56" s="134" t="s">
        <v>1427</v>
      </c>
    </row>
    <row r="57" spans="1:13" ht="51" collapsed="1" x14ac:dyDescent="0.2">
      <c r="A57" s="183" t="s">
        <v>47</v>
      </c>
      <c r="B57" s="194" t="s">
        <v>48</v>
      </c>
      <c r="C57" s="190" t="s">
        <v>915</v>
      </c>
      <c r="D57" s="190" t="s">
        <v>1396</v>
      </c>
      <c r="E57" s="190" t="s">
        <v>26</v>
      </c>
      <c r="F57" s="13">
        <v>103</v>
      </c>
      <c r="G57" s="13">
        <v>103</v>
      </c>
      <c r="H57" s="124" t="s">
        <v>10</v>
      </c>
      <c r="I57" s="190" t="s">
        <v>10</v>
      </c>
      <c r="J57" s="190" t="s">
        <v>10</v>
      </c>
      <c r="K57" s="190" t="s">
        <v>10</v>
      </c>
      <c r="L57" s="190" t="s">
        <v>10</v>
      </c>
      <c r="M57" s="133" t="s">
        <v>1562</v>
      </c>
    </row>
    <row r="58" spans="1:13" ht="25.5" customHeight="1" collapsed="1" x14ac:dyDescent="0.2">
      <c r="A58" s="183" t="s">
        <v>49</v>
      </c>
      <c r="B58" s="194" t="s">
        <v>50</v>
      </c>
      <c r="C58" s="190" t="s">
        <v>9</v>
      </c>
      <c r="D58" s="190" t="s">
        <v>1394</v>
      </c>
      <c r="E58" s="190" t="s">
        <v>26</v>
      </c>
      <c r="F58" s="13">
        <v>106</v>
      </c>
      <c r="G58" s="13">
        <v>106</v>
      </c>
      <c r="H58" s="124" t="s">
        <v>1547</v>
      </c>
      <c r="I58" s="190" t="s">
        <v>10</v>
      </c>
      <c r="J58" s="190" t="s">
        <v>10</v>
      </c>
      <c r="K58" s="190" t="s">
        <v>10</v>
      </c>
      <c r="L58" s="190" t="s">
        <v>10</v>
      </c>
      <c r="M58" s="134" t="s">
        <v>1427</v>
      </c>
    </row>
    <row r="59" spans="1:13" ht="51" collapsed="1" x14ac:dyDescent="0.2">
      <c r="A59" s="183" t="s">
        <v>51</v>
      </c>
      <c r="B59" s="194" t="s">
        <v>52</v>
      </c>
      <c r="C59" s="190" t="s">
        <v>9</v>
      </c>
      <c r="D59" s="190" t="s">
        <v>1396</v>
      </c>
      <c r="E59" s="190" t="s">
        <v>26</v>
      </c>
      <c r="F59" s="13">
        <v>110</v>
      </c>
      <c r="G59" s="13">
        <v>110</v>
      </c>
      <c r="H59" s="124" t="s">
        <v>1548</v>
      </c>
      <c r="I59" s="190" t="s">
        <v>10</v>
      </c>
      <c r="J59" s="190" t="s">
        <v>10</v>
      </c>
      <c r="K59" s="190" t="s">
        <v>10</v>
      </c>
      <c r="L59" s="190" t="s">
        <v>10</v>
      </c>
      <c r="M59" s="134" t="s">
        <v>1563</v>
      </c>
    </row>
    <row r="60" spans="1:13" ht="38.25" collapsed="1" x14ac:dyDescent="0.2">
      <c r="A60" s="200" t="s">
        <v>53</v>
      </c>
      <c r="B60" s="194" t="s">
        <v>54</v>
      </c>
      <c r="C60" s="190" t="s">
        <v>9</v>
      </c>
      <c r="D60" s="190" t="s">
        <v>1394</v>
      </c>
      <c r="E60" s="190" t="s">
        <v>26</v>
      </c>
      <c r="F60" s="13">
        <v>105</v>
      </c>
      <c r="G60" s="13">
        <v>105</v>
      </c>
      <c r="H60" s="124" t="s">
        <v>1549</v>
      </c>
      <c r="I60" s="190" t="s">
        <v>10</v>
      </c>
      <c r="J60" s="190" t="s">
        <v>10</v>
      </c>
      <c r="K60" s="190" t="s">
        <v>10</v>
      </c>
      <c r="L60" s="190" t="s">
        <v>10</v>
      </c>
      <c r="M60" s="134" t="s">
        <v>1427</v>
      </c>
    </row>
    <row r="61" spans="1:13" ht="38.25" customHeight="1" collapsed="1" x14ac:dyDescent="0.2">
      <c r="A61" s="200" t="s">
        <v>55</v>
      </c>
      <c r="B61" s="194" t="s">
        <v>56</v>
      </c>
      <c r="C61" s="190" t="s">
        <v>40</v>
      </c>
      <c r="D61" s="190" t="s">
        <v>1396</v>
      </c>
      <c r="E61" s="190" t="s">
        <v>26</v>
      </c>
      <c r="F61" s="13">
        <v>164</v>
      </c>
      <c r="G61" s="13">
        <v>164</v>
      </c>
      <c r="H61" s="124" t="s">
        <v>10</v>
      </c>
      <c r="I61" s="190" t="s">
        <v>10</v>
      </c>
      <c r="J61" s="190" t="s">
        <v>10</v>
      </c>
      <c r="K61" s="190" t="s">
        <v>10</v>
      </c>
      <c r="L61" s="190" t="s">
        <v>10</v>
      </c>
      <c r="M61" s="133" t="s">
        <v>1564</v>
      </c>
    </row>
    <row r="62" spans="1:13" ht="38.25" collapsed="1" x14ac:dyDescent="0.2">
      <c r="A62" s="200">
        <v>87</v>
      </c>
      <c r="B62" s="194" t="s">
        <v>57</v>
      </c>
      <c r="C62" s="190" t="s">
        <v>9</v>
      </c>
      <c r="D62" s="190" t="s">
        <v>1394</v>
      </c>
      <c r="E62" s="190" t="s">
        <v>26</v>
      </c>
      <c r="F62" s="13">
        <v>165.3</v>
      </c>
      <c r="G62" s="13">
        <v>400</v>
      </c>
      <c r="H62" s="124" t="s">
        <v>10</v>
      </c>
      <c r="I62" s="190" t="s">
        <v>10</v>
      </c>
      <c r="J62" s="190" t="s">
        <v>10</v>
      </c>
      <c r="K62" s="190" t="s">
        <v>10</v>
      </c>
      <c r="L62" s="190" t="s">
        <v>10</v>
      </c>
      <c r="M62" s="194" t="s">
        <v>1751</v>
      </c>
    </row>
    <row r="63" spans="1:13" ht="25.5" customHeight="1" collapsed="1" x14ac:dyDescent="0.2">
      <c r="A63" s="183" t="s">
        <v>58</v>
      </c>
      <c r="B63" s="194" t="s">
        <v>59</v>
      </c>
      <c r="C63" s="190" t="s">
        <v>9</v>
      </c>
      <c r="D63" s="190" t="s">
        <v>1394</v>
      </c>
      <c r="E63" s="190" t="s">
        <v>26</v>
      </c>
      <c r="F63" s="13">
        <v>110</v>
      </c>
      <c r="G63" s="13">
        <v>110</v>
      </c>
      <c r="H63" s="124" t="s">
        <v>1550</v>
      </c>
      <c r="I63" s="190" t="s">
        <v>10</v>
      </c>
      <c r="J63" s="190" t="s">
        <v>10</v>
      </c>
      <c r="K63" s="190" t="s">
        <v>10</v>
      </c>
      <c r="L63" s="190" t="s">
        <v>10</v>
      </c>
      <c r="M63" s="134" t="s">
        <v>1427</v>
      </c>
    </row>
    <row r="64" spans="1:13" ht="25.5" customHeight="1" collapsed="1" x14ac:dyDescent="0.2">
      <c r="A64" s="183" t="s">
        <v>61</v>
      </c>
      <c r="B64" s="194" t="s">
        <v>62</v>
      </c>
      <c r="C64" s="190" t="s">
        <v>9</v>
      </c>
      <c r="D64" s="190" t="s">
        <v>1394</v>
      </c>
      <c r="E64" s="190" t="s">
        <v>26</v>
      </c>
      <c r="F64" s="13">
        <v>101</v>
      </c>
      <c r="G64" s="13">
        <v>101</v>
      </c>
      <c r="H64" s="124" t="s">
        <v>1551</v>
      </c>
      <c r="I64" s="190" t="s">
        <v>10</v>
      </c>
      <c r="J64" s="190" t="s">
        <v>10</v>
      </c>
      <c r="K64" s="190" t="s">
        <v>10</v>
      </c>
      <c r="L64" s="190" t="s">
        <v>10</v>
      </c>
      <c r="M64" s="134" t="s">
        <v>1565</v>
      </c>
    </row>
    <row r="65" spans="1:13" ht="51" x14ac:dyDescent="0.2">
      <c r="A65" s="183" t="s">
        <v>60</v>
      </c>
      <c r="B65" s="194" t="s">
        <v>63</v>
      </c>
      <c r="C65" s="190" t="s">
        <v>9</v>
      </c>
      <c r="D65" s="190" t="s">
        <v>1396</v>
      </c>
      <c r="E65" s="190" t="s">
        <v>26</v>
      </c>
      <c r="F65" s="13">
        <v>102</v>
      </c>
      <c r="G65" s="13">
        <v>102</v>
      </c>
      <c r="H65" s="124" t="s">
        <v>1552</v>
      </c>
      <c r="I65" s="190" t="s">
        <v>10</v>
      </c>
      <c r="J65" s="190" t="s">
        <v>10</v>
      </c>
      <c r="K65" s="190" t="s">
        <v>10</v>
      </c>
      <c r="L65" s="190" t="s">
        <v>10</v>
      </c>
      <c r="M65" s="134" t="s">
        <v>1566</v>
      </c>
    </row>
    <row r="66" spans="1:13" ht="25.5" customHeight="1" x14ac:dyDescent="0.2">
      <c r="A66" s="183"/>
      <c r="B66" s="79" t="s">
        <v>850</v>
      </c>
      <c r="C66" s="190"/>
      <c r="D66" s="190"/>
      <c r="E66" s="190"/>
      <c r="F66" s="116"/>
      <c r="G66" s="116"/>
      <c r="H66" s="116"/>
      <c r="I66" s="116"/>
      <c r="J66" s="116"/>
      <c r="K66" s="116"/>
      <c r="L66" s="116"/>
      <c r="M66" s="134"/>
    </row>
    <row r="67" spans="1:13" ht="191.25" customHeight="1" x14ac:dyDescent="0.2">
      <c r="A67" s="183">
        <v>16</v>
      </c>
      <c r="B67" s="186" t="s">
        <v>1197</v>
      </c>
      <c r="C67" s="190" t="s">
        <v>68</v>
      </c>
      <c r="D67" s="190" t="s">
        <v>10</v>
      </c>
      <c r="E67" s="190" t="s">
        <v>26</v>
      </c>
      <c r="F67" s="118">
        <v>100.8766</v>
      </c>
      <c r="G67" s="118">
        <v>100.8766</v>
      </c>
      <c r="H67" s="118">
        <v>98.516999999999996</v>
      </c>
      <c r="I67" s="116" t="s">
        <v>93</v>
      </c>
      <c r="J67" s="116">
        <v>265</v>
      </c>
      <c r="K67" s="9" t="s">
        <v>785</v>
      </c>
      <c r="L67" s="9"/>
      <c r="M67" s="133" t="s">
        <v>1715</v>
      </c>
    </row>
    <row r="68" spans="1:13" ht="25.5" customHeight="1" x14ac:dyDescent="0.2">
      <c r="A68" s="183">
        <v>17</v>
      </c>
      <c r="B68" s="197" t="s">
        <v>1198</v>
      </c>
      <c r="C68" s="190" t="s">
        <v>68</v>
      </c>
      <c r="D68" s="116" t="s">
        <v>10</v>
      </c>
      <c r="E68" s="190" t="s">
        <v>26</v>
      </c>
      <c r="F68" s="118">
        <v>16.721800000000002</v>
      </c>
      <c r="G68" s="118">
        <v>16.721800000000002</v>
      </c>
      <c r="H68" s="136">
        <v>16.722000000000001</v>
      </c>
      <c r="I68" s="116" t="s">
        <v>93</v>
      </c>
      <c r="J68" s="116">
        <v>265</v>
      </c>
      <c r="K68" s="9" t="s">
        <v>784</v>
      </c>
      <c r="L68" s="116"/>
      <c r="M68" s="141" t="s">
        <v>1427</v>
      </c>
    </row>
    <row r="69" spans="1:13" ht="12.75" customHeight="1" x14ac:dyDescent="0.2">
      <c r="A69" s="183"/>
      <c r="B69" s="82" t="s">
        <v>64</v>
      </c>
      <c r="C69" s="187"/>
      <c r="D69" s="187"/>
      <c r="E69" s="187"/>
      <c r="F69" s="8"/>
      <c r="G69" s="8"/>
      <c r="H69" s="8"/>
      <c r="I69" s="190"/>
      <c r="J69" s="190"/>
      <c r="K69" s="190"/>
      <c r="L69" s="190"/>
      <c r="M69" s="134"/>
    </row>
    <row r="70" spans="1:13" ht="102" customHeight="1" x14ac:dyDescent="0.2">
      <c r="A70" s="183">
        <v>18</v>
      </c>
      <c r="B70" s="197" t="s">
        <v>66</v>
      </c>
      <c r="C70" s="187"/>
      <c r="D70" s="116" t="s">
        <v>10</v>
      </c>
      <c r="E70" s="187" t="s">
        <v>67</v>
      </c>
      <c r="F70" s="8" t="s">
        <v>65</v>
      </c>
      <c r="G70" s="8" t="s">
        <v>65</v>
      </c>
      <c r="H70" s="8"/>
      <c r="I70" s="190"/>
      <c r="J70" s="190"/>
      <c r="K70" s="190"/>
      <c r="L70" s="190"/>
      <c r="M70" s="194" t="s">
        <v>1752</v>
      </c>
    </row>
    <row r="71" spans="1:13" ht="344.25" customHeight="1" x14ac:dyDescent="0.2">
      <c r="A71" s="183">
        <v>19</v>
      </c>
      <c r="B71" s="133" t="s">
        <v>523</v>
      </c>
      <c r="C71" s="133" t="s">
        <v>68</v>
      </c>
      <c r="D71" s="116" t="s">
        <v>10</v>
      </c>
      <c r="E71" s="187" t="s">
        <v>69</v>
      </c>
      <c r="F71" s="11"/>
      <c r="G71" s="11"/>
      <c r="H71" s="11"/>
      <c r="I71" s="190"/>
      <c r="J71" s="190"/>
      <c r="K71" s="190"/>
      <c r="L71" s="190"/>
      <c r="M71" s="194" t="s">
        <v>1716</v>
      </c>
    </row>
    <row r="72" spans="1:13" ht="255" customHeight="1" x14ac:dyDescent="0.2">
      <c r="A72" s="183">
        <v>20</v>
      </c>
      <c r="B72" s="197" t="s">
        <v>524</v>
      </c>
      <c r="C72" s="187"/>
      <c r="D72" s="116" t="s">
        <v>10</v>
      </c>
      <c r="E72" s="187" t="s">
        <v>70</v>
      </c>
      <c r="F72" s="8"/>
      <c r="G72" s="8"/>
      <c r="H72" s="8"/>
      <c r="I72" s="190"/>
      <c r="J72" s="190"/>
      <c r="K72" s="190"/>
      <c r="L72" s="190"/>
      <c r="M72" s="133" t="s">
        <v>1717</v>
      </c>
    </row>
    <row r="73" spans="1:13" ht="204" customHeight="1" x14ac:dyDescent="0.2">
      <c r="A73" s="183">
        <v>21</v>
      </c>
      <c r="B73" s="197" t="s">
        <v>525</v>
      </c>
      <c r="C73" s="187"/>
      <c r="D73" s="116" t="s">
        <v>10</v>
      </c>
      <c r="E73" s="187" t="s">
        <v>71</v>
      </c>
      <c r="F73" s="8"/>
      <c r="G73" s="8"/>
      <c r="H73" s="8"/>
      <c r="I73" s="190"/>
      <c r="J73" s="190"/>
      <c r="K73" s="190"/>
      <c r="L73" s="190"/>
      <c r="M73" s="134" t="s">
        <v>1718</v>
      </c>
    </row>
    <row r="74" spans="1:13" ht="204" customHeight="1" x14ac:dyDescent="0.2">
      <c r="A74" s="183">
        <v>22</v>
      </c>
      <c r="B74" s="197" t="s">
        <v>526</v>
      </c>
      <c r="C74" s="187"/>
      <c r="D74" s="116" t="s">
        <v>10</v>
      </c>
      <c r="E74" s="187" t="s">
        <v>71</v>
      </c>
      <c r="F74" s="8" t="s">
        <v>65</v>
      </c>
      <c r="G74" s="8" t="s">
        <v>65</v>
      </c>
      <c r="H74" s="8"/>
      <c r="I74" s="190"/>
      <c r="J74" s="190"/>
      <c r="K74" s="190"/>
      <c r="L74" s="190"/>
      <c r="M74" s="134" t="s">
        <v>1718</v>
      </c>
    </row>
    <row r="75" spans="1:13" ht="38.25" customHeight="1" x14ac:dyDescent="0.2">
      <c r="A75" s="183">
        <v>23</v>
      </c>
      <c r="B75" s="197" t="s">
        <v>746</v>
      </c>
      <c r="C75" s="187"/>
      <c r="D75" s="116" t="s">
        <v>10</v>
      </c>
      <c r="E75" s="187"/>
      <c r="F75" s="8" t="s">
        <v>65</v>
      </c>
      <c r="G75" s="8" t="s">
        <v>65</v>
      </c>
      <c r="H75" s="8"/>
      <c r="I75" s="190"/>
      <c r="J75" s="190"/>
      <c r="K75" s="190"/>
      <c r="L75" s="190"/>
      <c r="M75" s="134"/>
    </row>
    <row r="76" spans="1:13" ht="63.75" customHeight="1" x14ac:dyDescent="0.2">
      <c r="A76" s="183"/>
      <c r="B76" s="83" t="s">
        <v>747</v>
      </c>
      <c r="C76" s="187" t="s">
        <v>23</v>
      </c>
      <c r="D76" s="116" t="s">
        <v>10</v>
      </c>
      <c r="E76" s="187" t="s">
        <v>78</v>
      </c>
      <c r="F76" s="8"/>
      <c r="G76" s="8"/>
      <c r="H76" s="8"/>
      <c r="I76" s="190"/>
      <c r="J76" s="190"/>
      <c r="K76" s="190"/>
      <c r="L76" s="190"/>
      <c r="M76" s="141" t="s">
        <v>1719</v>
      </c>
    </row>
    <row r="77" spans="1:13" ht="51" customHeight="1" x14ac:dyDescent="0.2">
      <c r="A77" s="183"/>
      <c r="B77" s="83" t="s">
        <v>748</v>
      </c>
      <c r="C77" s="187" t="s">
        <v>23</v>
      </c>
      <c r="D77" s="116" t="s">
        <v>10</v>
      </c>
      <c r="E77" s="187" t="s">
        <v>752</v>
      </c>
      <c r="F77" s="8"/>
      <c r="G77" s="8"/>
      <c r="H77" s="8"/>
      <c r="I77" s="190"/>
      <c r="J77" s="190"/>
      <c r="K77" s="190"/>
      <c r="L77" s="190"/>
      <c r="M77" s="133" t="s">
        <v>1720</v>
      </c>
    </row>
    <row r="78" spans="1:13" ht="38.25" customHeight="1" x14ac:dyDescent="0.2">
      <c r="A78" s="183"/>
      <c r="B78" s="83" t="s">
        <v>749</v>
      </c>
      <c r="C78" s="187" t="s">
        <v>23</v>
      </c>
      <c r="D78" s="116" t="s">
        <v>10</v>
      </c>
      <c r="E78" s="187" t="s">
        <v>753</v>
      </c>
      <c r="F78" s="8"/>
      <c r="G78" s="8"/>
      <c r="H78" s="8"/>
      <c r="I78" s="190"/>
      <c r="J78" s="190"/>
      <c r="K78" s="190"/>
      <c r="L78" s="190"/>
      <c r="M78" s="134" t="s">
        <v>1721</v>
      </c>
    </row>
    <row r="79" spans="1:13" ht="51" customHeight="1" x14ac:dyDescent="0.2">
      <c r="A79" s="183"/>
      <c r="B79" s="83" t="s">
        <v>750</v>
      </c>
      <c r="C79" s="187" t="s">
        <v>23</v>
      </c>
      <c r="D79" s="116" t="s">
        <v>10</v>
      </c>
      <c r="E79" s="187" t="s">
        <v>754</v>
      </c>
      <c r="F79" s="8"/>
      <c r="G79" s="8"/>
      <c r="H79" s="8"/>
      <c r="I79" s="190"/>
      <c r="J79" s="190"/>
      <c r="K79" s="190"/>
      <c r="L79" s="190"/>
      <c r="M79" s="134" t="s">
        <v>1722</v>
      </c>
    </row>
    <row r="80" spans="1:13" ht="12.75" customHeight="1" x14ac:dyDescent="0.2">
      <c r="A80" s="183"/>
      <c r="B80" s="197" t="s">
        <v>751</v>
      </c>
      <c r="C80" s="187"/>
      <c r="D80" s="187"/>
      <c r="E80" s="187"/>
      <c r="F80" s="8"/>
      <c r="G80" s="8"/>
      <c r="H80" s="8"/>
      <c r="I80" s="190"/>
      <c r="J80" s="190"/>
      <c r="K80" s="190"/>
      <c r="L80" s="190"/>
      <c r="M80" s="134"/>
    </row>
    <row r="81" spans="1:13" ht="12.75" customHeight="1" x14ac:dyDescent="0.2">
      <c r="A81" s="183"/>
      <c r="B81" s="82" t="s">
        <v>72</v>
      </c>
      <c r="C81" s="187"/>
      <c r="D81" s="187"/>
      <c r="E81" s="187"/>
      <c r="F81" s="8"/>
      <c r="G81" s="8"/>
      <c r="H81" s="8"/>
      <c r="I81" s="190"/>
      <c r="J81" s="190"/>
      <c r="K81" s="190"/>
      <c r="L81" s="190"/>
      <c r="M81" s="134"/>
    </row>
    <row r="82" spans="1:13" ht="38.25" customHeight="1" x14ac:dyDescent="0.2">
      <c r="A82" s="183">
        <v>24</v>
      </c>
      <c r="B82" s="197" t="s">
        <v>73</v>
      </c>
      <c r="C82" s="187" t="s">
        <v>23</v>
      </c>
      <c r="D82" s="116" t="s">
        <v>10</v>
      </c>
      <c r="E82" s="187" t="s">
        <v>74</v>
      </c>
      <c r="F82" s="8"/>
      <c r="G82" s="8"/>
      <c r="H82" s="8"/>
      <c r="I82" s="190"/>
      <c r="J82" s="190"/>
      <c r="K82" s="190"/>
      <c r="L82" s="190"/>
      <c r="M82" s="134" t="s">
        <v>1980</v>
      </c>
    </row>
    <row r="83" spans="1:13" ht="25.5" customHeight="1" x14ac:dyDescent="0.2">
      <c r="A83" s="183">
        <v>25</v>
      </c>
      <c r="B83" s="197" t="s">
        <v>75</v>
      </c>
      <c r="C83" s="187" t="s">
        <v>23</v>
      </c>
      <c r="D83" s="116" t="s">
        <v>10</v>
      </c>
      <c r="E83" s="187" t="s">
        <v>26</v>
      </c>
      <c r="F83" s="8" t="s">
        <v>65</v>
      </c>
      <c r="G83" s="8" t="s">
        <v>65</v>
      </c>
      <c r="H83" s="8"/>
      <c r="I83" s="190"/>
      <c r="J83" s="190"/>
      <c r="K83" s="190"/>
      <c r="L83" s="190"/>
      <c r="M83" s="134" t="s">
        <v>1934</v>
      </c>
    </row>
    <row r="84" spans="1:13" ht="25.5" customHeight="1" x14ac:dyDescent="0.2">
      <c r="A84" s="183">
        <v>26</v>
      </c>
      <c r="B84" s="197" t="s">
        <v>76</v>
      </c>
      <c r="C84" s="187" t="s">
        <v>23</v>
      </c>
      <c r="D84" s="116" t="s">
        <v>10</v>
      </c>
      <c r="E84" s="187" t="s">
        <v>26</v>
      </c>
      <c r="F84" s="8" t="s">
        <v>65</v>
      </c>
      <c r="G84" s="8" t="s">
        <v>65</v>
      </c>
      <c r="H84" s="8"/>
      <c r="I84" s="190"/>
      <c r="J84" s="190"/>
      <c r="K84" s="190"/>
      <c r="L84" s="190"/>
      <c r="M84" s="134" t="s">
        <v>1723</v>
      </c>
    </row>
    <row r="85" spans="1:13" ht="76.5" customHeight="1" x14ac:dyDescent="0.2">
      <c r="A85" s="183">
        <v>27</v>
      </c>
      <c r="B85" s="197" t="s">
        <v>527</v>
      </c>
      <c r="C85" s="187" t="s">
        <v>68</v>
      </c>
      <c r="D85" s="116" t="s">
        <v>10</v>
      </c>
      <c r="E85" s="187" t="s">
        <v>528</v>
      </c>
      <c r="F85" s="115"/>
      <c r="G85" s="115"/>
      <c r="H85" s="115"/>
      <c r="I85" s="190" t="s">
        <v>521</v>
      </c>
      <c r="J85" s="190"/>
      <c r="K85" s="190"/>
      <c r="L85" s="190"/>
      <c r="M85" s="133" t="s">
        <v>1724</v>
      </c>
    </row>
    <row r="86" spans="1:13" ht="63.75" customHeight="1" x14ac:dyDescent="0.2">
      <c r="A86" s="183">
        <v>28</v>
      </c>
      <c r="B86" s="133" t="s">
        <v>691</v>
      </c>
      <c r="C86" s="187" t="s">
        <v>23</v>
      </c>
      <c r="D86" s="116" t="s">
        <v>10</v>
      </c>
      <c r="E86" s="187" t="s">
        <v>77</v>
      </c>
      <c r="F86" s="115"/>
      <c r="G86" s="115"/>
      <c r="H86" s="115"/>
      <c r="I86" s="190"/>
      <c r="J86" s="190"/>
      <c r="K86" s="190"/>
      <c r="L86" s="190"/>
      <c r="M86" s="134" t="s">
        <v>1725</v>
      </c>
    </row>
    <row r="87" spans="1:13" ht="38.25" customHeight="1" x14ac:dyDescent="0.2">
      <c r="A87" s="183">
        <v>29</v>
      </c>
      <c r="B87" s="197" t="s">
        <v>79</v>
      </c>
      <c r="C87" s="187" t="s">
        <v>68</v>
      </c>
      <c r="D87" s="116" t="s">
        <v>10</v>
      </c>
      <c r="E87" s="187" t="s">
        <v>80</v>
      </c>
      <c r="F87" s="115"/>
      <c r="G87" s="115"/>
      <c r="H87" s="115"/>
      <c r="I87" s="190" t="s">
        <v>521</v>
      </c>
      <c r="J87" s="190"/>
      <c r="K87" s="190"/>
      <c r="L87" s="190"/>
      <c r="M87" s="134" t="s">
        <v>1726</v>
      </c>
    </row>
    <row r="88" spans="1:13" ht="38.25" customHeight="1" x14ac:dyDescent="0.2">
      <c r="A88" s="183">
        <v>30</v>
      </c>
      <c r="B88" s="197" t="s">
        <v>81</v>
      </c>
      <c r="C88" s="187" t="s">
        <v>68</v>
      </c>
      <c r="D88" s="116" t="s">
        <v>10</v>
      </c>
      <c r="E88" s="187" t="s">
        <v>82</v>
      </c>
      <c r="F88" s="115"/>
      <c r="G88" s="115"/>
      <c r="H88" s="115"/>
      <c r="I88" s="190" t="s">
        <v>521</v>
      </c>
      <c r="J88" s="190"/>
      <c r="K88" s="190"/>
      <c r="L88" s="190"/>
      <c r="M88" s="134" t="s">
        <v>1727</v>
      </c>
    </row>
    <row r="89" spans="1:13" ht="38.25" customHeight="1" x14ac:dyDescent="0.2">
      <c r="A89" s="183">
        <v>31</v>
      </c>
      <c r="B89" s="133" t="s">
        <v>84</v>
      </c>
      <c r="C89" s="133" t="s">
        <v>68</v>
      </c>
      <c r="D89" s="116" t="s">
        <v>10</v>
      </c>
      <c r="E89" s="190" t="s">
        <v>26</v>
      </c>
      <c r="F89" s="11"/>
      <c r="G89" s="11"/>
      <c r="H89" s="11"/>
      <c r="I89" s="190" t="s">
        <v>521</v>
      </c>
      <c r="J89" s="190"/>
      <c r="K89" s="190"/>
      <c r="L89" s="190"/>
      <c r="M89" s="134" t="s">
        <v>1728</v>
      </c>
    </row>
    <row r="90" spans="1:13" ht="38.25" customHeight="1" x14ac:dyDescent="0.2">
      <c r="A90" s="183">
        <v>32</v>
      </c>
      <c r="B90" s="133" t="s">
        <v>85</v>
      </c>
      <c r="C90" s="133" t="s">
        <v>68</v>
      </c>
      <c r="D90" s="116" t="s">
        <v>10</v>
      </c>
      <c r="E90" s="190" t="s">
        <v>26</v>
      </c>
      <c r="F90" s="11"/>
      <c r="G90" s="11"/>
      <c r="H90" s="14"/>
      <c r="I90" s="190" t="s">
        <v>521</v>
      </c>
      <c r="J90" s="190"/>
      <c r="K90" s="190"/>
      <c r="L90" s="190"/>
      <c r="M90" s="134" t="s">
        <v>1729</v>
      </c>
    </row>
    <row r="91" spans="1:13" ht="38.25" customHeight="1" x14ac:dyDescent="0.2">
      <c r="A91" s="183">
        <v>33</v>
      </c>
      <c r="B91" s="133" t="s">
        <v>529</v>
      </c>
      <c r="C91" s="133" t="s">
        <v>68</v>
      </c>
      <c r="D91" s="116" t="s">
        <v>10</v>
      </c>
      <c r="E91" s="190" t="s">
        <v>26</v>
      </c>
      <c r="F91" s="11"/>
      <c r="G91" s="11"/>
      <c r="H91" s="11"/>
      <c r="I91" s="190" t="s">
        <v>521</v>
      </c>
      <c r="J91" s="190"/>
      <c r="K91" s="190"/>
      <c r="L91" s="190"/>
      <c r="M91" s="141" t="s">
        <v>1730</v>
      </c>
    </row>
    <row r="92" spans="1:13" ht="38.25" customHeight="1" x14ac:dyDescent="0.2">
      <c r="A92" s="183">
        <v>34</v>
      </c>
      <c r="B92" s="133" t="s">
        <v>530</v>
      </c>
      <c r="C92" s="133" t="s">
        <v>68</v>
      </c>
      <c r="D92" s="116" t="s">
        <v>10</v>
      </c>
      <c r="E92" s="190" t="s">
        <v>26</v>
      </c>
      <c r="F92" s="14">
        <v>27781.599999999999</v>
      </c>
      <c r="G92" s="14">
        <v>27781.599999999999</v>
      </c>
      <c r="H92" s="14">
        <v>30584.799999999999</v>
      </c>
      <c r="I92" s="190" t="s">
        <v>521</v>
      </c>
      <c r="J92" s="190"/>
      <c r="K92" s="190"/>
      <c r="L92" s="190"/>
      <c r="M92" s="141" t="s">
        <v>1731</v>
      </c>
    </row>
    <row r="93" spans="1:13" ht="38.25" customHeight="1" x14ac:dyDescent="0.2">
      <c r="A93" s="183">
        <v>35</v>
      </c>
      <c r="B93" s="133" t="s">
        <v>86</v>
      </c>
      <c r="C93" s="133" t="s">
        <v>68</v>
      </c>
      <c r="D93" s="116" t="s">
        <v>10</v>
      </c>
      <c r="E93" s="190" t="s">
        <v>26</v>
      </c>
      <c r="F93" s="11"/>
      <c r="G93" s="11"/>
      <c r="H93" s="11"/>
      <c r="I93" s="190" t="s">
        <v>521</v>
      </c>
      <c r="J93" s="190"/>
      <c r="K93" s="190"/>
      <c r="L93" s="190"/>
      <c r="M93" s="194" t="s">
        <v>1732</v>
      </c>
    </row>
    <row r="94" spans="1:13" ht="38.25" customHeight="1" x14ac:dyDescent="0.2">
      <c r="A94" s="183">
        <v>36</v>
      </c>
      <c r="B94" s="133" t="s">
        <v>87</v>
      </c>
      <c r="C94" s="133" t="s">
        <v>68</v>
      </c>
      <c r="D94" s="116" t="s">
        <v>10</v>
      </c>
      <c r="E94" s="190" t="s">
        <v>26</v>
      </c>
      <c r="F94" s="11"/>
      <c r="G94" s="11"/>
      <c r="H94" s="15"/>
      <c r="I94" s="190" t="s">
        <v>521</v>
      </c>
      <c r="J94" s="190"/>
      <c r="K94" s="190"/>
      <c r="L94" s="190"/>
      <c r="M94" s="194" t="s">
        <v>1733</v>
      </c>
    </row>
    <row r="95" spans="1:13" ht="38.25" customHeight="1" x14ac:dyDescent="0.2">
      <c r="A95" s="183">
        <v>37</v>
      </c>
      <c r="B95" s="133" t="s">
        <v>88</v>
      </c>
      <c r="C95" s="133" t="s">
        <v>68</v>
      </c>
      <c r="D95" s="116" t="s">
        <v>10</v>
      </c>
      <c r="E95" s="190" t="s">
        <v>26</v>
      </c>
      <c r="F95" s="143"/>
      <c r="G95" s="143"/>
      <c r="H95" s="143"/>
      <c r="I95" s="190" t="s">
        <v>521</v>
      </c>
      <c r="J95" s="190"/>
      <c r="K95" s="190"/>
      <c r="L95" s="190"/>
      <c r="M95" s="194" t="s">
        <v>1734</v>
      </c>
    </row>
    <row r="96" spans="1:13" ht="38.25" customHeight="1" x14ac:dyDescent="0.2">
      <c r="A96" s="183">
        <v>38</v>
      </c>
      <c r="B96" s="133" t="s">
        <v>89</v>
      </c>
      <c r="C96" s="133" t="s">
        <v>68</v>
      </c>
      <c r="D96" s="116" t="s">
        <v>10</v>
      </c>
      <c r="E96" s="190" t="s">
        <v>26</v>
      </c>
      <c r="F96" s="143"/>
      <c r="G96" s="143"/>
      <c r="H96" s="143"/>
      <c r="I96" s="190" t="s">
        <v>521</v>
      </c>
      <c r="J96" s="190"/>
      <c r="K96" s="190"/>
      <c r="L96" s="190"/>
      <c r="M96" s="194" t="s">
        <v>1735</v>
      </c>
    </row>
    <row r="97" spans="1:13" ht="102" customHeight="1" x14ac:dyDescent="0.2">
      <c r="A97" s="183">
        <v>39</v>
      </c>
      <c r="B97" s="133" t="s">
        <v>90</v>
      </c>
      <c r="C97" s="133" t="s">
        <v>68</v>
      </c>
      <c r="D97" s="116" t="s">
        <v>10</v>
      </c>
      <c r="E97" s="190" t="s">
        <v>91</v>
      </c>
      <c r="F97" s="143"/>
      <c r="G97" s="143"/>
      <c r="H97" s="143"/>
      <c r="I97" s="190" t="s">
        <v>521</v>
      </c>
      <c r="J97" s="190"/>
      <c r="K97" s="190"/>
      <c r="L97" s="190"/>
      <c r="M97" s="194" t="s">
        <v>1736</v>
      </c>
    </row>
    <row r="98" spans="1:13" ht="12.75" customHeight="1" x14ac:dyDescent="0.2">
      <c r="A98" s="183"/>
      <c r="B98" s="134" t="s">
        <v>92</v>
      </c>
      <c r="C98" s="190"/>
      <c r="D98" s="190"/>
      <c r="E98" s="190"/>
      <c r="F98" s="70">
        <v>27781.599999999999</v>
      </c>
      <c r="G98" s="70">
        <v>27781.599999999999</v>
      </c>
      <c r="H98" s="70">
        <f>H92</f>
        <v>30584.799999999999</v>
      </c>
      <c r="I98" s="190"/>
      <c r="J98" s="190"/>
      <c r="K98" s="190"/>
      <c r="L98" s="190"/>
      <c r="M98" s="134"/>
    </row>
    <row r="99" spans="1:13" ht="12.75" customHeight="1" x14ac:dyDescent="0.2">
      <c r="A99" s="183"/>
      <c r="B99" s="134" t="s">
        <v>93</v>
      </c>
      <c r="C99" s="190"/>
      <c r="D99" s="190"/>
      <c r="E99" s="190"/>
      <c r="F99" s="70">
        <v>117.5984</v>
      </c>
      <c r="G99" s="70">
        <v>117.5984</v>
      </c>
      <c r="H99" s="70">
        <f>H68+H67</f>
        <v>115.239</v>
      </c>
      <c r="I99" s="190"/>
      <c r="J99" s="190"/>
      <c r="K99" s="190"/>
      <c r="L99" s="190"/>
      <c r="M99" s="134"/>
    </row>
    <row r="100" spans="1:13" ht="12.75" customHeight="1" x14ac:dyDescent="0.2">
      <c r="A100" s="183"/>
      <c r="B100" s="134" t="s">
        <v>94</v>
      </c>
      <c r="C100" s="190"/>
      <c r="D100" s="190"/>
      <c r="E100" s="190"/>
      <c r="F100" s="70">
        <v>0</v>
      </c>
      <c r="G100" s="70">
        <v>0</v>
      </c>
      <c r="H100" s="70"/>
      <c r="I100" s="190"/>
      <c r="J100" s="190"/>
      <c r="K100" s="190"/>
      <c r="L100" s="190"/>
      <c r="M100" s="134"/>
    </row>
    <row r="101" spans="1:13" ht="12.75" customHeight="1" x14ac:dyDescent="0.2">
      <c r="A101" s="183"/>
      <c r="B101" s="134" t="s">
        <v>735</v>
      </c>
      <c r="C101" s="190"/>
      <c r="D101" s="190"/>
      <c r="E101" s="190"/>
      <c r="F101" s="70">
        <v>0</v>
      </c>
      <c r="G101" s="70">
        <v>0</v>
      </c>
      <c r="H101" s="70"/>
      <c r="I101" s="190"/>
      <c r="J101" s="190"/>
      <c r="K101" s="190"/>
      <c r="L101" s="190"/>
      <c r="M101" s="134"/>
    </row>
    <row r="102" spans="1:13" ht="12.75" customHeight="1" x14ac:dyDescent="0.2">
      <c r="A102" s="183"/>
      <c r="B102" s="134" t="s">
        <v>95</v>
      </c>
      <c r="C102" s="190"/>
      <c r="D102" s="190"/>
      <c r="E102" s="190"/>
      <c r="F102" s="70">
        <v>27899.198399999997</v>
      </c>
      <c r="G102" s="70">
        <v>27899.198399999997</v>
      </c>
      <c r="H102" s="70">
        <f>H101+H100+H99+H98</f>
        <v>30700.039000000001</v>
      </c>
      <c r="I102" s="190"/>
      <c r="J102" s="190"/>
      <c r="K102" s="190"/>
      <c r="L102" s="190"/>
      <c r="M102" s="134"/>
    </row>
    <row r="103" spans="1:13" ht="12.75" customHeight="1" x14ac:dyDescent="0.2">
      <c r="A103" s="183"/>
      <c r="B103" s="224" t="s">
        <v>96</v>
      </c>
      <c r="C103" s="224"/>
      <c r="D103" s="224"/>
      <c r="E103" s="224"/>
      <c r="F103" s="224"/>
      <c r="G103" s="224"/>
      <c r="H103" s="224"/>
      <c r="I103" s="224"/>
      <c r="J103" s="224"/>
      <c r="K103" s="224"/>
      <c r="L103" s="224"/>
      <c r="M103" s="134"/>
    </row>
    <row r="104" spans="1:13" ht="12.75" customHeight="1" x14ac:dyDescent="0.2">
      <c r="A104" s="183"/>
      <c r="B104" s="224" t="s">
        <v>500</v>
      </c>
      <c r="C104" s="224"/>
      <c r="D104" s="224"/>
      <c r="E104" s="224"/>
      <c r="F104" s="224"/>
      <c r="G104" s="224"/>
      <c r="H104" s="224"/>
      <c r="I104" s="224"/>
      <c r="J104" s="224"/>
      <c r="K104" s="224"/>
      <c r="L104" s="224"/>
      <c r="M104" s="134"/>
    </row>
    <row r="105" spans="1:13" ht="25.5" customHeight="1" x14ac:dyDescent="0.2">
      <c r="A105" s="77">
        <v>7</v>
      </c>
      <c r="B105" s="133" t="s">
        <v>97</v>
      </c>
      <c r="C105" s="190" t="s">
        <v>9</v>
      </c>
      <c r="D105" s="190" t="s">
        <v>1394</v>
      </c>
      <c r="E105" s="190" t="s">
        <v>98</v>
      </c>
      <c r="F105" s="13">
        <v>100.7</v>
      </c>
      <c r="G105" s="13">
        <v>100.7</v>
      </c>
      <c r="H105" s="122" t="s">
        <v>1567</v>
      </c>
      <c r="I105" s="190" t="s">
        <v>10</v>
      </c>
      <c r="J105" s="190" t="s">
        <v>10</v>
      </c>
      <c r="K105" s="190" t="s">
        <v>10</v>
      </c>
      <c r="L105" s="190" t="s">
        <v>10</v>
      </c>
      <c r="M105" s="134" t="s">
        <v>1886</v>
      </c>
    </row>
    <row r="106" spans="1:13" ht="25.5" customHeight="1" x14ac:dyDescent="0.2">
      <c r="A106" s="77">
        <v>8</v>
      </c>
      <c r="B106" s="133" t="s">
        <v>99</v>
      </c>
      <c r="C106" s="190" t="s">
        <v>9</v>
      </c>
      <c r="D106" s="190" t="s">
        <v>1394</v>
      </c>
      <c r="E106" s="190" t="s">
        <v>98</v>
      </c>
      <c r="F106" s="13">
        <v>100.1</v>
      </c>
      <c r="G106" s="13">
        <v>100.1</v>
      </c>
      <c r="H106" s="125" t="s">
        <v>1568</v>
      </c>
      <c r="I106" s="190" t="s">
        <v>10</v>
      </c>
      <c r="J106" s="190" t="s">
        <v>10</v>
      </c>
      <c r="K106" s="190" t="s">
        <v>10</v>
      </c>
      <c r="L106" s="190" t="s">
        <v>10</v>
      </c>
      <c r="M106" s="126" t="s">
        <v>1933</v>
      </c>
    </row>
    <row r="107" spans="1:13" ht="25.5" customHeight="1" x14ac:dyDescent="0.2">
      <c r="A107" s="200">
        <v>9</v>
      </c>
      <c r="B107" s="133" t="s">
        <v>100</v>
      </c>
      <c r="C107" s="190" t="s">
        <v>9</v>
      </c>
      <c r="D107" s="226" t="s">
        <v>1399</v>
      </c>
      <c r="E107" s="190" t="s">
        <v>98</v>
      </c>
      <c r="F107" s="13"/>
      <c r="G107" s="13"/>
      <c r="H107" s="122" t="s">
        <v>10</v>
      </c>
      <c r="I107" s="190" t="s">
        <v>10</v>
      </c>
      <c r="J107" s="190" t="s">
        <v>10</v>
      </c>
      <c r="K107" s="190" t="s">
        <v>10</v>
      </c>
      <c r="L107" s="190" t="s">
        <v>10</v>
      </c>
      <c r="M107" s="133"/>
    </row>
    <row r="108" spans="1:13" ht="12.75" customHeight="1" x14ac:dyDescent="0.2">
      <c r="A108" s="200" t="s">
        <v>461</v>
      </c>
      <c r="B108" s="133" t="s">
        <v>102</v>
      </c>
      <c r="C108" s="190" t="s">
        <v>9</v>
      </c>
      <c r="D108" s="226"/>
      <c r="E108" s="190" t="s">
        <v>98</v>
      </c>
      <c r="F108" s="13">
        <v>40</v>
      </c>
      <c r="G108" s="13">
        <v>40</v>
      </c>
      <c r="H108" s="122" t="s">
        <v>1569</v>
      </c>
      <c r="I108" s="190" t="s">
        <v>10</v>
      </c>
      <c r="J108" s="190" t="s">
        <v>10</v>
      </c>
      <c r="K108" s="190" t="s">
        <v>10</v>
      </c>
      <c r="L108" s="190" t="s">
        <v>10</v>
      </c>
      <c r="M108" s="133" t="s">
        <v>1576</v>
      </c>
    </row>
    <row r="109" spans="1:13" ht="12.75" customHeight="1" x14ac:dyDescent="0.2">
      <c r="A109" s="81" t="s">
        <v>461</v>
      </c>
      <c r="B109" s="133" t="s">
        <v>104</v>
      </c>
      <c r="C109" s="190" t="s">
        <v>9</v>
      </c>
      <c r="D109" s="226"/>
      <c r="E109" s="190" t="s">
        <v>98</v>
      </c>
      <c r="F109" s="13">
        <v>22.3</v>
      </c>
      <c r="G109" s="13">
        <v>22.3</v>
      </c>
      <c r="H109" s="122" t="s">
        <v>1570</v>
      </c>
      <c r="I109" s="190" t="s">
        <v>10</v>
      </c>
      <c r="J109" s="190" t="s">
        <v>10</v>
      </c>
      <c r="K109" s="190" t="s">
        <v>10</v>
      </c>
      <c r="L109" s="190" t="s">
        <v>10</v>
      </c>
      <c r="M109" s="133" t="s">
        <v>1577</v>
      </c>
    </row>
    <row r="110" spans="1:13" ht="25.5" customHeight="1" x14ac:dyDescent="0.2">
      <c r="A110" s="200">
        <v>10</v>
      </c>
      <c r="B110" s="133" t="s">
        <v>105</v>
      </c>
      <c r="C110" s="190" t="s">
        <v>9</v>
      </c>
      <c r="D110" s="226" t="s">
        <v>1399</v>
      </c>
      <c r="E110" s="190" t="s">
        <v>98</v>
      </c>
      <c r="F110" s="13"/>
      <c r="G110" s="13"/>
      <c r="H110" s="122" t="s">
        <v>10</v>
      </c>
      <c r="I110" s="190" t="s">
        <v>10</v>
      </c>
      <c r="J110" s="190" t="s">
        <v>10</v>
      </c>
      <c r="K110" s="190" t="s">
        <v>10</v>
      </c>
      <c r="L110" s="190" t="s">
        <v>10</v>
      </c>
      <c r="M110" s="133"/>
    </row>
    <row r="111" spans="1:13" ht="12.75" customHeight="1" x14ac:dyDescent="0.2">
      <c r="A111" s="81" t="s">
        <v>101</v>
      </c>
      <c r="B111" s="133" t="s">
        <v>102</v>
      </c>
      <c r="C111" s="190" t="s">
        <v>9</v>
      </c>
      <c r="D111" s="226"/>
      <c r="E111" s="190" t="s">
        <v>98</v>
      </c>
      <c r="F111" s="13">
        <v>31.5</v>
      </c>
      <c r="G111" s="13">
        <v>31.5</v>
      </c>
      <c r="H111" s="122" t="s">
        <v>1571</v>
      </c>
      <c r="I111" s="190" t="s">
        <v>10</v>
      </c>
      <c r="J111" s="190" t="s">
        <v>10</v>
      </c>
      <c r="K111" s="190" t="s">
        <v>10</v>
      </c>
      <c r="L111" s="190" t="s">
        <v>10</v>
      </c>
      <c r="M111" s="133" t="s">
        <v>1578</v>
      </c>
    </row>
    <row r="112" spans="1:13" ht="12.75" customHeight="1" x14ac:dyDescent="0.2">
      <c r="A112" s="200" t="s">
        <v>103</v>
      </c>
      <c r="B112" s="133" t="s">
        <v>104</v>
      </c>
      <c r="C112" s="190" t="s">
        <v>9</v>
      </c>
      <c r="D112" s="226"/>
      <c r="E112" s="190" t="s">
        <v>98</v>
      </c>
      <c r="F112" s="13">
        <v>1.3</v>
      </c>
      <c r="G112" s="13">
        <v>1.3</v>
      </c>
      <c r="H112" s="122" t="s">
        <v>1572</v>
      </c>
      <c r="I112" s="190" t="s">
        <v>10</v>
      </c>
      <c r="J112" s="190" t="s">
        <v>10</v>
      </c>
      <c r="K112" s="190" t="s">
        <v>10</v>
      </c>
      <c r="L112" s="190" t="s">
        <v>10</v>
      </c>
      <c r="M112" s="134" t="s">
        <v>1427</v>
      </c>
    </row>
    <row r="113" spans="1:15" ht="25.5" customHeight="1" x14ac:dyDescent="0.2">
      <c r="A113" s="200">
        <v>11</v>
      </c>
      <c r="B113" s="133" t="s">
        <v>106</v>
      </c>
      <c r="C113" s="190" t="s">
        <v>9</v>
      </c>
      <c r="D113" s="190" t="s">
        <v>1399</v>
      </c>
      <c r="E113" s="190" t="s">
        <v>98</v>
      </c>
      <c r="F113" s="116">
        <v>0</v>
      </c>
      <c r="G113" s="116">
        <v>0</v>
      </c>
      <c r="H113" s="122" t="s">
        <v>1573</v>
      </c>
      <c r="I113" s="190" t="s">
        <v>10</v>
      </c>
      <c r="J113" s="190" t="s">
        <v>10</v>
      </c>
      <c r="K113" s="190" t="s">
        <v>10</v>
      </c>
      <c r="L113" s="190" t="s">
        <v>10</v>
      </c>
      <c r="M113" s="134" t="s">
        <v>1427</v>
      </c>
    </row>
    <row r="114" spans="1:15" ht="25.5" customHeight="1" x14ac:dyDescent="0.2">
      <c r="A114" s="200">
        <v>80</v>
      </c>
      <c r="B114" s="133" t="s">
        <v>447</v>
      </c>
      <c r="C114" s="190" t="s">
        <v>9</v>
      </c>
      <c r="D114" s="187" t="s">
        <v>1400</v>
      </c>
      <c r="E114" s="190" t="s">
        <v>515</v>
      </c>
      <c r="F114" s="180">
        <v>4.5599999999999996</v>
      </c>
      <c r="G114" s="13">
        <v>5</v>
      </c>
      <c r="H114" s="124" t="s">
        <v>1574</v>
      </c>
      <c r="I114" s="188" t="s">
        <v>10</v>
      </c>
      <c r="J114" s="188" t="s">
        <v>10</v>
      </c>
      <c r="K114" s="188" t="s">
        <v>10</v>
      </c>
      <c r="L114" s="188" t="s">
        <v>10</v>
      </c>
      <c r="M114" s="134" t="s">
        <v>1427</v>
      </c>
    </row>
    <row r="115" spans="1:15" ht="25.5" customHeight="1" x14ac:dyDescent="0.2">
      <c r="A115" s="200">
        <v>81</v>
      </c>
      <c r="B115" s="133" t="s">
        <v>448</v>
      </c>
      <c r="C115" s="190" t="s">
        <v>9</v>
      </c>
      <c r="D115" s="187" t="s">
        <v>1400</v>
      </c>
      <c r="E115" s="190" t="s">
        <v>515</v>
      </c>
      <c r="F115" s="190">
        <v>4.4999999999999998E-2</v>
      </c>
      <c r="G115" s="190">
        <v>4.4999999999999998E-2</v>
      </c>
      <c r="H115" s="124" t="s">
        <v>1575</v>
      </c>
      <c r="I115" s="188" t="s">
        <v>10</v>
      </c>
      <c r="J115" s="188" t="s">
        <v>10</v>
      </c>
      <c r="K115" s="188" t="s">
        <v>10</v>
      </c>
      <c r="L115" s="188" t="s">
        <v>10</v>
      </c>
      <c r="M115" s="134" t="s">
        <v>1427</v>
      </c>
    </row>
    <row r="116" spans="1:15" ht="25.5" customHeight="1" x14ac:dyDescent="0.2">
      <c r="A116" s="183"/>
      <c r="B116" s="79" t="s">
        <v>824</v>
      </c>
      <c r="C116" s="190"/>
      <c r="D116" s="190"/>
      <c r="E116" s="190"/>
      <c r="F116" s="116"/>
      <c r="G116" s="116"/>
      <c r="H116" s="116"/>
      <c r="I116" s="116"/>
      <c r="J116" s="116"/>
      <c r="K116" s="116"/>
      <c r="L116" s="116"/>
      <c r="M116" s="134"/>
    </row>
    <row r="117" spans="1:15" ht="76.5" customHeight="1" x14ac:dyDescent="0.2">
      <c r="A117" s="183">
        <v>40</v>
      </c>
      <c r="B117" s="186" t="s">
        <v>1199</v>
      </c>
      <c r="C117" s="190" t="s">
        <v>68</v>
      </c>
      <c r="D117" s="190" t="s">
        <v>10</v>
      </c>
      <c r="E117" s="190" t="s">
        <v>98</v>
      </c>
      <c r="F117" s="119">
        <v>136.25399999999999</v>
      </c>
      <c r="G117" s="119">
        <v>136.25399999999999</v>
      </c>
      <c r="H117" s="119">
        <v>136.24700000000001</v>
      </c>
      <c r="I117" s="116" t="s">
        <v>93</v>
      </c>
      <c r="J117" s="116">
        <v>255</v>
      </c>
      <c r="K117" s="9" t="s">
        <v>785</v>
      </c>
      <c r="L117" s="9"/>
      <c r="M117" s="134" t="s">
        <v>1792</v>
      </c>
      <c r="O117" s="135"/>
    </row>
    <row r="118" spans="1:15" ht="38.25" customHeight="1" x14ac:dyDescent="0.2">
      <c r="A118" s="183">
        <v>41</v>
      </c>
      <c r="B118" s="186" t="s">
        <v>1200</v>
      </c>
      <c r="C118" s="190" t="s">
        <v>68</v>
      </c>
      <c r="D118" s="116" t="s">
        <v>10</v>
      </c>
      <c r="E118" s="190" t="s">
        <v>98</v>
      </c>
      <c r="F118" s="138">
        <v>10.531000000000001</v>
      </c>
      <c r="G118" s="138">
        <v>10.531000000000001</v>
      </c>
      <c r="H118" s="138">
        <v>10.531000000000001</v>
      </c>
      <c r="I118" s="116" t="s">
        <v>93</v>
      </c>
      <c r="J118" s="116">
        <v>255</v>
      </c>
      <c r="K118" s="9" t="s">
        <v>766</v>
      </c>
      <c r="L118" s="116"/>
      <c r="M118" s="134" t="s">
        <v>1741</v>
      </c>
    </row>
    <row r="119" spans="1:15" ht="38.25" customHeight="1" x14ac:dyDescent="0.2">
      <c r="A119" s="183">
        <v>42</v>
      </c>
      <c r="B119" s="186" t="s">
        <v>1201</v>
      </c>
      <c r="C119" s="190" t="s">
        <v>68</v>
      </c>
      <c r="D119" s="116" t="s">
        <v>10</v>
      </c>
      <c r="E119" s="190" t="s">
        <v>98</v>
      </c>
      <c r="F119" s="138">
        <v>302.71699999999998</v>
      </c>
      <c r="G119" s="138">
        <v>302.71699999999998</v>
      </c>
      <c r="H119" s="138">
        <v>302.71699999999998</v>
      </c>
      <c r="I119" s="116" t="s">
        <v>93</v>
      </c>
      <c r="J119" s="116">
        <v>255</v>
      </c>
      <c r="K119" s="9" t="s">
        <v>784</v>
      </c>
      <c r="L119" s="116"/>
      <c r="M119" s="134" t="s">
        <v>1741</v>
      </c>
    </row>
    <row r="120" spans="1:15" ht="25.5" x14ac:dyDescent="0.2">
      <c r="A120" s="183">
        <v>43</v>
      </c>
      <c r="B120" s="186" t="s">
        <v>1202</v>
      </c>
      <c r="C120" s="190" t="s">
        <v>68</v>
      </c>
      <c r="D120" s="190" t="s">
        <v>10</v>
      </c>
      <c r="E120" s="190" t="s">
        <v>98</v>
      </c>
      <c r="F120" s="138">
        <v>1.403</v>
      </c>
      <c r="G120" s="138">
        <v>1.403</v>
      </c>
      <c r="H120" s="138">
        <v>1.403</v>
      </c>
      <c r="I120" s="116" t="s">
        <v>93</v>
      </c>
      <c r="J120" s="116">
        <v>255</v>
      </c>
      <c r="K120" s="9" t="s">
        <v>731</v>
      </c>
      <c r="L120" s="116"/>
      <c r="M120" s="134" t="s">
        <v>1741</v>
      </c>
    </row>
    <row r="121" spans="1:15" ht="89.25" customHeight="1" x14ac:dyDescent="0.2">
      <c r="A121" s="183">
        <v>44</v>
      </c>
      <c r="B121" s="186" t="s">
        <v>1203</v>
      </c>
      <c r="C121" s="190" t="s">
        <v>68</v>
      </c>
      <c r="D121" s="116" t="s">
        <v>10</v>
      </c>
      <c r="E121" s="190" t="s">
        <v>98</v>
      </c>
      <c r="F121" s="138">
        <v>250.3613</v>
      </c>
      <c r="G121" s="138">
        <v>250.3613</v>
      </c>
      <c r="H121" s="138">
        <v>191.57499999999999</v>
      </c>
      <c r="I121" s="116" t="s">
        <v>93</v>
      </c>
      <c r="J121" s="116">
        <v>255</v>
      </c>
      <c r="K121" s="9" t="s">
        <v>761</v>
      </c>
      <c r="L121" s="116"/>
      <c r="M121" s="133" t="s">
        <v>1935</v>
      </c>
    </row>
    <row r="122" spans="1:15" ht="25.5" x14ac:dyDescent="0.2">
      <c r="A122" s="183">
        <v>45</v>
      </c>
      <c r="B122" s="186" t="s">
        <v>1204</v>
      </c>
      <c r="C122" s="190" t="s">
        <v>68</v>
      </c>
      <c r="D122" s="190" t="s">
        <v>10</v>
      </c>
      <c r="E122" s="190" t="s">
        <v>98</v>
      </c>
      <c r="F122" s="138">
        <v>156.30600000000001</v>
      </c>
      <c r="G122" s="138">
        <v>156.30600000000001</v>
      </c>
      <c r="H122" s="138">
        <v>156.30600000000001</v>
      </c>
      <c r="I122" s="116" t="s">
        <v>93</v>
      </c>
      <c r="J122" s="116">
        <v>255</v>
      </c>
      <c r="K122" s="9" t="s">
        <v>825</v>
      </c>
      <c r="L122" s="116"/>
      <c r="M122" s="134" t="s">
        <v>1741</v>
      </c>
    </row>
    <row r="123" spans="1:15" ht="63.75" customHeight="1" x14ac:dyDescent="0.2">
      <c r="A123" s="183">
        <v>47</v>
      </c>
      <c r="B123" s="186" t="s">
        <v>1205</v>
      </c>
      <c r="C123" s="190" t="s">
        <v>68</v>
      </c>
      <c r="D123" s="116" t="s">
        <v>10</v>
      </c>
      <c r="E123" s="190" t="s">
        <v>98</v>
      </c>
      <c r="F123" s="138">
        <v>2012</v>
      </c>
      <c r="G123" s="138">
        <v>2012</v>
      </c>
      <c r="H123" s="138">
        <v>2012</v>
      </c>
      <c r="I123" s="116" t="s">
        <v>94</v>
      </c>
      <c r="J123" s="116">
        <v>255</v>
      </c>
      <c r="K123" s="9" t="s">
        <v>783</v>
      </c>
      <c r="L123" s="9" t="s">
        <v>759</v>
      </c>
      <c r="M123" s="134" t="s">
        <v>1741</v>
      </c>
    </row>
    <row r="124" spans="1:15" ht="63.75" customHeight="1" x14ac:dyDescent="0.2">
      <c r="A124" s="183">
        <v>48</v>
      </c>
      <c r="B124" s="186" t="s">
        <v>1206</v>
      </c>
      <c r="C124" s="190" t="s">
        <v>68</v>
      </c>
      <c r="D124" s="116" t="s">
        <v>10</v>
      </c>
      <c r="E124" s="190" t="s">
        <v>98</v>
      </c>
      <c r="F124" s="138">
        <v>7950.9780000000001</v>
      </c>
      <c r="G124" s="138">
        <v>7950.9780000000001</v>
      </c>
      <c r="H124" s="138">
        <v>7950.9780000000001</v>
      </c>
      <c r="I124" s="116" t="s">
        <v>93</v>
      </c>
      <c r="J124" s="116">
        <v>255</v>
      </c>
      <c r="K124" s="9" t="s">
        <v>826</v>
      </c>
      <c r="L124" s="116"/>
      <c r="M124" s="134" t="s">
        <v>1741</v>
      </c>
    </row>
    <row r="125" spans="1:15" ht="25.5" x14ac:dyDescent="0.2">
      <c r="A125" s="183">
        <v>49</v>
      </c>
      <c r="B125" s="186" t="s">
        <v>1207</v>
      </c>
      <c r="C125" s="190" t="s">
        <v>68</v>
      </c>
      <c r="D125" s="190" t="s">
        <v>10</v>
      </c>
      <c r="E125" s="190" t="s">
        <v>98</v>
      </c>
      <c r="F125" s="138">
        <v>109.24</v>
      </c>
      <c r="G125" s="138">
        <v>109.24</v>
      </c>
      <c r="H125" s="138">
        <v>109.24</v>
      </c>
      <c r="I125" s="116" t="s">
        <v>93</v>
      </c>
      <c r="J125" s="116">
        <v>255</v>
      </c>
      <c r="K125" s="9" t="s">
        <v>769</v>
      </c>
      <c r="L125" s="116"/>
      <c r="M125" s="134" t="s">
        <v>1741</v>
      </c>
    </row>
    <row r="126" spans="1:15" ht="51" customHeight="1" x14ac:dyDescent="0.2">
      <c r="A126" s="183">
        <v>50</v>
      </c>
      <c r="B126" s="186" t="s">
        <v>1208</v>
      </c>
      <c r="C126" s="190" t="s">
        <v>68</v>
      </c>
      <c r="D126" s="116" t="s">
        <v>10</v>
      </c>
      <c r="E126" s="190" t="s">
        <v>98</v>
      </c>
      <c r="F126" s="138">
        <v>8.1189999999999998</v>
      </c>
      <c r="G126" s="138">
        <v>8.1189999999999998</v>
      </c>
      <c r="H126" s="138">
        <v>8.0860000000000003</v>
      </c>
      <c r="I126" s="116" t="s">
        <v>93</v>
      </c>
      <c r="J126" s="116">
        <v>255</v>
      </c>
      <c r="K126" s="9" t="s">
        <v>816</v>
      </c>
      <c r="L126" s="116"/>
      <c r="M126" s="133" t="s">
        <v>1597</v>
      </c>
    </row>
    <row r="127" spans="1:15" ht="38.25" customHeight="1" x14ac:dyDescent="0.2">
      <c r="A127" s="183">
        <v>51</v>
      </c>
      <c r="B127" s="186" t="s">
        <v>1209</v>
      </c>
      <c r="C127" s="190" t="s">
        <v>68</v>
      </c>
      <c r="D127" s="116" t="s">
        <v>10</v>
      </c>
      <c r="E127" s="190" t="s">
        <v>98</v>
      </c>
      <c r="F127" s="138">
        <v>2174.3420000000001</v>
      </c>
      <c r="G127" s="138">
        <v>2174.3420000000001</v>
      </c>
      <c r="H127" s="138">
        <v>2174.3420000000001</v>
      </c>
      <c r="I127" s="116" t="s">
        <v>93</v>
      </c>
      <c r="J127" s="116">
        <v>255</v>
      </c>
      <c r="K127" s="9" t="s">
        <v>778</v>
      </c>
      <c r="L127" s="116"/>
      <c r="M127" s="134" t="s">
        <v>1741</v>
      </c>
    </row>
    <row r="128" spans="1:15" ht="38.25" customHeight="1" x14ac:dyDescent="0.2">
      <c r="A128" s="183">
        <v>52</v>
      </c>
      <c r="B128" s="186" t="s">
        <v>1210</v>
      </c>
      <c r="C128" s="190" t="s">
        <v>68</v>
      </c>
      <c r="D128" s="116" t="s">
        <v>10</v>
      </c>
      <c r="E128" s="190" t="s">
        <v>98</v>
      </c>
      <c r="F128" s="138">
        <v>31.2255</v>
      </c>
      <c r="G128" s="138">
        <v>31.2255</v>
      </c>
      <c r="H128" s="138">
        <v>31.2255</v>
      </c>
      <c r="I128" s="116" t="s">
        <v>93</v>
      </c>
      <c r="J128" s="116">
        <v>255</v>
      </c>
      <c r="K128" s="9" t="s">
        <v>827</v>
      </c>
      <c r="L128" s="116"/>
      <c r="M128" s="134" t="s">
        <v>1741</v>
      </c>
    </row>
    <row r="129" spans="1:13" ht="38.25" x14ac:dyDescent="0.2">
      <c r="A129" s="183">
        <v>54</v>
      </c>
      <c r="B129" s="186" t="s">
        <v>1211</v>
      </c>
      <c r="C129" s="190" t="s">
        <v>68</v>
      </c>
      <c r="D129" s="190" t="s">
        <v>10</v>
      </c>
      <c r="E129" s="190" t="s">
        <v>98</v>
      </c>
      <c r="F129" s="138">
        <v>13370.031999999999</v>
      </c>
      <c r="G129" s="138">
        <v>13370.031999999999</v>
      </c>
      <c r="H129" s="138">
        <v>13369.93</v>
      </c>
      <c r="I129" s="116" t="s">
        <v>94</v>
      </c>
      <c r="J129" s="116">
        <v>255</v>
      </c>
      <c r="K129" s="9" t="s">
        <v>721</v>
      </c>
      <c r="L129" s="9" t="s">
        <v>722</v>
      </c>
      <c r="M129" s="133" t="s">
        <v>1598</v>
      </c>
    </row>
    <row r="130" spans="1:13" ht="51" customHeight="1" x14ac:dyDescent="0.2">
      <c r="A130" s="183">
        <v>55</v>
      </c>
      <c r="B130" s="186" t="s">
        <v>1212</v>
      </c>
      <c r="C130" s="190" t="s">
        <v>68</v>
      </c>
      <c r="D130" s="190" t="s">
        <v>10</v>
      </c>
      <c r="E130" s="190" t="s">
        <v>98</v>
      </c>
      <c r="F130" s="138">
        <v>0</v>
      </c>
      <c r="G130" s="138">
        <v>0</v>
      </c>
      <c r="H130" s="138">
        <v>0</v>
      </c>
      <c r="I130" s="116" t="s">
        <v>94</v>
      </c>
      <c r="J130" s="116">
        <v>255</v>
      </c>
      <c r="K130" s="9" t="s">
        <v>732</v>
      </c>
      <c r="L130" s="9" t="s">
        <v>722</v>
      </c>
      <c r="M130" s="133" t="s">
        <v>1887</v>
      </c>
    </row>
    <row r="131" spans="1:13" ht="12.75" customHeight="1" x14ac:dyDescent="0.2">
      <c r="A131" s="219">
        <v>57</v>
      </c>
      <c r="B131" s="222" t="s">
        <v>1213</v>
      </c>
      <c r="C131" s="190" t="s">
        <v>68</v>
      </c>
      <c r="D131" s="226" t="s">
        <v>10</v>
      </c>
      <c r="E131" s="226" t="s">
        <v>98</v>
      </c>
      <c r="F131" s="138"/>
      <c r="G131" s="138"/>
      <c r="H131" s="138"/>
      <c r="I131" s="116"/>
      <c r="J131" s="116"/>
      <c r="K131" s="9"/>
      <c r="L131" s="116"/>
      <c r="M131" s="134"/>
    </row>
    <row r="132" spans="1:13" ht="12.75" customHeight="1" x14ac:dyDescent="0.2">
      <c r="A132" s="219"/>
      <c r="B132" s="222"/>
      <c r="C132" s="190" t="s">
        <v>68</v>
      </c>
      <c r="D132" s="226"/>
      <c r="E132" s="226"/>
      <c r="F132" s="138">
        <v>926.82299999999998</v>
      </c>
      <c r="G132" s="138">
        <v>926.82299999999998</v>
      </c>
      <c r="H132" s="138">
        <v>926.82299999999998</v>
      </c>
      <c r="I132" s="116" t="s">
        <v>94</v>
      </c>
      <c r="J132" s="116">
        <v>255</v>
      </c>
      <c r="K132" s="9" t="s">
        <v>813</v>
      </c>
      <c r="L132" s="9" t="s">
        <v>722</v>
      </c>
      <c r="M132" s="134" t="s">
        <v>1741</v>
      </c>
    </row>
    <row r="133" spans="1:13" ht="12.75" customHeight="1" x14ac:dyDescent="0.2">
      <c r="A133" s="219"/>
      <c r="B133" s="222"/>
      <c r="C133" s="190" t="s">
        <v>68</v>
      </c>
      <c r="D133" s="226"/>
      <c r="E133" s="226"/>
      <c r="F133" s="138">
        <v>4334.2520000000004</v>
      </c>
      <c r="G133" s="138">
        <v>4334.2520000000004</v>
      </c>
      <c r="H133" s="138">
        <v>4334.2520000000004</v>
      </c>
      <c r="I133" s="116" t="s">
        <v>93</v>
      </c>
      <c r="J133" s="116">
        <v>255</v>
      </c>
      <c r="K133" s="9" t="s">
        <v>813</v>
      </c>
      <c r="L133" s="9" t="s">
        <v>723</v>
      </c>
      <c r="M133" s="134" t="s">
        <v>1741</v>
      </c>
    </row>
    <row r="134" spans="1:13" ht="63.75" customHeight="1" x14ac:dyDescent="0.2">
      <c r="A134" s="183">
        <v>58</v>
      </c>
      <c r="B134" s="186" t="s">
        <v>1214</v>
      </c>
      <c r="C134" s="190" t="s">
        <v>68</v>
      </c>
      <c r="D134" s="116" t="s">
        <v>10</v>
      </c>
      <c r="E134" s="190" t="s">
        <v>98</v>
      </c>
      <c r="F134" s="138">
        <v>59.168999999999997</v>
      </c>
      <c r="G134" s="138">
        <v>59.168999999999997</v>
      </c>
      <c r="H134" s="138">
        <v>59.168999999999997</v>
      </c>
      <c r="I134" s="116" t="s">
        <v>94</v>
      </c>
      <c r="J134" s="116">
        <v>255</v>
      </c>
      <c r="K134" s="9" t="s">
        <v>829</v>
      </c>
      <c r="L134" s="9" t="s">
        <v>722</v>
      </c>
      <c r="M134" s="134" t="s">
        <v>1741</v>
      </c>
    </row>
    <row r="135" spans="1:13" ht="51" customHeight="1" x14ac:dyDescent="0.2">
      <c r="A135" s="183">
        <v>59</v>
      </c>
      <c r="B135" s="186" t="s">
        <v>1215</v>
      </c>
      <c r="C135" s="190" t="s">
        <v>68</v>
      </c>
      <c r="D135" s="116" t="s">
        <v>10</v>
      </c>
      <c r="E135" s="190" t="s">
        <v>98</v>
      </c>
      <c r="F135" s="138">
        <v>5774.0839999999998</v>
      </c>
      <c r="G135" s="138">
        <v>5774.0839999999998</v>
      </c>
      <c r="H135" s="138">
        <v>5774.0839999999998</v>
      </c>
      <c r="I135" s="116" t="s">
        <v>94</v>
      </c>
      <c r="J135" s="116">
        <v>255</v>
      </c>
      <c r="K135" s="9" t="s">
        <v>830</v>
      </c>
      <c r="L135" s="9" t="s">
        <v>722</v>
      </c>
      <c r="M135" s="134" t="s">
        <v>1741</v>
      </c>
    </row>
    <row r="136" spans="1:13" ht="51" customHeight="1" x14ac:dyDescent="0.2">
      <c r="A136" s="183">
        <v>60</v>
      </c>
      <c r="B136" s="186" t="s">
        <v>1216</v>
      </c>
      <c r="C136" s="190" t="s">
        <v>68</v>
      </c>
      <c r="D136" s="116" t="s">
        <v>10</v>
      </c>
      <c r="E136" s="190" t="s">
        <v>98</v>
      </c>
      <c r="F136" s="138">
        <v>2498.4609999999998</v>
      </c>
      <c r="G136" s="138">
        <v>2498.4609999999998</v>
      </c>
      <c r="H136" s="138">
        <v>2498.46</v>
      </c>
      <c r="I136" s="116" t="s">
        <v>94</v>
      </c>
      <c r="J136" s="116">
        <v>255</v>
      </c>
      <c r="K136" s="9" t="s">
        <v>831</v>
      </c>
      <c r="L136" s="9" t="s">
        <v>722</v>
      </c>
      <c r="M136" s="134" t="s">
        <v>1741</v>
      </c>
    </row>
    <row r="137" spans="1:13" ht="51" customHeight="1" x14ac:dyDescent="0.2">
      <c r="A137" s="183">
        <v>61</v>
      </c>
      <c r="B137" s="186" t="s">
        <v>1217</v>
      </c>
      <c r="C137" s="190" t="s">
        <v>68</v>
      </c>
      <c r="D137" s="116" t="s">
        <v>10</v>
      </c>
      <c r="E137" s="190" t="s">
        <v>98</v>
      </c>
      <c r="F137" s="138">
        <v>163.827</v>
      </c>
      <c r="G137" s="138">
        <v>163.827</v>
      </c>
      <c r="H137" s="138">
        <v>163.827</v>
      </c>
      <c r="I137" s="116" t="s">
        <v>93</v>
      </c>
      <c r="J137" s="116">
        <v>255</v>
      </c>
      <c r="K137" s="9" t="s">
        <v>832</v>
      </c>
      <c r="L137" s="116"/>
      <c r="M137" s="134" t="s">
        <v>1741</v>
      </c>
    </row>
    <row r="138" spans="1:13" ht="51" customHeight="1" x14ac:dyDescent="0.2">
      <c r="A138" s="183">
        <v>62</v>
      </c>
      <c r="B138" s="186" t="s">
        <v>1218</v>
      </c>
      <c r="C138" s="190" t="s">
        <v>68</v>
      </c>
      <c r="D138" s="116" t="s">
        <v>10</v>
      </c>
      <c r="E138" s="190" t="s">
        <v>98</v>
      </c>
      <c r="F138" s="138">
        <v>0</v>
      </c>
      <c r="G138" s="138">
        <v>0</v>
      </c>
      <c r="H138" s="138">
        <v>0</v>
      </c>
      <c r="I138" s="116" t="s">
        <v>93</v>
      </c>
      <c r="J138" s="116">
        <v>255</v>
      </c>
      <c r="K138" s="9" t="s">
        <v>833</v>
      </c>
      <c r="L138" s="116"/>
      <c r="M138" s="133" t="s">
        <v>1888</v>
      </c>
    </row>
    <row r="139" spans="1:13" ht="38.25" customHeight="1" x14ac:dyDescent="0.2">
      <c r="A139" s="183">
        <v>63</v>
      </c>
      <c r="B139" s="186" t="s">
        <v>1219</v>
      </c>
      <c r="C139" s="190" t="s">
        <v>68</v>
      </c>
      <c r="D139" s="116" t="s">
        <v>10</v>
      </c>
      <c r="E139" s="190" t="s">
        <v>98</v>
      </c>
      <c r="F139" s="138">
        <v>28.177</v>
      </c>
      <c r="G139" s="138">
        <v>28.177</v>
      </c>
      <c r="H139" s="138">
        <v>28.177</v>
      </c>
      <c r="I139" s="116" t="s">
        <v>93</v>
      </c>
      <c r="J139" s="116">
        <v>255</v>
      </c>
      <c r="K139" s="9" t="s">
        <v>834</v>
      </c>
      <c r="L139" s="116"/>
      <c r="M139" s="134" t="s">
        <v>1741</v>
      </c>
    </row>
    <row r="140" spans="1:13" ht="51" customHeight="1" x14ac:dyDescent="0.2">
      <c r="A140" s="183">
        <v>64</v>
      </c>
      <c r="B140" s="186" t="s">
        <v>1220</v>
      </c>
      <c r="C140" s="190" t="s">
        <v>68</v>
      </c>
      <c r="D140" s="116" t="s">
        <v>10</v>
      </c>
      <c r="E140" s="190" t="s">
        <v>98</v>
      </c>
      <c r="F140" s="138">
        <v>12</v>
      </c>
      <c r="G140" s="138">
        <v>12</v>
      </c>
      <c r="H140" s="138">
        <v>12</v>
      </c>
      <c r="I140" s="116" t="s">
        <v>93</v>
      </c>
      <c r="J140" s="116">
        <v>255</v>
      </c>
      <c r="K140" s="9" t="s">
        <v>812</v>
      </c>
      <c r="L140" s="116"/>
      <c r="M140" s="134" t="s">
        <v>1741</v>
      </c>
    </row>
    <row r="141" spans="1:13" ht="25.5" customHeight="1" x14ac:dyDescent="0.2">
      <c r="A141" s="183"/>
      <c r="B141" s="79" t="s">
        <v>835</v>
      </c>
      <c r="C141" s="190"/>
      <c r="D141" s="116"/>
      <c r="E141" s="190"/>
      <c r="F141" s="116"/>
      <c r="G141" s="116"/>
      <c r="H141" s="116"/>
      <c r="I141" s="116"/>
      <c r="J141" s="116"/>
      <c r="K141" s="116"/>
      <c r="L141" s="116"/>
      <c r="M141" s="134"/>
    </row>
    <row r="142" spans="1:13" ht="25.5" x14ac:dyDescent="0.2">
      <c r="A142" s="183">
        <v>65</v>
      </c>
      <c r="B142" s="186" t="s">
        <v>1221</v>
      </c>
      <c r="C142" s="190" t="s">
        <v>68</v>
      </c>
      <c r="D142" s="190" t="s">
        <v>10</v>
      </c>
      <c r="E142" s="190" t="s">
        <v>836</v>
      </c>
      <c r="F142" s="118">
        <v>65.613399999999999</v>
      </c>
      <c r="G142" s="118">
        <v>65.613399999999999</v>
      </c>
      <c r="H142" s="118">
        <v>65.613</v>
      </c>
      <c r="I142" s="190" t="s">
        <v>93</v>
      </c>
      <c r="J142" s="190">
        <v>719</v>
      </c>
      <c r="K142" s="17" t="s">
        <v>785</v>
      </c>
      <c r="L142" s="18"/>
      <c r="M142" s="134" t="s">
        <v>1741</v>
      </c>
    </row>
    <row r="143" spans="1:13" ht="25.5" customHeight="1" x14ac:dyDescent="0.2">
      <c r="A143" s="183">
        <v>66</v>
      </c>
      <c r="B143" s="186" t="s">
        <v>1222</v>
      </c>
      <c r="C143" s="190" t="s">
        <v>68</v>
      </c>
      <c r="D143" s="116" t="s">
        <v>10</v>
      </c>
      <c r="E143" s="190" t="s">
        <v>836</v>
      </c>
      <c r="F143" s="118">
        <v>0.24</v>
      </c>
      <c r="G143" s="118">
        <v>0.24</v>
      </c>
      <c r="H143" s="118">
        <v>0.24</v>
      </c>
      <c r="I143" s="190" t="s">
        <v>93</v>
      </c>
      <c r="J143" s="190">
        <v>719</v>
      </c>
      <c r="K143" s="17" t="s">
        <v>766</v>
      </c>
      <c r="L143" s="17"/>
      <c r="M143" s="134" t="s">
        <v>1741</v>
      </c>
    </row>
    <row r="144" spans="1:13" ht="25.5" customHeight="1" x14ac:dyDescent="0.2">
      <c r="A144" s="183">
        <v>67</v>
      </c>
      <c r="B144" s="186" t="s">
        <v>1223</v>
      </c>
      <c r="C144" s="190" t="s">
        <v>68</v>
      </c>
      <c r="D144" s="116" t="s">
        <v>10</v>
      </c>
      <c r="E144" s="190" t="s">
        <v>836</v>
      </c>
      <c r="F144" s="118">
        <v>1.8480000000000001</v>
      </c>
      <c r="G144" s="118">
        <v>1.8480000000000001</v>
      </c>
      <c r="H144" s="118">
        <v>1.8480000000000001</v>
      </c>
      <c r="I144" s="190" t="s">
        <v>93</v>
      </c>
      <c r="J144" s="190">
        <v>719</v>
      </c>
      <c r="K144" s="17" t="s">
        <v>725</v>
      </c>
      <c r="L144" s="17"/>
      <c r="M144" s="134" t="s">
        <v>1741</v>
      </c>
    </row>
    <row r="145" spans="1:13" ht="38.25" customHeight="1" x14ac:dyDescent="0.2">
      <c r="A145" s="183">
        <v>70</v>
      </c>
      <c r="B145" s="186" t="s">
        <v>1224</v>
      </c>
      <c r="C145" s="190" t="s">
        <v>68</v>
      </c>
      <c r="D145" s="116" t="s">
        <v>10</v>
      </c>
      <c r="E145" s="190" t="s">
        <v>836</v>
      </c>
      <c r="F145" s="118">
        <v>941.05449999999996</v>
      </c>
      <c r="G145" s="118">
        <v>941.05449999999996</v>
      </c>
      <c r="H145" s="118">
        <v>941.05499999999995</v>
      </c>
      <c r="I145" s="190" t="s">
        <v>93</v>
      </c>
      <c r="J145" s="190">
        <v>719</v>
      </c>
      <c r="K145" s="17" t="s">
        <v>724</v>
      </c>
      <c r="L145" s="17"/>
      <c r="M145" s="134" t="s">
        <v>1741</v>
      </c>
    </row>
    <row r="146" spans="1:13" ht="12.75" customHeight="1" x14ac:dyDescent="0.2">
      <c r="A146" s="183"/>
      <c r="B146" s="82" t="s">
        <v>64</v>
      </c>
      <c r="C146" s="190"/>
      <c r="D146" s="188"/>
      <c r="E146" s="190"/>
      <c r="F146" s="190"/>
      <c r="G146" s="190"/>
      <c r="H146" s="190"/>
      <c r="I146" s="190"/>
      <c r="J146" s="190"/>
      <c r="K146" s="190"/>
      <c r="L146" s="190"/>
      <c r="M146" s="134"/>
    </row>
    <row r="147" spans="1:13" ht="102" customHeight="1" x14ac:dyDescent="0.2">
      <c r="A147" s="183">
        <v>71</v>
      </c>
      <c r="B147" s="197" t="s">
        <v>1807</v>
      </c>
      <c r="C147" s="190" t="s">
        <v>68</v>
      </c>
      <c r="D147" s="116" t="s">
        <v>10</v>
      </c>
      <c r="E147" s="187" t="s">
        <v>1808</v>
      </c>
      <c r="F147" s="115"/>
      <c r="G147" s="115"/>
      <c r="H147" s="115"/>
      <c r="I147" s="190" t="s">
        <v>521</v>
      </c>
      <c r="J147" s="133"/>
      <c r="K147" s="133"/>
      <c r="L147" s="133"/>
      <c r="M147" s="133" t="s">
        <v>1599</v>
      </c>
    </row>
    <row r="148" spans="1:13" ht="102" customHeight="1" x14ac:dyDescent="0.2">
      <c r="A148" s="183">
        <v>72</v>
      </c>
      <c r="B148" s="197" t="s">
        <v>108</v>
      </c>
      <c r="C148" s="190" t="s">
        <v>68</v>
      </c>
      <c r="D148" s="116" t="s">
        <v>10</v>
      </c>
      <c r="E148" s="187" t="s">
        <v>109</v>
      </c>
      <c r="F148" s="115"/>
      <c r="G148" s="115"/>
      <c r="H148" s="115">
        <v>555.1</v>
      </c>
      <c r="I148" s="190" t="s">
        <v>521</v>
      </c>
      <c r="J148" s="133"/>
      <c r="K148" s="133"/>
      <c r="L148" s="133"/>
      <c r="M148" s="133" t="s">
        <v>1600</v>
      </c>
    </row>
    <row r="149" spans="1:13" ht="51" customHeight="1" x14ac:dyDescent="0.2">
      <c r="A149" s="183">
        <v>73</v>
      </c>
      <c r="B149" s="197" t="s">
        <v>110</v>
      </c>
      <c r="C149" s="190" t="s">
        <v>68</v>
      </c>
      <c r="D149" s="116" t="s">
        <v>10</v>
      </c>
      <c r="E149" s="187" t="s">
        <v>111</v>
      </c>
      <c r="F149" s="115" t="s">
        <v>65</v>
      </c>
      <c r="G149" s="115" t="s">
        <v>65</v>
      </c>
      <c r="H149" s="115"/>
      <c r="I149" s="190"/>
      <c r="J149" s="133"/>
      <c r="K149" s="133"/>
      <c r="L149" s="133"/>
      <c r="M149" s="194" t="s">
        <v>1939</v>
      </c>
    </row>
    <row r="150" spans="1:13" ht="63.75" customHeight="1" x14ac:dyDescent="0.2">
      <c r="A150" s="183">
        <v>74</v>
      </c>
      <c r="B150" s="197" t="s">
        <v>112</v>
      </c>
      <c r="C150" s="190" t="s">
        <v>68</v>
      </c>
      <c r="D150" s="116" t="s">
        <v>10</v>
      </c>
      <c r="E150" s="187" t="s">
        <v>98</v>
      </c>
      <c r="F150" s="115" t="s">
        <v>65</v>
      </c>
      <c r="G150" s="115" t="s">
        <v>65</v>
      </c>
      <c r="H150" s="115"/>
      <c r="I150" s="190"/>
      <c r="J150" s="133"/>
      <c r="K150" s="133"/>
      <c r="L150" s="133"/>
      <c r="M150" s="194" t="s">
        <v>1938</v>
      </c>
    </row>
    <row r="151" spans="1:13" ht="63.75" customHeight="1" x14ac:dyDescent="0.2">
      <c r="A151" s="183"/>
      <c r="B151" s="20" t="s">
        <v>1602</v>
      </c>
      <c r="C151" s="20" t="s">
        <v>68</v>
      </c>
      <c r="D151" s="116" t="s">
        <v>10</v>
      </c>
      <c r="E151" s="190" t="s">
        <v>1603</v>
      </c>
      <c r="F151" s="21"/>
      <c r="G151" s="21"/>
      <c r="H151" s="21">
        <v>2300</v>
      </c>
      <c r="I151" s="190" t="s">
        <v>521</v>
      </c>
      <c r="J151" s="133"/>
      <c r="K151" s="133"/>
      <c r="L151" s="133"/>
      <c r="M151" s="133" t="s">
        <v>1604</v>
      </c>
    </row>
    <row r="152" spans="1:13" ht="63.75" customHeight="1" x14ac:dyDescent="0.2">
      <c r="A152" s="183"/>
      <c r="B152" s="20" t="s">
        <v>680</v>
      </c>
      <c r="C152" s="20" t="s">
        <v>68</v>
      </c>
      <c r="D152" s="116" t="s">
        <v>10</v>
      </c>
      <c r="E152" s="190" t="s">
        <v>1605</v>
      </c>
      <c r="F152" s="21"/>
      <c r="G152" s="21"/>
      <c r="H152" s="21">
        <v>2161.8000000000002</v>
      </c>
      <c r="I152" s="190" t="s">
        <v>521</v>
      </c>
      <c r="J152" s="133"/>
      <c r="K152" s="133"/>
      <c r="L152" s="133"/>
      <c r="M152" s="133" t="s">
        <v>1606</v>
      </c>
    </row>
    <row r="153" spans="1:13" ht="63.75" customHeight="1" x14ac:dyDescent="0.2">
      <c r="A153" s="183"/>
      <c r="B153" s="20" t="s">
        <v>1607</v>
      </c>
      <c r="C153" s="20" t="s">
        <v>68</v>
      </c>
      <c r="D153" s="116" t="s">
        <v>10</v>
      </c>
      <c r="E153" s="190" t="s">
        <v>1608</v>
      </c>
      <c r="F153" s="21"/>
      <c r="G153" s="21"/>
      <c r="H153" s="21">
        <v>850</v>
      </c>
      <c r="I153" s="190" t="s">
        <v>521</v>
      </c>
      <c r="J153" s="133"/>
      <c r="K153" s="133"/>
      <c r="L153" s="133"/>
      <c r="M153" s="133" t="s">
        <v>1609</v>
      </c>
    </row>
    <row r="154" spans="1:13" ht="63.75" customHeight="1" x14ac:dyDescent="0.2">
      <c r="A154" s="183"/>
      <c r="B154" s="20" t="s">
        <v>1610</v>
      </c>
      <c r="C154" s="20" t="s">
        <v>68</v>
      </c>
      <c r="D154" s="116" t="s">
        <v>10</v>
      </c>
      <c r="E154" s="190" t="s">
        <v>1611</v>
      </c>
      <c r="F154" s="21"/>
      <c r="G154" s="21"/>
      <c r="H154" s="21">
        <v>1061</v>
      </c>
      <c r="I154" s="190" t="s">
        <v>521</v>
      </c>
      <c r="J154" s="133"/>
      <c r="K154" s="133"/>
      <c r="L154" s="133"/>
      <c r="M154" s="133" t="s">
        <v>1612</v>
      </c>
    </row>
    <row r="155" spans="1:13" ht="63.75" customHeight="1" x14ac:dyDescent="0.2">
      <c r="A155" s="183"/>
      <c r="B155" s="20" t="s">
        <v>1613</v>
      </c>
      <c r="C155" s="20" t="s">
        <v>68</v>
      </c>
      <c r="D155" s="116" t="s">
        <v>10</v>
      </c>
      <c r="E155" s="190" t="s">
        <v>1614</v>
      </c>
      <c r="F155" s="21"/>
      <c r="G155" s="21"/>
      <c r="H155" s="21">
        <v>727.1</v>
      </c>
      <c r="I155" s="190" t="s">
        <v>521</v>
      </c>
      <c r="J155" s="133"/>
      <c r="K155" s="133"/>
      <c r="L155" s="133"/>
      <c r="M155" s="133" t="s">
        <v>1615</v>
      </c>
    </row>
    <row r="156" spans="1:13" ht="63.75" customHeight="1" x14ac:dyDescent="0.2">
      <c r="A156" s="183"/>
      <c r="B156" s="20" t="s">
        <v>1616</v>
      </c>
      <c r="C156" s="20" t="s">
        <v>68</v>
      </c>
      <c r="D156" s="116" t="s">
        <v>10</v>
      </c>
      <c r="E156" s="190" t="s">
        <v>1617</v>
      </c>
      <c r="F156" s="21"/>
      <c r="G156" s="21"/>
      <c r="H156" s="21">
        <v>1211.3</v>
      </c>
      <c r="I156" s="190" t="s">
        <v>521</v>
      </c>
      <c r="J156" s="133"/>
      <c r="K156" s="133"/>
      <c r="L156" s="133"/>
      <c r="M156" s="133" t="s">
        <v>1618</v>
      </c>
    </row>
    <row r="157" spans="1:13" ht="63.75" customHeight="1" x14ac:dyDescent="0.2">
      <c r="A157" s="183"/>
      <c r="B157" s="20" t="s">
        <v>1619</v>
      </c>
      <c r="C157" s="20" t="s">
        <v>68</v>
      </c>
      <c r="D157" s="116" t="s">
        <v>10</v>
      </c>
      <c r="E157" s="190" t="s">
        <v>1620</v>
      </c>
      <c r="F157" s="21"/>
      <c r="G157" s="21"/>
      <c r="H157" s="21">
        <v>305</v>
      </c>
      <c r="I157" s="190" t="s">
        <v>521</v>
      </c>
      <c r="J157" s="133"/>
      <c r="K157" s="133"/>
      <c r="L157" s="133"/>
      <c r="M157" s="133" t="s">
        <v>1621</v>
      </c>
    </row>
    <row r="158" spans="1:13" ht="63.75" customHeight="1" x14ac:dyDescent="0.2">
      <c r="A158" s="183"/>
      <c r="B158" s="194" t="s">
        <v>1622</v>
      </c>
      <c r="C158" s="20" t="s">
        <v>68</v>
      </c>
      <c r="D158" s="116" t="s">
        <v>10</v>
      </c>
      <c r="E158" s="190" t="s">
        <v>1623</v>
      </c>
      <c r="F158" s="21"/>
      <c r="G158" s="21"/>
      <c r="H158" s="21">
        <v>241</v>
      </c>
      <c r="I158" s="190" t="s">
        <v>521</v>
      </c>
      <c r="J158" s="133"/>
      <c r="K158" s="133"/>
      <c r="L158" s="133"/>
      <c r="M158" s="133" t="s">
        <v>1624</v>
      </c>
    </row>
    <row r="159" spans="1:13" ht="63.75" customHeight="1" x14ac:dyDescent="0.2">
      <c r="A159" s="183"/>
      <c r="B159" s="20" t="s">
        <v>1625</v>
      </c>
      <c r="C159" s="20" t="s">
        <v>68</v>
      </c>
      <c r="D159" s="116" t="s">
        <v>10</v>
      </c>
      <c r="E159" s="190" t="s">
        <v>1626</v>
      </c>
      <c r="F159" s="21"/>
      <c r="G159" s="21"/>
      <c r="H159" s="21">
        <v>21</v>
      </c>
      <c r="I159" s="190" t="s">
        <v>521</v>
      </c>
      <c r="J159" s="133"/>
      <c r="K159" s="133"/>
      <c r="L159" s="133"/>
      <c r="M159" s="133" t="s">
        <v>1627</v>
      </c>
    </row>
    <row r="160" spans="1:13" ht="63.75" customHeight="1" x14ac:dyDescent="0.2">
      <c r="A160" s="183"/>
      <c r="B160" s="20" t="s">
        <v>1628</v>
      </c>
      <c r="C160" s="20" t="s">
        <v>68</v>
      </c>
      <c r="D160" s="116" t="s">
        <v>10</v>
      </c>
      <c r="E160" s="190" t="s">
        <v>1629</v>
      </c>
      <c r="F160" s="19"/>
      <c r="G160" s="19"/>
      <c r="H160" s="19">
        <v>1205</v>
      </c>
      <c r="I160" s="190" t="s">
        <v>521</v>
      </c>
      <c r="J160" s="133"/>
      <c r="K160" s="133"/>
      <c r="L160" s="133"/>
      <c r="M160" s="133" t="s">
        <v>1630</v>
      </c>
    </row>
    <row r="161" spans="1:13" ht="63.75" customHeight="1" x14ac:dyDescent="0.2">
      <c r="A161" s="183"/>
      <c r="B161" s="197" t="s">
        <v>1632</v>
      </c>
      <c r="C161" s="190" t="s">
        <v>68</v>
      </c>
      <c r="D161" s="116" t="s">
        <v>10</v>
      </c>
      <c r="E161" s="187" t="s">
        <v>1631</v>
      </c>
      <c r="F161" s="115"/>
      <c r="G161" s="115"/>
      <c r="H161" s="115">
        <v>300.7</v>
      </c>
      <c r="I161" s="190" t="s">
        <v>521</v>
      </c>
      <c r="J161" s="133"/>
      <c r="K161" s="133"/>
      <c r="L161" s="133"/>
      <c r="M161" s="133" t="s">
        <v>1599</v>
      </c>
    </row>
    <row r="162" spans="1:13" ht="76.5" customHeight="1" x14ac:dyDescent="0.2">
      <c r="A162" s="183">
        <v>75</v>
      </c>
      <c r="B162" s="197" t="s">
        <v>113</v>
      </c>
      <c r="C162" s="190" t="s">
        <v>68</v>
      </c>
      <c r="D162" s="116" t="s">
        <v>10</v>
      </c>
      <c r="E162" s="187" t="s">
        <v>98</v>
      </c>
      <c r="F162" s="115" t="s">
        <v>65</v>
      </c>
      <c r="G162" s="115" t="s">
        <v>65</v>
      </c>
      <c r="H162" s="115"/>
      <c r="I162" s="190"/>
      <c r="J162" s="133"/>
      <c r="K162" s="133"/>
      <c r="L162" s="133"/>
      <c r="M162" s="133" t="s">
        <v>1937</v>
      </c>
    </row>
    <row r="163" spans="1:13" ht="89.25" customHeight="1" x14ac:dyDescent="0.2">
      <c r="A163" s="183">
        <v>76</v>
      </c>
      <c r="B163" s="197" t="s">
        <v>114</v>
      </c>
      <c r="C163" s="190" t="s">
        <v>68</v>
      </c>
      <c r="D163" s="116" t="s">
        <v>10</v>
      </c>
      <c r="E163" s="187" t="s">
        <v>98</v>
      </c>
      <c r="F163" s="115" t="s">
        <v>65</v>
      </c>
      <c r="G163" s="115" t="s">
        <v>65</v>
      </c>
      <c r="H163" s="115"/>
      <c r="I163" s="190"/>
      <c r="J163" s="133"/>
      <c r="K163" s="133"/>
      <c r="L163" s="133"/>
      <c r="M163" s="133" t="s">
        <v>1936</v>
      </c>
    </row>
    <row r="164" spans="1:13" ht="12.75" customHeight="1" x14ac:dyDescent="0.2">
      <c r="A164" s="183"/>
      <c r="B164" s="82" t="s">
        <v>72</v>
      </c>
      <c r="C164" s="190"/>
      <c r="D164" s="116"/>
      <c r="E164" s="190"/>
      <c r="F164" s="190"/>
      <c r="G164" s="190"/>
      <c r="H164" s="190"/>
      <c r="I164" s="190"/>
      <c r="J164" s="190"/>
      <c r="K164" s="190"/>
      <c r="L164" s="190"/>
      <c r="M164" s="134"/>
    </row>
    <row r="165" spans="1:13" ht="63.75" customHeight="1" x14ac:dyDescent="0.2">
      <c r="A165" s="183">
        <v>86</v>
      </c>
      <c r="B165" s="20" t="s">
        <v>681</v>
      </c>
      <c r="C165" s="20" t="s">
        <v>68</v>
      </c>
      <c r="D165" s="116" t="s">
        <v>10</v>
      </c>
      <c r="E165" s="190" t="s">
        <v>682</v>
      </c>
      <c r="F165" s="19">
        <v>9000</v>
      </c>
      <c r="G165" s="19"/>
      <c r="H165" s="19"/>
      <c r="I165" s="190" t="s">
        <v>521</v>
      </c>
      <c r="J165" s="133"/>
      <c r="K165" s="133"/>
      <c r="L165" s="133"/>
      <c r="M165" s="134" t="s">
        <v>1708</v>
      </c>
    </row>
    <row r="166" spans="1:13" ht="63.75" customHeight="1" x14ac:dyDescent="0.2">
      <c r="A166" s="183">
        <v>87</v>
      </c>
      <c r="B166" s="133" t="s">
        <v>683</v>
      </c>
      <c r="C166" s="20" t="s">
        <v>68</v>
      </c>
      <c r="D166" s="116" t="s">
        <v>10</v>
      </c>
      <c r="E166" s="190" t="s">
        <v>684</v>
      </c>
      <c r="F166" s="207">
        <v>2000</v>
      </c>
      <c r="G166" s="22"/>
      <c r="H166" s="22"/>
      <c r="I166" s="190" t="s">
        <v>521</v>
      </c>
      <c r="J166" s="133"/>
      <c r="K166" s="133"/>
      <c r="L166" s="133"/>
      <c r="M166" s="134" t="s">
        <v>1889</v>
      </c>
    </row>
    <row r="167" spans="1:13" ht="12.75" customHeight="1" x14ac:dyDescent="0.2">
      <c r="A167" s="183"/>
      <c r="B167" s="134" t="s">
        <v>92</v>
      </c>
      <c r="C167" s="190"/>
      <c r="D167" s="190"/>
      <c r="E167" s="190"/>
      <c r="F167" s="70">
        <v>11000</v>
      </c>
      <c r="G167" s="70">
        <v>11000</v>
      </c>
      <c r="H167" s="70">
        <f>H148+H151+H152+H153+H155+H154+H156+H157+H158+H159+H160+H161</f>
        <v>10939</v>
      </c>
      <c r="I167" s="190"/>
      <c r="J167" s="188"/>
      <c r="K167" s="188"/>
      <c r="L167" s="188"/>
      <c r="M167" s="134"/>
    </row>
    <row r="168" spans="1:13" ht="12.75" customHeight="1" x14ac:dyDescent="0.2">
      <c r="A168" s="183"/>
      <c r="B168" s="134" t="s">
        <v>93</v>
      </c>
      <c r="C168" s="190"/>
      <c r="D168" s="190"/>
      <c r="E168" s="190"/>
      <c r="F168" s="70">
        <v>16678.488700000002</v>
      </c>
      <c r="G168" s="70">
        <v>16678.488700000002</v>
      </c>
      <c r="H168" s="70">
        <f>H117+H118+H119+H120+H121+H122+H124+H125+H126+H127+H128+H133+H137+H139+H140</f>
        <v>15610.906499999999</v>
      </c>
      <c r="I168" s="190"/>
      <c r="J168" s="188"/>
      <c r="K168" s="188"/>
      <c r="L168" s="188"/>
      <c r="M168" s="134"/>
    </row>
    <row r="169" spans="1:13" ht="12.75" customHeight="1" x14ac:dyDescent="0.2">
      <c r="A169" s="183"/>
      <c r="B169" s="134" t="s">
        <v>94</v>
      </c>
      <c r="C169" s="190"/>
      <c r="D169" s="190"/>
      <c r="E169" s="190"/>
      <c r="F169" s="70">
        <v>24640.569</v>
      </c>
      <c r="G169" s="70">
        <v>24640.569</v>
      </c>
      <c r="H169" s="70">
        <f>H123+H129+H130+H132+H134+H135+H136</f>
        <v>24640.466</v>
      </c>
      <c r="I169" s="190"/>
      <c r="J169" s="188"/>
      <c r="K169" s="188"/>
      <c r="L169" s="188"/>
      <c r="M169" s="134"/>
    </row>
    <row r="170" spans="1:13" ht="12.75" customHeight="1" x14ac:dyDescent="0.2">
      <c r="A170" s="183"/>
      <c r="B170" s="134" t="s">
        <v>735</v>
      </c>
      <c r="C170" s="190"/>
      <c r="D170" s="190"/>
      <c r="E170" s="190"/>
      <c r="F170" s="70">
        <v>0</v>
      </c>
      <c r="G170" s="70">
        <v>0</v>
      </c>
      <c r="H170" s="70"/>
      <c r="I170" s="190"/>
      <c r="J170" s="188"/>
      <c r="K170" s="188"/>
      <c r="L170" s="188"/>
      <c r="M170" s="134"/>
    </row>
    <row r="171" spans="1:13" ht="38.25" customHeight="1" x14ac:dyDescent="0.2">
      <c r="A171" s="183"/>
      <c r="B171" s="134" t="s">
        <v>116</v>
      </c>
      <c r="C171" s="190"/>
      <c r="D171" s="190"/>
      <c r="E171" s="190"/>
      <c r="F171" s="70">
        <v>52319.057700000005</v>
      </c>
      <c r="G171" s="70">
        <v>52319.057700000005</v>
      </c>
      <c r="H171" s="70">
        <f>H170+H169+H168+H167</f>
        <v>51190.372499999998</v>
      </c>
      <c r="I171" s="190"/>
      <c r="J171" s="188"/>
      <c r="K171" s="188"/>
      <c r="L171" s="188"/>
      <c r="M171" s="134"/>
    </row>
    <row r="172" spans="1:13" ht="12.75" customHeight="1" x14ac:dyDescent="0.2">
      <c r="A172" s="183"/>
      <c r="B172" s="224" t="s">
        <v>117</v>
      </c>
      <c r="C172" s="224"/>
      <c r="D172" s="224"/>
      <c r="E172" s="224"/>
      <c r="F172" s="224"/>
      <c r="G172" s="224"/>
      <c r="H172" s="224"/>
      <c r="I172" s="224"/>
      <c r="J172" s="224"/>
      <c r="K172" s="224"/>
      <c r="L172" s="224"/>
      <c r="M172" s="134"/>
    </row>
    <row r="173" spans="1:13" ht="12.75" customHeight="1" x14ac:dyDescent="0.2">
      <c r="A173" s="183"/>
      <c r="B173" s="224" t="s">
        <v>499</v>
      </c>
      <c r="C173" s="224"/>
      <c r="D173" s="224"/>
      <c r="E173" s="224"/>
      <c r="F173" s="224"/>
      <c r="G173" s="224"/>
      <c r="H173" s="224"/>
      <c r="I173" s="224"/>
      <c r="J173" s="224"/>
      <c r="K173" s="224"/>
      <c r="L173" s="224"/>
      <c r="M173" s="134"/>
    </row>
    <row r="174" spans="1:13" ht="89.25" customHeight="1" x14ac:dyDescent="0.2">
      <c r="A174" s="200">
        <v>12</v>
      </c>
      <c r="B174" s="133" t="s">
        <v>118</v>
      </c>
      <c r="C174" s="190" t="s">
        <v>9</v>
      </c>
      <c r="D174" s="190" t="s">
        <v>1394</v>
      </c>
      <c r="E174" s="190" t="s">
        <v>26</v>
      </c>
      <c r="F174" s="13">
        <v>82.4</v>
      </c>
      <c r="G174" s="13">
        <v>82.4</v>
      </c>
      <c r="H174" s="122" t="s">
        <v>1746</v>
      </c>
      <c r="I174" s="188" t="s">
        <v>10</v>
      </c>
      <c r="J174" s="188" t="s">
        <v>10</v>
      </c>
      <c r="K174" s="188" t="s">
        <v>10</v>
      </c>
      <c r="L174" s="188" t="s">
        <v>10</v>
      </c>
      <c r="M174" s="134" t="s">
        <v>1580</v>
      </c>
    </row>
    <row r="175" spans="1:13" ht="25.5" customHeight="1" x14ac:dyDescent="0.2">
      <c r="A175" s="200" t="s">
        <v>916</v>
      </c>
      <c r="B175" s="133" t="s">
        <v>804</v>
      </c>
      <c r="C175" s="190" t="s">
        <v>9</v>
      </c>
      <c r="D175" s="190" t="s">
        <v>1394</v>
      </c>
      <c r="E175" s="190" t="s">
        <v>26</v>
      </c>
      <c r="F175" s="181"/>
      <c r="G175" s="181">
        <v>26.8</v>
      </c>
      <c r="H175" s="122" t="s">
        <v>10</v>
      </c>
      <c r="I175" s="188" t="s">
        <v>10</v>
      </c>
      <c r="J175" s="188" t="s">
        <v>10</v>
      </c>
      <c r="K175" s="188" t="s">
        <v>10</v>
      </c>
      <c r="L175" s="188" t="s">
        <v>10</v>
      </c>
      <c r="M175" s="134" t="s">
        <v>1581</v>
      </c>
    </row>
    <row r="176" spans="1:13" ht="12.75" customHeight="1" x14ac:dyDescent="0.2">
      <c r="A176" s="77">
        <v>13</v>
      </c>
      <c r="B176" s="133" t="s">
        <v>119</v>
      </c>
      <c r="C176" s="190" t="s">
        <v>9</v>
      </c>
      <c r="D176" s="190" t="s">
        <v>1394</v>
      </c>
      <c r="E176" s="190" t="s">
        <v>26</v>
      </c>
      <c r="F176" s="13">
        <v>102</v>
      </c>
      <c r="G176" s="13">
        <v>101</v>
      </c>
      <c r="H176" s="122" t="s">
        <v>1579</v>
      </c>
      <c r="I176" s="188" t="s">
        <v>10</v>
      </c>
      <c r="J176" s="188" t="s">
        <v>10</v>
      </c>
      <c r="K176" s="188" t="s">
        <v>10</v>
      </c>
      <c r="L176" s="188" t="s">
        <v>10</v>
      </c>
      <c r="M176" s="134" t="s">
        <v>1582</v>
      </c>
    </row>
    <row r="177" spans="1:13" ht="38.25" customHeight="1" x14ac:dyDescent="0.2">
      <c r="A177" s="200">
        <v>14</v>
      </c>
      <c r="B177" s="133" t="s">
        <v>120</v>
      </c>
      <c r="C177" s="190" t="s">
        <v>23</v>
      </c>
      <c r="D177" s="190" t="s">
        <v>1394</v>
      </c>
      <c r="E177" s="190" t="s">
        <v>26</v>
      </c>
      <c r="F177" s="182"/>
      <c r="G177" s="182"/>
      <c r="H177" s="127" t="s">
        <v>10</v>
      </c>
      <c r="I177" s="188" t="s">
        <v>10</v>
      </c>
      <c r="J177" s="188" t="s">
        <v>10</v>
      </c>
      <c r="K177" s="188" t="s">
        <v>10</v>
      </c>
      <c r="L177" s="188" t="s">
        <v>10</v>
      </c>
      <c r="M177" s="194" t="s">
        <v>1583</v>
      </c>
    </row>
    <row r="178" spans="1:13" ht="12.75" customHeight="1" x14ac:dyDescent="0.2">
      <c r="A178" s="183"/>
      <c r="B178" s="82" t="s">
        <v>72</v>
      </c>
      <c r="C178" s="190"/>
      <c r="D178" s="188"/>
      <c r="E178" s="190"/>
      <c r="F178" s="190"/>
      <c r="G178" s="190"/>
      <c r="H178" s="190"/>
      <c r="I178" s="188"/>
      <c r="J178" s="188"/>
      <c r="K178" s="188"/>
      <c r="L178" s="188"/>
      <c r="M178" s="134"/>
    </row>
    <row r="179" spans="1:13" ht="25.5" customHeight="1" x14ac:dyDescent="0.2">
      <c r="A179" s="183"/>
      <c r="B179" s="79" t="s">
        <v>848</v>
      </c>
      <c r="C179" s="190"/>
      <c r="D179" s="190"/>
      <c r="E179" s="190"/>
      <c r="F179" s="116"/>
      <c r="G179" s="116"/>
      <c r="H179" s="116"/>
      <c r="I179" s="116"/>
      <c r="J179" s="116"/>
      <c r="K179" s="116"/>
      <c r="L179" s="116"/>
      <c r="M179" s="134"/>
    </row>
    <row r="180" spans="1:13" ht="25.5" customHeight="1" x14ac:dyDescent="0.2">
      <c r="A180" s="183">
        <v>88</v>
      </c>
      <c r="B180" s="20" t="s">
        <v>757</v>
      </c>
      <c r="C180" s="190" t="s">
        <v>68</v>
      </c>
      <c r="D180" s="137" t="s">
        <v>10</v>
      </c>
      <c r="E180" s="137" t="s">
        <v>755</v>
      </c>
      <c r="F180" s="143">
        <v>125.518</v>
      </c>
      <c r="G180" s="143">
        <v>125.518</v>
      </c>
      <c r="H180" s="143">
        <v>125.518</v>
      </c>
      <c r="I180" s="190" t="s">
        <v>93</v>
      </c>
      <c r="J180" s="190">
        <v>265</v>
      </c>
      <c r="K180" s="23" t="s">
        <v>756</v>
      </c>
      <c r="L180" s="23"/>
      <c r="M180" s="133" t="s">
        <v>1890</v>
      </c>
    </row>
    <row r="181" spans="1:13" ht="25.5" customHeight="1" x14ac:dyDescent="0.2">
      <c r="A181" s="183"/>
      <c r="B181" s="84" t="s">
        <v>687</v>
      </c>
      <c r="C181" s="190"/>
      <c r="D181" s="190" t="s">
        <v>10</v>
      </c>
      <c r="E181" s="190"/>
      <c r="F181" s="143"/>
      <c r="G181" s="143"/>
      <c r="H181" s="143"/>
      <c r="I181" s="190"/>
      <c r="J181" s="190"/>
      <c r="K181" s="190"/>
      <c r="L181" s="190"/>
      <c r="M181" s="134"/>
    </row>
    <row r="182" spans="1:13" ht="51" x14ac:dyDescent="0.2">
      <c r="A182" s="183">
        <v>89</v>
      </c>
      <c r="B182" s="194" t="s">
        <v>1119</v>
      </c>
      <c r="C182" s="190" t="s">
        <v>68</v>
      </c>
      <c r="D182" s="190" t="s">
        <v>10</v>
      </c>
      <c r="E182" s="190" t="s">
        <v>26</v>
      </c>
      <c r="F182" s="143">
        <v>413.55700000000002</v>
      </c>
      <c r="G182" s="143">
        <v>413.55700000000002</v>
      </c>
      <c r="H182" s="143">
        <v>413.55700000000002</v>
      </c>
      <c r="I182" s="190" t="s">
        <v>93</v>
      </c>
      <c r="J182" s="190">
        <v>265</v>
      </c>
      <c r="K182" s="23" t="s">
        <v>730</v>
      </c>
      <c r="L182" s="23" t="s">
        <v>726</v>
      </c>
      <c r="M182" s="205" t="s">
        <v>1748</v>
      </c>
    </row>
    <row r="183" spans="1:13" ht="38.25" customHeight="1" x14ac:dyDescent="0.2">
      <c r="A183" s="183">
        <v>91</v>
      </c>
      <c r="B183" s="194" t="s">
        <v>792</v>
      </c>
      <c r="C183" s="190" t="s">
        <v>68</v>
      </c>
      <c r="D183" s="190" t="s">
        <v>10</v>
      </c>
      <c r="E183" s="190" t="s">
        <v>26</v>
      </c>
      <c r="F183" s="143">
        <v>35.447499999999998</v>
      </c>
      <c r="G183" s="143">
        <v>35.447499999999998</v>
      </c>
      <c r="H183" s="143">
        <v>35.447499999999998</v>
      </c>
      <c r="I183" s="190" t="s">
        <v>93</v>
      </c>
      <c r="J183" s="190">
        <v>265</v>
      </c>
      <c r="K183" s="23" t="s">
        <v>764</v>
      </c>
      <c r="L183" s="23" t="s">
        <v>726</v>
      </c>
      <c r="M183" s="134" t="s">
        <v>1891</v>
      </c>
    </row>
    <row r="184" spans="1:13" ht="25.5" customHeight="1" x14ac:dyDescent="0.2">
      <c r="A184" s="183"/>
      <c r="B184" s="85" t="s">
        <v>121</v>
      </c>
      <c r="C184" s="190"/>
      <c r="D184" s="190"/>
      <c r="E184" s="190"/>
      <c r="F184" s="143"/>
      <c r="G184" s="143"/>
      <c r="H184" s="143"/>
      <c r="I184" s="190"/>
      <c r="J184" s="188"/>
      <c r="K184" s="188"/>
      <c r="L184" s="188"/>
      <c r="M184" s="134"/>
    </row>
    <row r="185" spans="1:13" ht="38.25" x14ac:dyDescent="0.2">
      <c r="A185" s="183">
        <v>92</v>
      </c>
      <c r="B185" s="194" t="s">
        <v>1182</v>
      </c>
      <c r="C185" s="190" t="s">
        <v>68</v>
      </c>
      <c r="D185" s="190" t="s">
        <v>10</v>
      </c>
      <c r="E185" s="190" t="s">
        <v>26</v>
      </c>
      <c r="F185" s="143">
        <v>40</v>
      </c>
      <c r="G185" s="143">
        <v>40</v>
      </c>
      <c r="H185" s="143">
        <v>40</v>
      </c>
      <c r="I185" s="190" t="s">
        <v>93</v>
      </c>
      <c r="J185" s="190">
        <v>265</v>
      </c>
      <c r="K185" s="23" t="s">
        <v>728</v>
      </c>
      <c r="L185" s="23" t="s">
        <v>726</v>
      </c>
      <c r="M185" s="206" t="s">
        <v>1737</v>
      </c>
    </row>
    <row r="186" spans="1:13" ht="12.75" customHeight="1" x14ac:dyDescent="0.2">
      <c r="A186" s="219">
        <v>93</v>
      </c>
      <c r="B186" s="231" t="s">
        <v>1183</v>
      </c>
      <c r="C186" s="190" t="s">
        <v>68</v>
      </c>
      <c r="D186" s="226" t="s">
        <v>10</v>
      </c>
      <c r="E186" s="226" t="s">
        <v>26</v>
      </c>
      <c r="F186" s="143"/>
      <c r="G186" s="143"/>
      <c r="H186" s="143"/>
      <c r="I186" s="190"/>
      <c r="J186" s="190"/>
      <c r="K186" s="23"/>
      <c r="L186" s="23"/>
      <c r="M186" s="134"/>
    </row>
    <row r="187" spans="1:13" ht="12.75" customHeight="1" x14ac:dyDescent="0.2">
      <c r="A187" s="219"/>
      <c r="B187" s="231"/>
      <c r="C187" s="190" t="s">
        <v>68</v>
      </c>
      <c r="D187" s="226"/>
      <c r="E187" s="226"/>
      <c r="F187" s="143">
        <v>295.02699999999999</v>
      </c>
      <c r="G187" s="143">
        <v>295.02699999999999</v>
      </c>
      <c r="H187" s="143">
        <v>295.02699999999999</v>
      </c>
      <c r="I187" s="190" t="s">
        <v>94</v>
      </c>
      <c r="J187" s="190">
        <v>265</v>
      </c>
      <c r="K187" s="23" t="s">
        <v>727</v>
      </c>
      <c r="L187" s="23" t="s">
        <v>722</v>
      </c>
      <c r="M187" s="134" t="s">
        <v>1750</v>
      </c>
    </row>
    <row r="188" spans="1:13" ht="12.75" customHeight="1" x14ac:dyDescent="0.2">
      <c r="A188" s="219"/>
      <c r="B188" s="231"/>
      <c r="C188" s="190" t="s">
        <v>68</v>
      </c>
      <c r="D188" s="226"/>
      <c r="E188" s="226"/>
      <c r="F188" s="143">
        <v>1001.986</v>
      </c>
      <c r="G188" s="143">
        <v>1001.986</v>
      </c>
      <c r="H188" s="143">
        <v>1001.986</v>
      </c>
      <c r="I188" s="190" t="s">
        <v>93</v>
      </c>
      <c r="J188" s="190">
        <v>265</v>
      </c>
      <c r="K188" s="23" t="s">
        <v>727</v>
      </c>
      <c r="L188" s="23" t="s">
        <v>723</v>
      </c>
      <c r="M188" s="134" t="s">
        <v>1750</v>
      </c>
    </row>
    <row r="189" spans="1:13" ht="51" x14ac:dyDescent="0.2">
      <c r="A189" s="183">
        <v>94</v>
      </c>
      <c r="B189" s="194" t="s">
        <v>1964</v>
      </c>
      <c r="C189" s="190" t="s">
        <v>68</v>
      </c>
      <c r="D189" s="190" t="s">
        <v>10</v>
      </c>
      <c r="E189" s="190" t="s">
        <v>26</v>
      </c>
      <c r="F189" s="143">
        <v>170</v>
      </c>
      <c r="G189" s="143">
        <v>170</v>
      </c>
      <c r="H189" s="143">
        <v>169.97790000000001</v>
      </c>
      <c r="I189" s="190" t="s">
        <v>93</v>
      </c>
      <c r="J189" s="190">
        <v>265</v>
      </c>
      <c r="K189" s="23" t="s">
        <v>723</v>
      </c>
      <c r="L189" s="23" t="s">
        <v>726</v>
      </c>
      <c r="M189" s="206" t="s">
        <v>1749</v>
      </c>
    </row>
    <row r="190" spans="1:13" ht="38.25" customHeight="1" x14ac:dyDescent="0.2">
      <c r="A190" s="183">
        <v>95</v>
      </c>
      <c r="B190" s="194" t="s">
        <v>1184</v>
      </c>
      <c r="C190" s="190" t="s">
        <v>68</v>
      </c>
      <c r="D190" s="190" t="s">
        <v>10</v>
      </c>
      <c r="E190" s="190" t="s">
        <v>26</v>
      </c>
      <c r="F190" s="117">
        <v>177.239</v>
      </c>
      <c r="G190" s="117">
        <v>177.239</v>
      </c>
      <c r="H190" s="117">
        <v>177.239</v>
      </c>
      <c r="I190" s="190" t="s">
        <v>94</v>
      </c>
      <c r="J190" s="190">
        <v>265</v>
      </c>
      <c r="K190" s="23" t="s">
        <v>729</v>
      </c>
      <c r="L190" s="23" t="s">
        <v>759</v>
      </c>
      <c r="M190" s="134" t="s">
        <v>1750</v>
      </c>
    </row>
    <row r="191" spans="1:13" ht="38.25" customHeight="1" x14ac:dyDescent="0.2">
      <c r="A191" s="183"/>
      <c r="B191" s="79" t="s">
        <v>851</v>
      </c>
      <c r="C191" s="190"/>
      <c r="D191" s="190"/>
      <c r="E191" s="190"/>
      <c r="F191" s="116"/>
      <c r="G191" s="116"/>
      <c r="H191" s="116"/>
      <c r="I191" s="116"/>
      <c r="J191" s="116"/>
      <c r="K191" s="116"/>
      <c r="L191" s="116"/>
      <c r="M191" s="134"/>
    </row>
    <row r="192" spans="1:13" ht="12.75" customHeight="1" x14ac:dyDescent="0.2">
      <c r="A192" s="219">
        <v>96</v>
      </c>
      <c r="B192" s="231" t="s">
        <v>1110</v>
      </c>
      <c r="C192" s="190" t="s">
        <v>68</v>
      </c>
      <c r="D192" s="226" t="s">
        <v>10</v>
      </c>
      <c r="E192" s="190" t="s">
        <v>358</v>
      </c>
      <c r="F192" s="143">
        <v>613.83900000000006</v>
      </c>
      <c r="G192" s="143">
        <v>613.83900000000006</v>
      </c>
      <c r="H192" s="143">
        <f>H200+H202</f>
        <v>613.83899999999994</v>
      </c>
      <c r="I192" s="190" t="s">
        <v>94</v>
      </c>
      <c r="J192" s="190">
        <v>271</v>
      </c>
      <c r="K192" s="23" t="s">
        <v>732</v>
      </c>
      <c r="L192" s="23" t="s">
        <v>722</v>
      </c>
      <c r="M192" s="134" t="s">
        <v>1824</v>
      </c>
    </row>
    <row r="193" spans="1:14" ht="12.75" customHeight="1" x14ac:dyDescent="0.2">
      <c r="A193" s="219"/>
      <c r="B193" s="231"/>
      <c r="C193" s="190" t="s">
        <v>68</v>
      </c>
      <c r="D193" s="226"/>
      <c r="E193" s="190" t="s">
        <v>358</v>
      </c>
      <c r="F193" s="143">
        <v>359.97449999999998</v>
      </c>
      <c r="G193" s="143">
        <v>359.97449999999998</v>
      </c>
      <c r="H193" s="143">
        <f>H199+H201+H203</f>
        <v>359.97449999999998</v>
      </c>
      <c r="I193" s="190" t="s">
        <v>93</v>
      </c>
      <c r="J193" s="190">
        <v>271</v>
      </c>
      <c r="K193" s="23" t="s">
        <v>732</v>
      </c>
      <c r="L193" s="23" t="s">
        <v>723</v>
      </c>
      <c r="M193" s="134" t="s">
        <v>1824</v>
      </c>
    </row>
    <row r="194" spans="1:14" ht="12.75" customHeight="1" x14ac:dyDescent="0.2">
      <c r="A194" s="219"/>
      <c r="B194" s="231"/>
      <c r="C194" s="190" t="s">
        <v>68</v>
      </c>
      <c r="D194" s="226"/>
      <c r="E194" s="190" t="s">
        <v>358</v>
      </c>
      <c r="F194" s="143"/>
      <c r="G194" s="143"/>
      <c r="H194" s="143"/>
      <c r="I194" s="190" t="s">
        <v>735</v>
      </c>
      <c r="J194" s="190">
        <v>271</v>
      </c>
      <c r="K194" s="23" t="s">
        <v>732</v>
      </c>
      <c r="L194" s="23" t="s">
        <v>734</v>
      </c>
      <c r="M194" s="134"/>
      <c r="N194" s="123"/>
    </row>
    <row r="195" spans="1:14" ht="12.75" customHeight="1" x14ac:dyDescent="0.2">
      <c r="A195" s="219"/>
      <c r="B195" s="231"/>
      <c r="C195" s="190" t="s">
        <v>68</v>
      </c>
      <c r="D195" s="226"/>
      <c r="E195" s="190" t="s">
        <v>31</v>
      </c>
      <c r="F195" s="143">
        <v>0</v>
      </c>
      <c r="G195" s="143">
        <v>0</v>
      </c>
      <c r="H195" s="143"/>
      <c r="I195" s="190" t="s">
        <v>94</v>
      </c>
      <c r="J195" s="190">
        <v>279</v>
      </c>
      <c r="K195" s="23" t="s">
        <v>733</v>
      </c>
      <c r="L195" s="23" t="s">
        <v>722</v>
      </c>
      <c r="M195" s="134"/>
      <c r="N195" s="123"/>
    </row>
    <row r="196" spans="1:14" ht="12.75" customHeight="1" x14ac:dyDescent="0.2">
      <c r="A196" s="219"/>
      <c r="B196" s="231"/>
      <c r="C196" s="190" t="s">
        <v>68</v>
      </c>
      <c r="D196" s="226"/>
      <c r="E196" s="190" t="s">
        <v>31</v>
      </c>
      <c r="F196" s="143">
        <v>65.727000000000004</v>
      </c>
      <c r="G196" s="143">
        <v>65.727000000000004</v>
      </c>
      <c r="H196" s="117">
        <f>H207</f>
        <v>65.727000000000004</v>
      </c>
      <c r="I196" s="190" t="s">
        <v>93</v>
      </c>
      <c r="J196" s="190">
        <v>279</v>
      </c>
      <c r="K196" s="23" t="s">
        <v>733</v>
      </c>
      <c r="L196" s="23" t="s">
        <v>723</v>
      </c>
      <c r="M196" s="134" t="s">
        <v>1750</v>
      </c>
    </row>
    <row r="197" spans="1:14" ht="12.75" customHeight="1" x14ac:dyDescent="0.2">
      <c r="A197" s="219"/>
      <c r="B197" s="231"/>
      <c r="C197" s="190" t="s">
        <v>68</v>
      </c>
      <c r="D197" s="226"/>
      <c r="E197" s="190" t="s">
        <v>31</v>
      </c>
      <c r="F197" s="143">
        <v>624.97799999999995</v>
      </c>
      <c r="G197" s="143">
        <v>624.97799999999995</v>
      </c>
      <c r="H197" s="145">
        <f>H205+H206</f>
        <v>597.55099999999993</v>
      </c>
      <c r="I197" s="190" t="s">
        <v>735</v>
      </c>
      <c r="J197" s="190">
        <v>279</v>
      </c>
      <c r="K197" s="23" t="s">
        <v>733</v>
      </c>
      <c r="L197" s="23" t="s">
        <v>734</v>
      </c>
      <c r="M197" s="134" t="s">
        <v>1601</v>
      </c>
    </row>
    <row r="198" spans="1:14" ht="12.75" customHeight="1" x14ac:dyDescent="0.2">
      <c r="A198" s="183"/>
      <c r="B198" s="85" t="s">
        <v>138</v>
      </c>
      <c r="C198" s="190"/>
      <c r="D198" s="190"/>
      <c r="E198" s="190"/>
      <c r="F198" s="143"/>
      <c r="G198" s="143"/>
      <c r="H198" s="143"/>
      <c r="I198" s="190"/>
      <c r="J198" s="188"/>
      <c r="K198" s="188"/>
      <c r="L198" s="188"/>
      <c r="M198" s="134"/>
    </row>
    <row r="199" spans="1:14" ht="38.25" customHeight="1" x14ac:dyDescent="0.2">
      <c r="A199" s="183">
        <v>97</v>
      </c>
      <c r="B199" s="194" t="s">
        <v>1109</v>
      </c>
      <c r="C199" s="34" t="s">
        <v>68</v>
      </c>
      <c r="D199" s="190" t="s">
        <v>10</v>
      </c>
      <c r="E199" s="190" t="s">
        <v>358</v>
      </c>
      <c r="F199" s="117">
        <v>1.2991999999999999</v>
      </c>
      <c r="G199" s="117">
        <v>1.2991999999999999</v>
      </c>
      <c r="H199" s="117">
        <v>1.2991999999999999</v>
      </c>
      <c r="I199" s="199" t="s">
        <v>994</v>
      </c>
      <c r="J199" s="39" t="s">
        <v>807</v>
      </c>
      <c r="K199" s="39" t="s">
        <v>732</v>
      </c>
      <c r="L199" s="40" t="s">
        <v>723</v>
      </c>
      <c r="M199" s="134" t="s">
        <v>1427</v>
      </c>
    </row>
    <row r="200" spans="1:14" ht="12.75" customHeight="1" x14ac:dyDescent="0.2">
      <c r="A200" s="219">
        <v>98</v>
      </c>
      <c r="B200" s="227" t="s">
        <v>1113</v>
      </c>
      <c r="C200" s="34" t="s">
        <v>68</v>
      </c>
      <c r="D200" s="223" t="s">
        <v>10</v>
      </c>
      <c r="E200" s="238" t="s">
        <v>358</v>
      </c>
      <c r="F200" s="117">
        <v>532.322</v>
      </c>
      <c r="G200" s="117">
        <v>532.322</v>
      </c>
      <c r="H200" s="117">
        <v>532.322</v>
      </c>
      <c r="I200" s="199" t="s">
        <v>995</v>
      </c>
      <c r="J200" s="39" t="s">
        <v>807</v>
      </c>
      <c r="K200" s="39" t="s">
        <v>732</v>
      </c>
      <c r="L200" s="40" t="s">
        <v>722</v>
      </c>
      <c r="M200" s="134" t="s">
        <v>1427</v>
      </c>
    </row>
    <row r="201" spans="1:14" ht="53.25" customHeight="1" x14ac:dyDescent="0.2">
      <c r="A201" s="219"/>
      <c r="B201" s="227"/>
      <c r="C201" s="34" t="s">
        <v>68</v>
      </c>
      <c r="D201" s="223"/>
      <c r="E201" s="238"/>
      <c r="F201" s="117">
        <v>280.50479999999999</v>
      </c>
      <c r="G201" s="117">
        <v>280.50479999999999</v>
      </c>
      <c r="H201" s="117">
        <v>280.50479999999999</v>
      </c>
      <c r="I201" s="199" t="s">
        <v>994</v>
      </c>
      <c r="J201" s="39" t="s">
        <v>807</v>
      </c>
      <c r="K201" s="39" t="s">
        <v>732</v>
      </c>
      <c r="L201" s="40" t="s">
        <v>723</v>
      </c>
      <c r="M201" s="134" t="s">
        <v>1427</v>
      </c>
    </row>
    <row r="202" spans="1:14" ht="12.75" customHeight="1" x14ac:dyDescent="0.2">
      <c r="A202" s="219"/>
      <c r="B202" s="227" t="s">
        <v>1111</v>
      </c>
      <c r="C202" s="34" t="s">
        <v>68</v>
      </c>
      <c r="D202" s="223" t="s">
        <v>10</v>
      </c>
      <c r="E202" s="238" t="s">
        <v>358</v>
      </c>
      <c r="F202" s="117">
        <v>81.516999999999996</v>
      </c>
      <c r="G202" s="117">
        <v>81.516999999999996</v>
      </c>
      <c r="H202" s="117">
        <v>81.516999999999996</v>
      </c>
      <c r="I202" s="199" t="s">
        <v>995</v>
      </c>
      <c r="J202" s="39" t="s">
        <v>807</v>
      </c>
      <c r="K202" s="39" t="s">
        <v>732</v>
      </c>
      <c r="L202" s="40" t="s">
        <v>722</v>
      </c>
      <c r="M202" s="134" t="s">
        <v>1427</v>
      </c>
    </row>
    <row r="203" spans="1:14" ht="12.75" customHeight="1" x14ac:dyDescent="0.2">
      <c r="A203" s="219"/>
      <c r="B203" s="227"/>
      <c r="C203" s="34" t="s">
        <v>68</v>
      </c>
      <c r="D203" s="223"/>
      <c r="E203" s="238"/>
      <c r="F203" s="117">
        <v>78.170500000000004</v>
      </c>
      <c r="G203" s="117">
        <v>78.170500000000004</v>
      </c>
      <c r="H203" s="117">
        <v>78.170500000000004</v>
      </c>
      <c r="I203" s="199" t="s">
        <v>994</v>
      </c>
      <c r="J203" s="39" t="s">
        <v>807</v>
      </c>
      <c r="K203" s="40" t="s">
        <v>732</v>
      </c>
      <c r="L203" s="40" t="s">
        <v>723</v>
      </c>
      <c r="M203" s="134" t="s">
        <v>1427</v>
      </c>
    </row>
    <row r="204" spans="1:14" ht="12.75" customHeight="1" x14ac:dyDescent="0.2">
      <c r="A204" s="219"/>
      <c r="B204" s="227" t="s">
        <v>1112</v>
      </c>
      <c r="C204" s="34" t="s">
        <v>68</v>
      </c>
      <c r="D204" s="223" t="s">
        <v>10</v>
      </c>
      <c r="E204" s="238" t="s">
        <v>31</v>
      </c>
      <c r="F204" s="117"/>
      <c r="G204" s="117"/>
      <c r="H204" s="117"/>
      <c r="I204" s="199" t="s">
        <v>995</v>
      </c>
      <c r="J204" s="39" t="s">
        <v>811</v>
      </c>
      <c r="K204" s="39" t="s">
        <v>733</v>
      </c>
      <c r="L204" s="40" t="s">
        <v>722</v>
      </c>
      <c r="M204" s="134"/>
    </row>
    <row r="205" spans="1:14" ht="12.75" customHeight="1" x14ac:dyDescent="0.2">
      <c r="A205" s="219"/>
      <c r="B205" s="227"/>
      <c r="C205" s="34" t="s">
        <v>68</v>
      </c>
      <c r="D205" s="223"/>
      <c r="E205" s="238"/>
      <c r="F205" s="117">
        <v>276.98500000000001</v>
      </c>
      <c r="G205" s="117">
        <v>276.98500000000001</v>
      </c>
      <c r="H205" s="117">
        <v>276.98500000000001</v>
      </c>
      <c r="I205" s="199" t="s">
        <v>1007</v>
      </c>
      <c r="J205" s="39" t="s">
        <v>811</v>
      </c>
      <c r="K205" s="39" t="s">
        <v>733</v>
      </c>
      <c r="L205" s="40" t="s">
        <v>734</v>
      </c>
      <c r="M205" s="134" t="s">
        <v>1427</v>
      </c>
    </row>
    <row r="206" spans="1:14" ht="38.25" customHeight="1" x14ac:dyDescent="0.2">
      <c r="A206" s="219"/>
      <c r="B206" s="86" t="s">
        <v>420</v>
      </c>
      <c r="C206" s="34" t="s">
        <v>68</v>
      </c>
      <c r="D206" s="187" t="s">
        <v>10</v>
      </c>
      <c r="E206" s="199" t="s">
        <v>31</v>
      </c>
      <c r="F206" s="117">
        <v>347.99299999999999</v>
      </c>
      <c r="G206" s="117">
        <v>347.99299999999999</v>
      </c>
      <c r="H206" s="117">
        <v>320.56599999999997</v>
      </c>
      <c r="I206" s="199" t="s">
        <v>1007</v>
      </c>
      <c r="J206" s="39" t="s">
        <v>811</v>
      </c>
      <c r="K206" s="39" t="s">
        <v>733</v>
      </c>
      <c r="L206" s="40" t="s">
        <v>734</v>
      </c>
      <c r="M206" s="134" t="s">
        <v>1940</v>
      </c>
    </row>
    <row r="207" spans="1:14" ht="51" customHeight="1" x14ac:dyDescent="0.2">
      <c r="A207" s="183">
        <v>101</v>
      </c>
      <c r="B207" s="194" t="s">
        <v>1120</v>
      </c>
      <c r="C207" s="34" t="s">
        <v>68</v>
      </c>
      <c r="D207" s="190" t="s">
        <v>10</v>
      </c>
      <c r="E207" s="190" t="s">
        <v>31</v>
      </c>
      <c r="F207" s="117">
        <v>65.726799999999997</v>
      </c>
      <c r="G207" s="117">
        <v>65.726799999999997</v>
      </c>
      <c r="H207" s="117">
        <v>65.727000000000004</v>
      </c>
      <c r="I207" s="199" t="s">
        <v>994</v>
      </c>
      <c r="J207" s="39" t="s">
        <v>811</v>
      </c>
      <c r="K207" s="39" t="s">
        <v>733</v>
      </c>
      <c r="L207" s="40" t="s">
        <v>723</v>
      </c>
      <c r="M207" s="134" t="s">
        <v>1427</v>
      </c>
    </row>
    <row r="208" spans="1:14" ht="12.75" customHeight="1" x14ac:dyDescent="0.2">
      <c r="A208" s="183"/>
      <c r="B208" s="134" t="s">
        <v>92</v>
      </c>
      <c r="C208" s="190"/>
      <c r="D208" s="190"/>
      <c r="E208" s="190"/>
      <c r="F208" s="70">
        <v>0</v>
      </c>
      <c r="G208" s="70">
        <v>0</v>
      </c>
      <c r="H208" s="70"/>
      <c r="I208" s="190"/>
      <c r="J208" s="188"/>
      <c r="K208" s="188"/>
      <c r="L208" s="188"/>
      <c r="M208" s="134"/>
    </row>
    <row r="209" spans="1:13" ht="12.75" customHeight="1" x14ac:dyDescent="0.2">
      <c r="A209" s="183"/>
      <c r="B209" s="134" t="s">
        <v>93</v>
      </c>
      <c r="C209" s="190"/>
      <c r="D209" s="190"/>
      <c r="E209" s="190"/>
      <c r="F209" s="70">
        <v>2212.2099999999996</v>
      </c>
      <c r="G209" s="70">
        <f>G180+G182+G183+G185+G188+G189+G193+G196</f>
        <v>2212.2099999999996</v>
      </c>
      <c r="H209" s="70">
        <f>H180+H182+H183+H185+H188+H189+H193+H196</f>
        <v>2212.1878999999999</v>
      </c>
      <c r="I209" s="190"/>
      <c r="J209" s="188"/>
      <c r="K209" s="188"/>
      <c r="L209" s="188"/>
      <c r="M209" s="134"/>
    </row>
    <row r="210" spans="1:13" ht="12.75" customHeight="1" x14ac:dyDescent="0.2">
      <c r="A210" s="183"/>
      <c r="B210" s="134" t="s">
        <v>94</v>
      </c>
      <c r="C210" s="190"/>
      <c r="D210" s="190"/>
      <c r="E210" s="190"/>
      <c r="F210" s="70">
        <v>1086.105</v>
      </c>
      <c r="G210" s="70">
        <f>G192+G190+G187</f>
        <v>1086.105</v>
      </c>
      <c r="H210" s="70">
        <f>H192+H190+H187</f>
        <v>1086.105</v>
      </c>
      <c r="I210" s="190"/>
      <c r="J210" s="188"/>
      <c r="K210" s="188"/>
      <c r="L210" s="188"/>
      <c r="M210" s="134"/>
    </row>
    <row r="211" spans="1:13" ht="12.75" customHeight="1" x14ac:dyDescent="0.2">
      <c r="A211" s="183"/>
      <c r="B211" s="134" t="s">
        <v>735</v>
      </c>
      <c r="C211" s="190"/>
      <c r="D211" s="190"/>
      <c r="E211" s="190"/>
      <c r="F211" s="70">
        <v>624.97799999999995</v>
      </c>
      <c r="G211" s="70">
        <f>G197</f>
        <v>624.97799999999995</v>
      </c>
      <c r="H211" s="70">
        <f>H197</f>
        <v>597.55099999999993</v>
      </c>
      <c r="I211" s="190"/>
      <c r="J211" s="188"/>
      <c r="K211" s="188"/>
      <c r="L211" s="188"/>
      <c r="M211" s="134"/>
    </row>
    <row r="212" spans="1:13" ht="38.25" customHeight="1" x14ac:dyDescent="0.2">
      <c r="A212" s="183"/>
      <c r="B212" s="134" t="s">
        <v>122</v>
      </c>
      <c r="C212" s="190"/>
      <c r="D212" s="190"/>
      <c r="E212" s="190"/>
      <c r="F212" s="70">
        <v>3923.2929999999997</v>
      </c>
      <c r="G212" s="70">
        <f>G211+G210+G209</f>
        <v>3923.2929999999997</v>
      </c>
      <c r="H212" s="70">
        <f>H211+H210+H209</f>
        <v>3895.8438999999998</v>
      </c>
      <c r="I212" s="190"/>
      <c r="J212" s="188"/>
      <c r="K212" s="188"/>
      <c r="L212" s="188"/>
      <c r="M212" s="134"/>
    </row>
    <row r="213" spans="1:13" ht="12.75" customHeight="1" x14ac:dyDescent="0.2">
      <c r="A213" s="183"/>
      <c r="B213" s="224" t="s">
        <v>498</v>
      </c>
      <c r="C213" s="224"/>
      <c r="D213" s="224"/>
      <c r="E213" s="224"/>
      <c r="F213" s="224"/>
      <c r="G213" s="224"/>
      <c r="H213" s="224"/>
      <c r="I213" s="224"/>
      <c r="J213" s="224"/>
      <c r="K213" s="224"/>
      <c r="L213" s="224"/>
      <c r="M213" s="134"/>
    </row>
    <row r="214" spans="1:13" ht="38.25" customHeight="1" x14ac:dyDescent="0.2">
      <c r="A214" s="183">
        <v>15</v>
      </c>
      <c r="B214" s="133" t="s">
        <v>123</v>
      </c>
      <c r="C214" s="190" t="s">
        <v>124</v>
      </c>
      <c r="D214" s="190" t="s">
        <v>1394</v>
      </c>
      <c r="E214" s="190" t="s">
        <v>26</v>
      </c>
      <c r="F214" s="116">
        <v>51991163</v>
      </c>
      <c r="G214" s="116">
        <v>220067368</v>
      </c>
      <c r="H214" s="116"/>
      <c r="I214" s="188" t="s">
        <v>10</v>
      </c>
      <c r="J214" s="188" t="s">
        <v>10</v>
      </c>
      <c r="K214" s="188" t="s">
        <v>10</v>
      </c>
      <c r="L214" s="188" t="s">
        <v>10</v>
      </c>
      <c r="M214" s="160" t="s">
        <v>1584</v>
      </c>
    </row>
    <row r="215" spans="1:13" ht="63.75" customHeight="1" x14ac:dyDescent="0.2">
      <c r="A215" s="183">
        <v>16</v>
      </c>
      <c r="B215" s="133" t="s">
        <v>125</v>
      </c>
      <c r="C215" s="190" t="s">
        <v>9</v>
      </c>
      <c r="D215" s="190" t="s">
        <v>1398</v>
      </c>
      <c r="E215" s="190" t="s">
        <v>26</v>
      </c>
      <c r="F215" s="13">
        <v>67</v>
      </c>
      <c r="G215" s="13">
        <v>50</v>
      </c>
      <c r="H215" s="13"/>
      <c r="I215" s="188" t="s">
        <v>10</v>
      </c>
      <c r="J215" s="188" t="s">
        <v>10</v>
      </c>
      <c r="K215" s="188" t="s">
        <v>10</v>
      </c>
      <c r="L215" s="188" t="s">
        <v>10</v>
      </c>
      <c r="M215" s="194" t="s">
        <v>1585</v>
      </c>
    </row>
    <row r="216" spans="1:13" ht="12.75" customHeight="1" x14ac:dyDescent="0.2">
      <c r="A216" s="183"/>
      <c r="B216" s="82" t="s">
        <v>72</v>
      </c>
      <c r="C216" s="190"/>
      <c r="D216" s="188"/>
      <c r="E216" s="190"/>
      <c r="F216" s="190"/>
      <c r="G216" s="190"/>
      <c r="H216" s="190"/>
      <c r="I216" s="188"/>
      <c r="J216" s="188"/>
      <c r="K216" s="188"/>
      <c r="L216" s="188"/>
      <c r="M216" s="134"/>
    </row>
    <row r="217" spans="1:13" ht="25.5" customHeight="1" x14ac:dyDescent="0.2">
      <c r="A217" s="183">
        <v>102</v>
      </c>
      <c r="B217" s="194" t="s">
        <v>126</v>
      </c>
      <c r="C217" s="190" t="s">
        <v>68</v>
      </c>
      <c r="D217" s="190" t="s">
        <v>115</v>
      </c>
      <c r="E217" s="190" t="s">
        <v>127</v>
      </c>
      <c r="F217" s="11"/>
      <c r="G217" s="143"/>
      <c r="H217" s="143"/>
      <c r="I217" s="190" t="s">
        <v>521</v>
      </c>
      <c r="J217" s="188"/>
      <c r="K217" s="188"/>
      <c r="L217" s="188"/>
      <c r="M217" s="253" t="s">
        <v>1974</v>
      </c>
    </row>
    <row r="218" spans="1:13" ht="39" customHeight="1" x14ac:dyDescent="0.2">
      <c r="A218" s="183">
        <v>103</v>
      </c>
      <c r="B218" s="194" t="s">
        <v>128</v>
      </c>
      <c r="C218" s="190" t="s">
        <v>68</v>
      </c>
      <c r="D218" s="190" t="s">
        <v>115</v>
      </c>
      <c r="E218" s="190" t="s">
        <v>127</v>
      </c>
      <c r="F218" s="143"/>
      <c r="G218" s="143"/>
      <c r="H218" s="143"/>
      <c r="I218" s="190" t="s">
        <v>521</v>
      </c>
      <c r="J218" s="188"/>
      <c r="K218" s="188"/>
      <c r="L218" s="188"/>
      <c r="M218" s="254"/>
    </row>
    <row r="219" spans="1:13" ht="12.75" customHeight="1" x14ac:dyDescent="0.2">
      <c r="A219" s="183"/>
      <c r="B219" s="134" t="s">
        <v>92</v>
      </c>
      <c r="C219" s="190"/>
      <c r="D219" s="190"/>
      <c r="E219" s="190"/>
      <c r="F219" s="70">
        <v>0</v>
      </c>
      <c r="G219" s="70">
        <v>0</v>
      </c>
      <c r="H219" s="70"/>
      <c r="I219" s="188"/>
      <c r="J219" s="188"/>
      <c r="K219" s="188"/>
      <c r="L219" s="188"/>
      <c r="M219" s="134"/>
    </row>
    <row r="220" spans="1:13" ht="12.75" customHeight="1" x14ac:dyDescent="0.2">
      <c r="A220" s="183"/>
      <c r="B220" s="134" t="s">
        <v>93</v>
      </c>
      <c r="C220" s="190"/>
      <c r="D220" s="190"/>
      <c r="E220" s="190"/>
      <c r="F220" s="70">
        <v>0</v>
      </c>
      <c r="G220" s="70">
        <v>0</v>
      </c>
      <c r="H220" s="70"/>
      <c r="I220" s="188"/>
      <c r="J220" s="188"/>
      <c r="K220" s="188"/>
      <c r="L220" s="188"/>
      <c r="M220" s="134"/>
    </row>
    <row r="221" spans="1:13" ht="12.75" customHeight="1" x14ac:dyDescent="0.2">
      <c r="A221" s="183"/>
      <c r="B221" s="134" t="s">
        <v>94</v>
      </c>
      <c r="C221" s="190"/>
      <c r="D221" s="190"/>
      <c r="E221" s="190"/>
      <c r="F221" s="70">
        <v>0</v>
      </c>
      <c r="G221" s="70">
        <v>0</v>
      </c>
      <c r="H221" s="70"/>
      <c r="I221" s="188"/>
      <c r="J221" s="188"/>
      <c r="K221" s="188"/>
      <c r="L221" s="188"/>
      <c r="M221" s="134"/>
    </row>
    <row r="222" spans="1:13" ht="12.75" customHeight="1" x14ac:dyDescent="0.2">
      <c r="A222" s="183"/>
      <c r="B222" s="134" t="s">
        <v>735</v>
      </c>
      <c r="C222" s="190"/>
      <c r="D222" s="190"/>
      <c r="E222" s="190"/>
      <c r="F222" s="70">
        <v>0</v>
      </c>
      <c r="G222" s="70">
        <v>0</v>
      </c>
      <c r="H222" s="70"/>
      <c r="I222" s="188"/>
      <c r="J222" s="188"/>
      <c r="K222" s="188"/>
      <c r="L222" s="188"/>
      <c r="M222" s="134"/>
    </row>
    <row r="223" spans="1:13" ht="25.5" customHeight="1" x14ac:dyDescent="0.2">
      <c r="A223" s="183"/>
      <c r="B223" s="134" t="s">
        <v>129</v>
      </c>
      <c r="C223" s="190"/>
      <c r="D223" s="190"/>
      <c r="E223" s="190"/>
      <c r="F223" s="70">
        <v>0</v>
      </c>
      <c r="G223" s="70">
        <v>0</v>
      </c>
      <c r="H223" s="70"/>
      <c r="I223" s="188"/>
      <c r="J223" s="188"/>
      <c r="K223" s="188"/>
      <c r="L223" s="188"/>
      <c r="M223" s="134"/>
    </row>
    <row r="224" spans="1:13" ht="12.75" customHeight="1" x14ac:dyDescent="0.2">
      <c r="A224" s="183"/>
      <c r="B224" s="224" t="s">
        <v>130</v>
      </c>
      <c r="C224" s="224"/>
      <c r="D224" s="224"/>
      <c r="E224" s="224"/>
      <c r="F224" s="224"/>
      <c r="G224" s="224"/>
      <c r="H224" s="224"/>
      <c r="I224" s="224"/>
      <c r="J224" s="224"/>
      <c r="K224" s="224"/>
      <c r="L224" s="224"/>
      <c r="M224" s="134"/>
    </row>
    <row r="225" spans="1:13" ht="12.75" customHeight="1" x14ac:dyDescent="0.2">
      <c r="A225" s="183"/>
      <c r="B225" s="224" t="s">
        <v>700</v>
      </c>
      <c r="C225" s="224"/>
      <c r="D225" s="224"/>
      <c r="E225" s="224"/>
      <c r="F225" s="224"/>
      <c r="G225" s="224"/>
      <c r="H225" s="224"/>
      <c r="I225" s="224"/>
      <c r="J225" s="224"/>
      <c r="K225" s="224"/>
      <c r="L225" s="224"/>
      <c r="M225" s="134"/>
    </row>
    <row r="226" spans="1:13" ht="63.75" x14ac:dyDescent="0.2">
      <c r="A226" s="200">
        <v>17</v>
      </c>
      <c r="B226" s="133" t="s">
        <v>917</v>
      </c>
      <c r="C226" s="190" t="s">
        <v>912</v>
      </c>
      <c r="D226" s="190" t="s">
        <v>1398</v>
      </c>
      <c r="E226" s="190" t="s">
        <v>26</v>
      </c>
      <c r="F226" s="13">
        <v>104.7</v>
      </c>
      <c r="G226" s="13">
        <v>117.5</v>
      </c>
      <c r="H226" s="124" t="s">
        <v>1586</v>
      </c>
      <c r="I226" s="188" t="s">
        <v>10</v>
      </c>
      <c r="J226" s="188" t="s">
        <v>10</v>
      </c>
      <c r="K226" s="188" t="s">
        <v>10</v>
      </c>
      <c r="L226" s="188" t="s">
        <v>10</v>
      </c>
      <c r="M226" s="134" t="s">
        <v>1591</v>
      </c>
    </row>
    <row r="227" spans="1:13" ht="63.75" x14ac:dyDescent="0.2">
      <c r="A227" s="200" t="s">
        <v>743</v>
      </c>
      <c r="B227" s="133" t="s">
        <v>918</v>
      </c>
      <c r="C227" s="190" t="s">
        <v>21</v>
      </c>
      <c r="D227" s="190" t="s">
        <v>1394</v>
      </c>
      <c r="E227" s="190" t="s">
        <v>26</v>
      </c>
      <c r="F227" s="13"/>
      <c r="G227" s="13">
        <v>106.2</v>
      </c>
      <c r="H227" s="124" t="s">
        <v>1587</v>
      </c>
      <c r="I227" s="188" t="s">
        <v>10</v>
      </c>
      <c r="J227" s="188" t="s">
        <v>10</v>
      </c>
      <c r="K227" s="188" t="s">
        <v>10</v>
      </c>
      <c r="L227" s="188" t="s">
        <v>10</v>
      </c>
      <c r="M227" s="134" t="s">
        <v>1592</v>
      </c>
    </row>
    <row r="228" spans="1:13" ht="25.5" customHeight="1" x14ac:dyDescent="0.2">
      <c r="A228" s="200">
        <v>18</v>
      </c>
      <c r="B228" s="133" t="s">
        <v>131</v>
      </c>
      <c r="C228" s="188" t="s">
        <v>9</v>
      </c>
      <c r="D228" s="190" t="s">
        <v>1394</v>
      </c>
      <c r="E228" s="190" t="s">
        <v>26</v>
      </c>
      <c r="F228" s="13">
        <v>5.5</v>
      </c>
      <c r="G228" s="13">
        <v>5.5</v>
      </c>
      <c r="H228" s="124" t="s">
        <v>1588</v>
      </c>
      <c r="I228" s="188" t="s">
        <v>10</v>
      </c>
      <c r="J228" s="188" t="s">
        <v>10</v>
      </c>
      <c r="K228" s="188" t="s">
        <v>10</v>
      </c>
      <c r="L228" s="188" t="s">
        <v>10</v>
      </c>
      <c r="M228" s="134" t="s">
        <v>1593</v>
      </c>
    </row>
    <row r="229" spans="1:13" ht="63.75" x14ac:dyDescent="0.2">
      <c r="A229" s="200">
        <v>19</v>
      </c>
      <c r="B229" s="133" t="s">
        <v>132</v>
      </c>
      <c r="C229" s="188" t="s">
        <v>9</v>
      </c>
      <c r="D229" s="190" t="s">
        <v>1398</v>
      </c>
      <c r="E229" s="190" t="s">
        <v>26</v>
      </c>
      <c r="F229" s="13">
        <v>105</v>
      </c>
      <c r="G229" s="13">
        <v>105</v>
      </c>
      <c r="H229" s="124" t="s">
        <v>1589</v>
      </c>
      <c r="I229" s="188" t="s">
        <v>10</v>
      </c>
      <c r="J229" s="188" t="s">
        <v>10</v>
      </c>
      <c r="K229" s="188" t="s">
        <v>10</v>
      </c>
      <c r="L229" s="188" t="s">
        <v>10</v>
      </c>
      <c r="M229" s="133" t="s">
        <v>1594</v>
      </c>
    </row>
    <row r="230" spans="1:13" ht="51" customHeight="1" x14ac:dyDescent="0.2">
      <c r="A230" s="200">
        <v>88</v>
      </c>
      <c r="B230" s="133" t="s">
        <v>133</v>
      </c>
      <c r="C230" s="190" t="s">
        <v>23</v>
      </c>
      <c r="D230" s="190" t="s">
        <v>1401</v>
      </c>
      <c r="E230" s="190" t="s">
        <v>134</v>
      </c>
      <c r="F230" s="116">
        <v>5</v>
      </c>
      <c r="G230" s="116">
        <v>5</v>
      </c>
      <c r="H230" s="124" t="s">
        <v>1590</v>
      </c>
      <c r="I230" s="188" t="s">
        <v>10</v>
      </c>
      <c r="J230" s="188" t="s">
        <v>10</v>
      </c>
      <c r="K230" s="188" t="s">
        <v>10</v>
      </c>
      <c r="L230" s="188" t="s">
        <v>10</v>
      </c>
      <c r="M230" s="134" t="s">
        <v>1427</v>
      </c>
    </row>
    <row r="231" spans="1:13" ht="25.5" customHeight="1" x14ac:dyDescent="0.2">
      <c r="A231" s="77">
        <v>20</v>
      </c>
      <c r="B231" s="133" t="s">
        <v>135</v>
      </c>
      <c r="C231" s="188" t="s">
        <v>9</v>
      </c>
      <c r="D231" s="190" t="s">
        <v>1394</v>
      </c>
      <c r="E231" s="190" t="s">
        <v>26</v>
      </c>
      <c r="F231" s="13">
        <v>7.7</v>
      </c>
      <c r="G231" s="13">
        <v>7.7</v>
      </c>
      <c r="H231" s="124" t="s">
        <v>10</v>
      </c>
      <c r="I231" s="188" t="s">
        <v>10</v>
      </c>
      <c r="J231" s="188" t="s">
        <v>10</v>
      </c>
      <c r="K231" s="188" t="s">
        <v>10</v>
      </c>
      <c r="L231" s="188" t="s">
        <v>10</v>
      </c>
      <c r="M231" s="194" t="s">
        <v>1595</v>
      </c>
    </row>
    <row r="232" spans="1:13" ht="25.5" customHeight="1" x14ac:dyDescent="0.2">
      <c r="A232" s="200">
        <v>21</v>
      </c>
      <c r="B232" s="133" t="s">
        <v>136</v>
      </c>
      <c r="C232" s="188" t="s">
        <v>9</v>
      </c>
      <c r="D232" s="190" t="s">
        <v>1398</v>
      </c>
      <c r="E232" s="190" t="s">
        <v>26</v>
      </c>
      <c r="F232" s="13">
        <v>3.5</v>
      </c>
      <c r="G232" s="13">
        <v>3.5</v>
      </c>
      <c r="H232" s="124" t="s">
        <v>10</v>
      </c>
      <c r="I232" s="188" t="s">
        <v>10</v>
      </c>
      <c r="J232" s="188" t="s">
        <v>10</v>
      </c>
      <c r="K232" s="188" t="s">
        <v>10</v>
      </c>
      <c r="L232" s="188" t="s">
        <v>10</v>
      </c>
      <c r="M232" s="194" t="s">
        <v>1595</v>
      </c>
    </row>
    <row r="233" spans="1:13" ht="25.5" customHeight="1" x14ac:dyDescent="0.2">
      <c r="A233" s="183"/>
      <c r="B233" s="79" t="s">
        <v>883</v>
      </c>
      <c r="C233" s="187"/>
      <c r="D233" s="187"/>
      <c r="E233" s="187"/>
      <c r="F233" s="115"/>
      <c r="G233" s="115"/>
      <c r="H233" s="115"/>
      <c r="I233" s="190"/>
      <c r="J233" s="190"/>
      <c r="K233" s="190"/>
      <c r="L233" s="190"/>
      <c r="M233" s="134"/>
    </row>
    <row r="234" spans="1:13" ht="102" customHeight="1" x14ac:dyDescent="0.2">
      <c r="A234" s="183">
        <v>104</v>
      </c>
      <c r="B234" s="80" t="s">
        <v>881</v>
      </c>
      <c r="C234" s="190" t="s">
        <v>68</v>
      </c>
      <c r="D234" s="190" t="s">
        <v>838</v>
      </c>
      <c r="E234" s="190" t="s">
        <v>149</v>
      </c>
      <c r="F234" s="138">
        <v>0</v>
      </c>
      <c r="G234" s="138">
        <v>0</v>
      </c>
      <c r="H234" s="138"/>
      <c r="I234" s="116" t="s">
        <v>93</v>
      </c>
      <c r="J234" s="116">
        <v>258</v>
      </c>
      <c r="K234" s="9" t="s">
        <v>766</v>
      </c>
      <c r="L234" s="116"/>
      <c r="M234" s="134" t="s">
        <v>1942</v>
      </c>
    </row>
    <row r="235" spans="1:13" ht="54" customHeight="1" x14ac:dyDescent="0.2">
      <c r="A235" s="87"/>
      <c r="B235" s="88" t="s">
        <v>884</v>
      </c>
      <c r="C235" s="137"/>
      <c r="D235" s="137"/>
      <c r="E235" s="137"/>
      <c r="F235" s="35"/>
      <c r="G235" s="28"/>
      <c r="H235" s="28"/>
      <c r="I235" s="137"/>
      <c r="J235" s="36"/>
      <c r="K235" s="36"/>
      <c r="L235" s="36"/>
      <c r="M235" s="134"/>
    </row>
    <row r="236" spans="1:13" ht="12.75" customHeight="1" x14ac:dyDescent="0.2">
      <c r="A236" s="183"/>
      <c r="B236" s="82" t="s">
        <v>72</v>
      </c>
      <c r="C236" s="188"/>
      <c r="D236" s="188"/>
      <c r="E236" s="188"/>
      <c r="F236" s="190"/>
      <c r="G236" s="190"/>
      <c r="H236" s="190"/>
      <c r="I236" s="188"/>
      <c r="J236" s="188"/>
      <c r="K236" s="188"/>
      <c r="L236" s="188"/>
      <c r="M236" s="134"/>
    </row>
    <row r="237" spans="1:13" ht="12.75" customHeight="1" x14ac:dyDescent="0.2">
      <c r="A237" s="183"/>
      <c r="B237" s="141" t="s">
        <v>531</v>
      </c>
      <c r="C237" s="188"/>
      <c r="D237" s="188"/>
      <c r="E237" s="188"/>
      <c r="F237" s="190"/>
      <c r="G237" s="190"/>
      <c r="H237" s="190"/>
      <c r="I237" s="188"/>
      <c r="J237" s="188"/>
      <c r="K237" s="188"/>
      <c r="L237" s="188"/>
      <c r="M237" s="134"/>
    </row>
    <row r="238" spans="1:13" ht="76.5" customHeight="1" x14ac:dyDescent="0.2">
      <c r="A238" s="183">
        <v>106</v>
      </c>
      <c r="B238" s="194" t="s">
        <v>532</v>
      </c>
      <c r="C238" s="188"/>
      <c r="D238" s="190" t="s">
        <v>533</v>
      </c>
      <c r="E238" s="190" t="s">
        <v>534</v>
      </c>
      <c r="F238" s="190"/>
      <c r="G238" s="190"/>
      <c r="H238" s="190"/>
      <c r="I238" s="188"/>
      <c r="J238" s="188"/>
      <c r="K238" s="188"/>
      <c r="L238" s="188"/>
      <c r="M238" s="134" t="s">
        <v>1981</v>
      </c>
    </row>
    <row r="239" spans="1:13" ht="89.25" customHeight="1" x14ac:dyDescent="0.2">
      <c r="A239" s="183">
        <v>107</v>
      </c>
      <c r="B239" s="194" t="s">
        <v>535</v>
      </c>
      <c r="C239" s="188"/>
      <c r="D239" s="190" t="s">
        <v>533</v>
      </c>
      <c r="E239" s="190" t="s">
        <v>536</v>
      </c>
      <c r="F239" s="190"/>
      <c r="G239" s="190"/>
      <c r="H239" s="190"/>
      <c r="I239" s="188"/>
      <c r="J239" s="188"/>
      <c r="K239" s="188"/>
      <c r="L239" s="188"/>
      <c r="M239" s="134" t="s">
        <v>1738</v>
      </c>
    </row>
    <row r="240" spans="1:13" ht="12.75" customHeight="1" x14ac:dyDescent="0.2">
      <c r="A240" s="183"/>
      <c r="B240" s="141" t="s">
        <v>137</v>
      </c>
      <c r="C240" s="190"/>
      <c r="D240" s="190"/>
      <c r="E240" s="190"/>
      <c r="F240" s="190"/>
      <c r="G240" s="143"/>
      <c r="H240" s="143"/>
      <c r="I240" s="190"/>
      <c r="J240" s="188"/>
      <c r="K240" s="188"/>
      <c r="L240" s="188"/>
      <c r="M240" s="134"/>
    </row>
    <row r="241" spans="1:13" ht="12.75" customHeight="1" x14ac:dyDescent="0.2">
      <c r="A241" s="183"/>
      <c r="B241" s="194" t="s">
        <v>138</v>
      </c>
      <c r="C241" s="190"/>
      <c r="D241" s="190"/>
      <c r="E241" s="190"/>
      <c r="F241" s="190"/>
      <c r="G241" s="143"/>
      <c r="H241" s="143"/>
      <c r="I241" s="190"/>
      <c r="J241" s="188"/>
      <c r="K241" s="188"/>
      <c r="L241" s="188"/>
      <c r="M241" s="134"/>
    </row>
    <row r="242" spans="1:13" ht="38.25" customHeight="1" x14ac:dyDescent="0.2">
      <c r="A242" s="183">
        <v>108</v>
      </c>
      <c r="B242" s="194" t="s">
        <v>139</v>
      </c>
      <c r="C242" s="190" t="s">
        <v>68</v>
      </c>
      <c r="D242" s="190" t="s">
        <v>115</v>
      </c>
      <c r="E242" s="190" t="s">
        <v>26</v>
      </c>
      <c r="F242" s="190"/>
      <c r="G242" s="143"/>
      <c r="H242" s="143"/>
      <c r="I242" s="190" t="s">
        <v>65</v>
      </c>
      <c r="J242" s="188"/>
      <c r="K242" s="188"/>
      <c r="L242" s="188"/>
      <c r="M242" s="134" t="s">
        <v>1892</v>
      </c>
    </row>
    <row r="243" spans="1:13" ht="12.75" customHeight="1" x14ac:dyDescent="0.2">
      <c r="A243" s="183"/>
      <c r="B243" s="141" t="s">
        <v>140</v>
      </c>
      <c r="C243" s="190"/>
      <c r="D243" s="190"/>
      <c r="E243" s="190"/>
      <c r="F243" s="190"/>
      <c r="G243" s="143"/>
      <c r="H243" s="143"/>
      <c r="I243" s="190"/>
      <c r="J243" s="188"/>
      <c r="K243" s="188"/>
      <c r="L243" s="188"/>
      <c r="M243" s="134"/>
    </row>
    <row r="244" spans="1:13" ht="12.75" customHeight="1" x14ac:dyDescent="0.2">
      <c r="A244" s="183"/>
      <c r="B244" s="194" t="s">
        <v>138</v>
      </c>
      <c r="C244" s="190"/>
      <c r="D244" s="190"/>
      <c r="E244" s="190"/>
      <c r="F244" s="190"/>
      <c r="G244" s="143"/>
      <c r="H244" s="143"/>
      <c r="I244" s="190"/>
      <c r="J244" s="188"/>
      <c r="K244" s="188"/>
      <c r="L244" s="188"/>
      <c r="M244" s="134"/>
    </row>
    <row r="245" spans="1:13" ht="76.5" x14ac:dyDescent="0.2">
      <c r="A245" s="183">
        <v>109</v>
      </c>
      <c r="B245" s="194" t="s">
        <v>141</v>
      </c>
      <c r="C245" s="190" t="s">
        <v>68</v>
      </c>
      <c r="D245" s="190" t="s">
        <v>115</v>
      </c>
      <c r="E245" s="190" t="s">
        <v>142</v>
      </c>
      <c r="F245" s="190"/>
      <c r="G245" s="143"/>
      <c r="H245" s="143"/>
      <c r="I245" s="190" t="s">
        <v>521</v>
      </c>
      <c r="J245" s="188"/>
      <c r="K245" s="188"/>
      <c r="L245" s="188"/>
      <c r="M245" s="141" t="s">
        <v>1893</v>
      </c>
    </row>
    <row r="246" spans="1:13" ht="25.5" customHeight="1" x14ac:dyDescent="0.2">
      <c r="A246" s="183">
        <v>110</v>
      </c>
      <c r="B246" s="194" t="s">
        <v>143</v>
      </c>
      <c r="C246" s="190" t="s">
        <v>68</v>
      </c>
      <c r="D246" s="190" t="s">
        <v>115</v>
      </c>
      <c r="E246" s="190" t="s">
        <v>142</v>
      </c>
      <c r="F246" s="190">
        <v>0</v>
      </c>
      <c r="G246" s="190">
        <v>0</v>
      </c>
      <c r="H246" s="190"/>
      <c r="I246" s="190" t="s">
        <v>521</v>
      </c>
      <c r="J246" s="188"/>
      <c r="K246" s="188"/>
      <c r="L246" s="188"/>
      <c r="M246" s="255" t="s">
        <v>1739</v>
      </c>
    </row>
    <row r="247" spans="1:13" ht="25.5" x14ac:dyDescent="0.2">
      <c r="A247" s="183"/>
      <c r="B247" s="89" t="s">
        <v>144</v>
      </c>
      <c r="C247" s="190" t="s">
        <v>68</v>
      </c>
      <c r="D247" s="190" t="s">
        <v>115</v>
      </c>
      <c r="E247" s="190" t="s">
        <v>142</v>
      </c>
      <c r="F247" s="190"/>
      <c r="G247" s="190"/>
      <c r="H247" s="190"/>
      <c r="I247" s="190" t="s">
        <v>521</v>
      </c>
      <c r="J247" s="188"/>
      <c r="K247" s="188"/>
      <c r="L247" s="188"/>
      <c r="M247" s="256"/>
    </row>
    <row r="248" spans="1:13" ht="77.25" customHeight="1" x14ac:dyDescent="0.2">
      <c r="A248" s="183"/>
      <c r="B248" s="89" t="s">
        <v>145</v>
      </c>
      <c r="C248" s="190" t="s">
        <v>68</v>
      </c>
      <c r="D248" s="190" t="s">
        <v>115</v>
      </c>
      <c r="E248" s="190" t="s">
        <v>142</v>
      </c>
      <c r="F248" s="190"/>
      <c r="G248" s="190"/>
      <c r="H248" s="190"/>
      <c r="I248" s="190" t="s">
        <v>521</v>
      </c>
      <c r="J248" s="188"/>
      <c r="K248" s="188"/>
      <c r="L248" s="188"/>
      <c r="M248" s="257"/>
    </row>
    <row r="249" spans="1:13" ht="12.75" customHeight="1" x14ac:dyDescent="0.2">
      <c r="A249" s="183"/>
      <c r="B249" s="134" t="s">
        <v>92</v>
      </c>
      <c r="C249" s="190"/>
      <c r="D249" s="190"/>
      <c r="E249" s="190"/>
      <c r="F249" s="70">
        <v>0</v>
      </c>
      <c r="G249" s="70">
        <v>0</v>
      </c>
      <c r="H249" s="70"/>
      <c r="I249" s="188"/>
      <c r="J249" s="188"/>
      <c r="K249" s="188"/>
      <c r="L249" s="188"/>
      <c r="M249" s="134"/>
    </row>
    <row r="250" spans="1:13" ht="12.75" customHeight="1" x14ac:dyDescent="0.2">
      <c r="A250" s="183"/>
      <c r="B250" s="134" t="s">
        <v>93</v>
      </c>
      <c r="C250" s="190"/>
      <c r="D250" s="190"/>
      <c r="E250" s="190"/>
      <c r="F250" s="70">
        <v>0</v>
      </c>
      <c r="G250" s="70">
        <v>0</v>
      </c>
      <c r="H250" s="70"/>
      <c r="I250" s="188"/>
      <c r="J250" s="188"/>
      <c r="K250" s="188"/>
      <c r="L250" s="188"/>
      <c r="M250" s="134"/>
    </row>
    <row r="251" spans="1:13" ht="12.75" customHeight="1" x14ac:dyDescent="0.2">
      <c r="A251" s="183"/>
      <c r="B251" s="134" t="s">
        <v>94</v>
      </c>
      <c r="C251" s="190"/>
      <c r="D251" s="190"/>
      <c r="E251" s="190"/>
      <c r="F251" s="70">
        <v>0</v>
      </c>
      <c r="G251" s="70">
        <v>0</v>
      </c>
      <c r="H251" s="70"/>
      <c r="I251" s="188"/>
      <c r="J251" s="188"/>
      <c r="K251" s="188"/>
      <c r="L251" s="188"/>
      <c r="M251" s="134"/>
    </row>
    <row r="252" spans="1:13" ht="12.75" customHeight="1" x14ac:dyDescent="0.2">
      <c r="A252" s="183"/>
      <c r="B252" s="134" t="s">
        <v>735</v>
      </c>
      <c r="C252" s="190"/>
      <c r="D252" s="190"/>
      <c r="E252" s="190"/>
      <c r="F252" s="70">
        <v>0</v>
      </c>
      <c r="G252" s="70">
        <v>0</v>
      </c>
      <c r="H252" s="70"/>
      <c r="I252" s="188"/>
      <c r="J252" s="188"/>
      <c r="K252" s="188"/>
      <c r="L252" s="188"/>
      <c r="M252" s="134"/>
    </row>
    <row r="253" spans="1:13" ht="25.5" customHeight="1" x14ac:dyDescent="0.2">
      <c r="A253" s="183"/>
      <c r="B253" s="134" t="s">
        <v>146</v>
      </c>
      <c r="C253" s="190"/>
      <c r="D253" s="190"/>
      <c r="E253" s="190"/>
      <c r="F253" s="70">
        <v>0</v>
      </c>
      <c r="G253" s="70">
        <v>0</v>
      </c>
      <c r="H253" s="70"/>
      <c r="I253" s="188"/>
      <c r="J253" s="188"/>
      <c r="K253" s="188"/>
      <c r="L253" s="188"/>
      <c r="M253" s="134"/>
    </row>
    <row r="254" spans="1:13" ht="12.75" customHeight="1" x14ac:dyDescent="0.2">
      <c r="A254" s="183"/>
      <c r="B254" s="224" t="s">
        <v>147</v>
      </c>
      <c r="C254" s="224"/>
      <c r="D254" s="224"/>
      <c r="E254" s="224"/>
      <c r="F254" s="224"/>
      <c r="G254" s="224"/>
      <c r="H254" s="224"/>
      <c r="I254" s="224"/>
      <c r="J254" s="224"/>
      <c r="K254" s="224"/>
      <c r="L254" s="224"/>
      <c r="M254" s="134"/>
    </row>
    <row r="255" spans="1:13" ht="12.75" customHeight="1" x14ac:dyDescent="0.2">
      <c r="A255" s="183"/>
      <c r="B255" s="224" t="s">
        <v>701</v>
      </c>
      <c r="C255" s="224"/>
      <c r="D255" s="224"/>
      <c r="E255" s="224"/>
      <c r="F255" s="224"/>
      <c r="G255" s="224"/>
      <c r="H255" s="224"/>
      <c r="I255" s="224"/>
      <c r="J255" s="224"/>
      <c r="K255" s="224"/>
      <c r="L255" s="224"/>
      <c r="M255" s="134"/>
    </row>
    <row r="256" spans="1:13" ht="12.75" customHeight="1" x14ac:dyDescent="0.2">
      <c r="A256" s="183">
        <v>89</v>
      </c>
      <c r="B256" s="133" t="s">
        <v>148</v>
      </c>
      <c r="C256" s="190" t="s">
        <v>9</v>
      </c>
      <c r="D256" s="190" t="s">
        <v>1402</v>
      </c>
      <c r="E256" s="190" t="s">
        <v>149</v>
      </c>
      <c r="F256" s="190">
        <v>100.1</v>
      </c>
      <c r="G256" s="190">
        <v>100.1</v>
      </c>
      <c r="H256" s="130" t="s">
        <v>1633</v>
      </c>
      <c r="I256" s="190" t="s">
        <v>10</v>
      </c>
      <c r="J256" s="188" t="s">
        <v>10</v>
      </c>
      <c r="K256" s="188" t="s">
        <v>10</v>
      </c>
      <c r="L256" s="188" t="s">
        <v>10</v>
      </c>
      <c r="M256" s="134" t="s">
        <v>1427</v>
      </c>
    </row>
    <row r="257" spans="1:13" ht="25.5" customHeight="1" x14ac:dyDescent="0.2">
      <c r="A257" s="183">
        <v>90</v>
      </c>
      <c r="B257" s="133" t="s">
        <v>150</v>
      </c>
      <c r="C257" s="190" t="s">
        <v>23</v>
      </c>
      <c r="D257" s="190" t="s">
        <v>1403</v>
      </c>
      <c r="E257" s="190" t="s">
        <v>149</v>
      </c>
      <c r="F257" s="190">
        <v>172</v>
      </c>
      <c r="G257" s="190">
        <v>172</v>
      </c>
      <c r="H257" s="130" t="s">
        <v>10</v>
      </c>
      <c r="I257" s="190" t="s">
        <v>10</v>
      </c>
      <c r="J257" s="188" t="s">
        <v>10</v>
      </c>
      <c r="K257" s="188" t="s">
        <v>10</v>
      </c>
      <c r="L257" s="188" t="s">
        <v>10</v>
      </c>
      <c r="M257" s="134" t="s">
        <v>1642</v>
      </c>
    </row>
    <row r="258" spans="1:13" ht="38.25" customHeight="1" x14ac:dyDescent="0.2">
      <c r="A258" s="200">
        <v>91</v>
      </c>
      <c r="B258" s="90" t="s">
        <v>487</v>
      </c>
      <c r="C258" s="229" t="s">
        <v>477</v>
      </c>
      <c r="D258" s="226" t="s">
        <v>1403</v>
      </c>
      <c r="E258" s="230" t="s">
        <v>149</v>
      </c>
      <c r="F258" s="13"/>
      <c r="G258" s="13"/>
      <c r="H258" s="130"/>
      <c r="I258" s="190" t="s">
        <v>10</v>
      </c>
      <c r="J258" s="188" t="s">
        <v>10</v>
      </c>
      <c r="K258" s="188" t="s">
        <v>10</v>
      </c>
      <c r="L258" s="188" t="s">
        <v>10</v>
      </c>
      <c r="M258" s="133"/>
    </row>
    <row r="259" spans="1:13" ht="12.75" customHeight="1" x14ac:dyDescent="0.2">
      <c r="A259" s="200" t="s">
        <v>466</v>
      </c>
      <c r="B259" s="90" t="s">
        <v>462</v>
      </c>
      <c r="C259" s="229"/>
      <c r="D259" s="226"/>
      <c r="E259" s="230"/>
      <c r="F259" s="13">
        <v>7.2</v>
      </c>
      <c r="G259" s="13">
        <v>7.2</v>
      </c>
      <c r="H259" s="131">
        <v>13.2</v>
      </c>
      <c r="I259" s="190" t="s">
        <v>10</v>
      </c>
      <c r="J259" s="188" t="s">
        <v>10</v>
      </c>
      <c r="K259" s="188" t="s">
        <v>10</v>
      </c>
      <c r="L259" s="188" t="s">
        <v>10</v>
      </c>
      <c r="M259" s="134" t="s">
        <v>1427</v>
      </c>
    </row>
    <row r="260" spans="1:13" ht="12.75" customHeight="1" x14ac:dyDescent="0.2">
      <c r="A260" s="200" t="s">
        <v>467</v>
      </c>
      <c r="B260" s="90" t="s">
        <v>463</v>
      </c>
      <c r="C260" s="229"/>
      <c r="D260" s="226"/>
      <c r="E260" s="230"/>
      <c r="F260" s="13">
        <v>330.5</v>
      </c>
      <c r="G260" s="13">
        <v>330.5</v>
      </c>
      <c r="H260" s="131">
        <v>31.8</v>
      </c>
      <c r="I260" s="190" t="s">
        <v>10</v>
      </c>
      <c r="J260" s="188" t="s">
        <v>10</v>
      </c>
      <c r="K260" s="188" t="s">
        <v>10</v>
      </c>
      <c r="L260" s="188" t="s">
        <v>10</v>
      </c>
      <c r="M260" s="134" t="s">
        <v>1601</v>
      </c>
    </row>
    <row r="261" spans="1:13" ht="12.75" customHeight="1" x14ac:dyDescent="0.2">
      <c r="A261" s="200">
        <v>92</v>
      </c>
      <c r="B261" s="90" t="s">
        <v>489</v>
      </c>
      <c r="C261" s="247" t="s">
        <v>488</v>
      </c>
      <c r="D261" s="226" t="s">
        <v>1403</v>
      </c>
      <c r="E261" s="244" t="s">
        <v>149</v>
      </c>
      <c r="F261" s="13"/>
      <c r="G261" s="13"/>
      <c r="H261" s="130" t="s">
        <v>10</v>
      </c>
      <c r="I261" s="190" t="s">
        <v>10</v>
      </c>
      <c r="J261" s="188" t="s">
        <v>10</v>
      </c>
      <c r="K261" s="188" t="s">
        <v>10</v>
      </c>
      <c r="L261" s="188" t="s">
        <v>10</v>
      </c>
      <c r="M261" s="133"/>
    </row>
    <row r="262" spans="1:13" ht="12.75" customHeight="1" x14ac:dyDescent="0.2">
      <c r="A262" s="200" t="s">
        <v>468</v>
      </c>
      <c r="B262" s="90" t="s">
        <v>464</v>
      </c>
      <c r="C262" s="248"/>
      <c r="D262" s="226"/>
      <c r="E262" s="245"/>
      <c r="F262" s="13">
        <v>1052.0999999999999</v>
      </c>
      <c r="G262" s="13">
        <v>1052.0999999999999</v>
      </c>
      <c r="H262" s="132">
        <v>1263.894</v>
      </c>
      <c r="I262" s="190" t="s">
        <v>10</v>
      </c>
      <c r="J262" s="188" t="s">
        <v>10</v>
      </c>
      <c r="K262" s="188" t="s">
        <v>10</v>
      </c>
      <c r="L262" s="188" t="s">
        <v>10</v>
      </c>
      <c r="M262" s="134" t="s">
        <v>1427</v>
      </c>
    </row>
    <row r="263" spans="1:13" ht="12.75" customHeight="1" x14ac:dyDescent="0.2">
      <c r="A263" s="200" t="s">
        <v>469</v>
      </c>
      <c r="B263" s="90" t="s">
        <v>462</v>
      </c>
      <c r="C263" s="248"/>
      <c r="D263" s="226"/>
      <c r="E263" s="245"/>
      <c r="F263" s="13">
        <v>69.3</v>
      </c>
      <c r="G263" s="13">
        <v>69.3</v>
      </c>
      <c r="H263" s="131">
        <v>64.540000000000006</v>
      </c>
      <c r="I263" s="190" t="s">
        <v>10</v>
      </c>
      <c r="J263" s="188" t="s">
        <v>10</v>
      </c>
      <c r="K263" s="188" t="s">
        <v>10</v>
      </c>
      <c r="L263" s="188" t="s">
        <v>10</v>
      </c>
      <c r="M263" s="134" t="s">
        <v>1643</v>
      </c>
    </row>
    <row r="264" spans="1:13" ht="12.75" customHeight="1" x14ac:dyDescent="0.2">
      <c r="A264" s="200" t="s">
        <v>470</v>
      </c>
      <c r="B264" s="90" t="s">
        <v>463</v>
      </c>
      <c r="C264" s="248"/>
      <c r="D264" s="226"/>
      <c r="E264" s="245"/>
      <c r="F264" s="13">
        <v>139.5</v>
      </c>
      <c r="G264" s="13">
        <v>139.5</v>
      </c>
      <c r="H264" s="131">
        <v>135.733</v>
      </c>
      <c r="I264" s="190" t="s">
        <v>10</v>
      </c>
      <c r="J264" s="188" t="s">
        <v>10</v>
      </c>
      <c r="K264" s="188" t="s">
        <v>10</v>
      </c>
      <c r="L264" s="188" t="s">
        <v>10</v>
      </c>
      <c r="M264" s="134" t="s">
        <v>1601</v>
      </c>
    </row>
    <row r="265" spans="1:13" ht="12.75" customHeight="1" x14ac:dyDescent="0.2">
      <c r="A265" s="200" t="s">
        <v>471</v>
      </c>
      <c r="B265" s="90" t="s">
        <v>516</v>
      </c>
      <c r="C265" s="249"/>
      <c r="D265" s="226"/>
      <c r="E265" s="246"/>
      <c r="F265" s="13">
        <v>46.5</v>
      </c>
      <c r="G265" s="13">
        <v>46.5</v>
      </c>
      <c r="H265" s="131">
        <v>45.1</v>
      </c>
      <c r="I265" s="190" t="s">
        <v>10</v>
      </c>
      <c r="J265" s="188" t="s">
        <v>10</v>
      </c>
      <c r="K265" s="188" t="s">
        <v>10</v>
      </c>
      <c r="L265" s="188" t="s">
        <v>10</v>
      </c>
      <c r="M265" s="133" t="s">
        <v>1809</v>
      </c>
    </row>
    <row r="266" spans="1:13" ht="12.75" customHeight="1" x14ac:dyDescent="0.2">
      <c r="A266" s="200">
        <v>93</v>
      </c>
      <c r="B266" s="91" t="s">
        <v>409</v>
      </c>
      <c r="C266" s="192"/>
      <c r="D266" s="226" t="s">
        <v>1404</v>
      </c>
      <c r="E266" s="193"/>
      <c r="F266" s="13"/>
      <c r="G266" s="13"/>
      <c r="H266" s="130" t="s">
        <v>10</v>
      </c>
      <c r="I266" s="190" t="s">
        <v>10</v>
      </c>
      <c r="J266" s="188" t="s">
        <v>10</v>
      </c>
      <c r="K266" s="188" t="s">
        <v>10</v>
      </c>
      <c r="L266" s="188" t="s">
        <v>10</v>
      </c>
      <c r="M266" s="133"/>
    </row>
    <row r="267" spans="1:13" ht="12.75" customHeight="1" x14ac:dyDescent="0.2">
      <c r="A267" s="240" t="s">
        <v>472</v>
      </c>
      <c r="B267" s="92" t="s">
        <v>412</v>
      </c>
      <c r="C267" s="228" t="s">
        <v>9</v>
      </c>
      <c r="D267" s="226"/>
      <c r="E267" s="230" t="s">
        <v>410</v>
      </c>
      <c r="F267" s="13"/>
      <c r="G267" s="13"/>
      <c r="H267" s="130" t="s">
        <v>10</v>
      </c>
      <c r="I267" s="190" t="s">
        <v>10</v>
      </c>
      <c r="J267" s="188" t="s">
        <v>10</v>
      </c>
      <c r="K267" s="188" t="s">
        <v>10</v>
      </c>
      <c r="L267" s="188" t="s">
        <v>10</v>
      </c>
      <c r="M267" s="133"/>
    </row>
    <row r="268" spans="1:13" ht="12.75" customHeight="1" x14ac:dyDescent="0.2">
      <c r="A268" s="240"/>
      <c r="B268" s="90" t="s">
        <v>462</v>
      </c>
      <c r="C268" s="228"/>
      <c r="D268" s="226"/>
      <c r="E268" s="230"/>
      <c r="F268" s="13">
        <v>84.5</v>
      </c>
      <c r="G268" s="13">
        <v>84.5</v>
      </c>
      <c r="H268" s="130" t="s">
        <v>1634</v>
      </c>
      <c r="I268" s="190" t="s">
        <v>10</v>
      </c>
      <c r="J268" s="188" t="s">
        <v>10</v>
      </c>
      <c r="K268" s="188" t="s">
        <v>10</v>
      </c>
      <c r="L268" s="188" t="s">
        <v>10</v>
      </c>
      <c r="M268" s="134" t="s">
        <v>1644</v>
      </c>
    </row>
    <row r="269" spans="1:13" ht="12.75" customHeight="1" x14ac:dyDescent="0.2">
      <c r="A269" s="240"/>
      <c r="B269" s="90" t="s">
        <v>463</v>
      </c>
      <c r="C269" s="228"/>
      <c r="D269" s="226"/>
      <c r="E269" s="230"/>
      <c r="F269" s="13">
        <v>70.2</v>
      </c>
      <c r="G269" s="13">
        <v>70.2</v>
      </c>
      <c r="H269" s="130" t="s">
        <v>1635</v>
      </c>
      <c r="I269" s="190" t="s">
        <v>10</v>
      </c>
      <c r="J269" s="188" t="s">
        <v>10</v>
      </c>
      <c r="K269" s="188" t="s">
        <v>10</v>
      </c>
      <c r="L269" s="188" t="s">
        <v>10</v>
      </c>
      <c r="M269" s="134" t="s">
        <v>1645</v>
      </c>
    </row>
    <row r="270" spans="1:13" ht="12.75" customHeight="1" x14ac:dyDescent="0.2">
      <c r="A270" s="240" t="s">
        <v>473</v>
      </c>
      <c r="B270" s="92" t="s">
        <v>414</v>
      </c>
      <c r="C270" s="228" t="s">
        <v>9</v>
      </c>
      <c r="D270" s="226"/>
      <c r="E270" s="230" t="s">
        <v>410</v>
      </c>
      <c r="F270" s="13"/>
      <c r="G270" s="13"/>
      <c r="H270" s="130" t="s">
        <v>10</v>
      </c>
      <c r="I270" s="190" t="s">
        <v>10</v>
      </c>
      <c r="J270" s="188" t="s">
        <v>10</v>
      </c>
      <c r="K270" s="188" t="s">
        <v>10</v>
      </c>
      <c r="L270" s="188" t="s">
        <v>10</v>
      </c>
      <c r="M270" s="133"/>
    </row>
    <row r="271" spans="1:13" ht="12.75" customHeight="1" x14ac:dyDescent="0.2">
      <c r="A271" s="240"/>
      <c r="B271" s="90" t="s">
        <v>462</v>
      </c>
      <c r="C271" s="228"/>
      <c r="D271" s="226"/>
      <c r="E271" s="230"/>
      <c r="F271" s="13">
        <v>84.5</v>
      </c>
      <c r="G271" s="13">
        <v>84.5</v>
      </c>
      <c r="H271" s="130" t="s">
        <v>1636</v>
      </c>
      <c r="I271" s="190" t="s">
        <v>10</v>
      </c>
      <c r="J271" s="188" t="s">
        <v>10</v>
      </c>
      <c r="K271" s="188" t="s">
        <v>10</v>
      </c>
      <c r="L271" s="188" t="s">
        <v>10</v>
      </c>
      <c r="M271" s="134" t="s">
        <v>1646</v>
      </c>
    </row>
    <row r="272" spans="1:13" ht="12.75" customHeight="1" x14ac:dyDescent="0.2">
      <c r="A272" s="240"/>
      <c r="B272" s="90" t="s">
        <v>463</v>
      </c>
      <c r="C272" s="228"/>
      <c r="D272" s="226"/>
      <c r="E272" s="230"/>
      <c r="F272" s="13">
        <v>26.6</v>
      </c>
      <c r="G272" s="13">
        <v>26.6</v>
      </c>
      <c r="H272" s="130" t="s">
        <v>1637</v>
      </c>
      <c r="I272" s="190" t="s">
        <v>10</v>
      </c>
      <c r="J272" s="188" t="s">
        <v>10</v>
      </c>
      <c r="K272" s="188" t="s">
        <v>10</v>
      </c>
      <c r="L272" s="188" t="s">
        <v>10</v>
      </c>
      <c r="M272" s="134" t="s">
        <v>1647</v>
      </c>
    </row>
    <row r="273" spans="1:13" ht="25.5" customHeight="1" x14ac:dyDescent="0.2">
      <c r="A273" s="200">
        <v>94</v>
      </c>
      <c r="B273" s="91" t="s">
        <v>418</v>
      </c>
      <c r="C273" s="192"/>
      <c r="D273" s="226" t="s">
        <v>1404</v>
      </c>
      <c r="E273" s="193"/>
      <c r="F273" s="13"/>
      <c r="G273" s="13"/>
      <c r="H273" s="130" t="s">
        <v>10</v>
      </c>
      <c r="I273" s="190" t="s">
        <v>10</v>
      </c>
      <c r="J273" s="188" t="s">
        <v>10</v>
      </c>
      <c r="K273" s="188" t="s">
        <v>10</v>
      </c>
      <c r="L273" s="188" t="s">
        <v>10</v>
      </c>
      <c r="M273" s="133"/>
    </row>
    <row r="274" spans="1:13" ht="12.75" customHeight="1" x14ac:dyDescent="0.2">
      <c r="A274" s="240" t="s">
        <v>474</v>
      </c>
      <c r="B274" s="93" t="s">
        <v>465</v>
      </c>
      <c r="C274" s="228" t="s">
        <v>9</v>
      </c>
      <c r="D274" s="226"/>
      <c r="E274" s="230" t="s">
        <v>31</v>
      </c>
      <c r="F274" s="13"/>
      <c r="G274" s="13"/>
      <c r="H274" s="130"/>
      <c r="I274" s="190" t="s">
        <v>10</v>
      </c>
      <c r="J274" s="188" t="s">
        <v>10</v>
      </c>
      <c r="K274" s="188" t="s">
        <v>10</v>
      </c>
      <c r="L274" s="188" t="s">
        <v>10</v>
      </c>
      <c r="M274" s="133"/>
    </row>
    <row r="275" spans="1:13" ht="12.75" customHeight="1" x14ac:dyDescent="0.2">
      <c r="A275" s="240"/>
      <c r="B275" s="90" t="s">
        <v>462</v>
      </c>
      <c r="C275" s="228"/>
      <c r="D275" s="226"/>
      <c r="E275" s="230"/>
      <c r="F275" s="13">
        <v>6</v>
      </c>
      <c r="G275" s="13">
        <v>6</v>
      </c>
      <c r="H275" s="130" t="s">
        <v>1638</v>
      </c>
      <c r="I275" s="190" t="s">
        <v>10</v>
      </c>
      <c r="J275" s="188" t="s">
        <v>10</v>
      </c>
      <c r="K275" s="188" t="s">
        <v>10</v>
      </c>
      <c r="L275" s="188" t="s">
        <v>10</v>
      </c>
      <c r="M275" s="134" t="s">
        <v>1648</v>
      </c>
    </row>
    <row r="276" spans="1:13" ht="12.75" customHeight="1" x14ac:dyDescent="0.2">
      <c r="A276" s="240"/>
      <c r="B276" s="90" t="s">
        <v>463</v>
      </c>
      <c r="C276" s="228"/>
      <c r="D276" s="226"/>
      <c r="E276" s="230"/>
      <c r="F276" s="13">
        <v>6</v>
      </c>
      <c r="G276" s="13">
        <v>6</v>
      </c>
      <c r="H276" s="130" t="s">
        <v>1639</v>
      </c>
      <c r="I276" s="190" t="s">
        <v>10</v>
      </c>
      <c r="J276" s="188" t="s">
        <v>10</v>
      </c>
      <c r="K276" s="188" t="s">
        <v>10</v>
      </c>
      <c r="L276" s="188" t="s">
        <v>10</v>
      </c>
      <c r="M276" s="133" t="s">
        <v>1649</v>
      </c>
    </row>
    <row r="277" spans="1:13" ht="12.75" customHeight="1" x14ac:dyDescent="0.2">
      <c r="A277" s="240" t="s">
        <v>475</v>
      </c>
      <c r="B277" s="93" t="s">
        <v>420</v>
      </c>
      <c r="C277" s="228" t="s">
        <v>9</v>
      </c>
      <c r="D277" s="226"/>
      <c r="E277" s="230" t="s">
        <v>31</v>
      </c>
      <c r="F277" s="13"/>
      <c r="G277" s="13"/>
      <c r="H277" s="130" t="s">
        <v>10</v>
      </c>
      <c r="I277" s="190" t="s">
        <v>10</v>
      </c>
      <c r="J277" s="188" t="s">
        <v>10</v>
      </c>
      <c r="K277" s="188" t="s">
        <v>10</v>
      </c>
      <c r="L277" s="188" t="s">
        <v>10</v>
      </c>
      <c r="M277" s="133"/>
    </row>
    <row r="278" spans="1:13" ht="12.75" customHeight="1" x14ac:dyDescent="0.2">
      <c r="A278" s="240"/>
      <c r="B278" s="90" t="s">
        <v>462</v>
      </c>
      <c r="C278" s="228"/>
      <c r="D278" s="226"/>
      <c r="E278" s="230"/>
      <c r="F278" s="13"/>
      <c r="G278" s="13"/>
      <c r="H278" s="130" t="s">
        <v>10</v>
      </c>
      <c r="I278" s="190" t="s">
        <v>10</v>
      </c>
      <c r="J278" s="188" t="s">
        <v>10</v>
      </c>
      <c r="K278" s="188" t="s">
        <v>10</v>
      </c>
      <c r="L278" s="188" t="s">
        <v>10</v>
      </c>
      <c r="M278" s="133"/>
    </row>
    <row r="279" spans="1:13" ht="12.75" customHeight="1" x14ac:dyDescent="0.2">
      <c r="A279" s="240"/>
      <c r="B279" s="90" t="s">
        <v>463</v>
      </c>
      <c r="C279" s="228"/>
      <c r="D279" s="226"/>
      <c r="E279" s="230"/>
      <c r="F279" s="13"/>
      <c r="G279" s="13"/>
      <c r="H279" s="130" t="s">
        <v>10</v>
      </c>
      <c r="I279" s="190" t="s">
        <v>10</v>
      </c>
      <c r="J279" s="188" t="s">
        <v>10</v>
      </c>
      <c r="K279" s="188" t="s">
        <v>10</v>
      </c>
      <c r="L279" s="188" t="s">
        <v>10</v>
      </c>
      <c r="M279" s="133"/>
    </row>
    <row r="280" spans="1:13" ht="12.75" customHeight="1" x14ac:dyDescent="0.2">
      <c r="A280" s="240" t="s">
        <v>476</v>
      </c>
      <c r="B280" s="93" t="s">
        <v>421</v>
      </c>
      <c r="C280" s="228" t="s">
        <v>9</v>
      </c>
      <c r="D280" s="226"/>
      <c r="E280" s="230" t="s">
        <v>31</v>
      </c>
      <c r="F280" s="13"/>
      <c r="G280" s="13"/>
      <c r="H280" s="130"/>
      <c r="I280" s="190" t="s">
        <v>10</v>
      </c>
      <c r="J280" s="188" t="s">
        <v>10</v>
      </c>
      <c r="K280" s="188" t="s">
        <v>10</v>
      </c>
      <c r="L280" s="188" t="s">
        <v>10</v>
      </c>
      <c r="M280" s="133"/>
    </row>
    <row r="281" spans="1:13" ht="12.75" customHeight="1" x14ac:dyDescent="0.2">
      <c r="A281" s="240"/>
      <c r="B281" s="90" t="s">
        <v>462</v>
      </c>
      <c r="C281" s="228"/>
      <c r="D281" s="226"/>
      <c r="E281" s="230"/>
      <c r="F281" s="13">
        <v>1.4</v>
      </c>
      <c r="G281" s="13">
        <v>1.4</v>
      </c>
      <c r="H281" s="130" t="s">
        <v>1640</v>
      </c>
      <c r="I281" s="190" t="s">
        <v>10</v>
      </c>
      <c r="J281" s="188" t="s">
        <v>10</v>
      </c>
      <c r="K281" s="188" t="s">
        <v>10</v>
      </c>
      <c r="L281" s="188" t="s">
        <v>10</v>
      </c>
      <c r="M281" s="133" t="s">
        <v>1650</v>
      </c>
    </row>
    <row r="282" spans="1:13" ht="12.75" customHeight="1" x14ac:dyDescent="0.2">
      <c r="A282" s="240"/>
      <c r="B282" s="90" t="s">
        <v>463</v>
      </c>
      <c r="C282" s="228"/>
      <c r="D282" s="226"/>
      <c r="E282" s="230"/>
      <c r="F282" s="13">
        <v>1.4</v>
      </c>
      <c r="G282" s="13">
        <v>1.4</v>
      </c>
      <c r="H282" s="130" t="s">
        <v>1641</v>
      </c>
      <c r="I282" s="190" t="s">
        <v>10</v>
      </c>
      <c r="J282" s="188" t="s">
        <v>10</v>
      </c>
      <c r="K282" s="188" t="s">
        <v>10</v>
      </c>
      <c r="L282" s="188" t="s">
        <v>10</v>
      </c>
      <c r="M282" s="133" t="s">
        <v>1651</v>
      </c>
    </row>
    <row r="283" spans="1:13" ht="12.75" customHeight="1" x14ac:dyDescent="0.2">
      <c r="A283" s="183"/>
      <c r="B283" s="82" t="s">
        <v>72</v>
      </c>
      <c r="C283" s="190"/>
      <c r="D283" s="190"/>
      <c r="E283" s="190"/>
      <c r="F283" s="190"/>
      <c r="G283" s="190"/>
      <c r="H283" s="190"/>
      <c r="I283" s="190"/>
      <c r="J283" s="188"/>
      <c r="K283" s="188"/>
      <c r="L283" s="188"/>
      <c r="M283" s="134"/>
    </row>
    <row r="284" spans="1:13" ht="51" customHeight="1" x14ac:dyDescent="0.2">
      <c r="A284" s="183">
        <v>111</v>
      </c>
      <c r="B284" s="197" t="s">
        <v>151</v>
      </c>
      <c r="C284" s="187" t="s">
        <v>68</v>
      </c>
      <c r="D284" s="187" t="s">
        <v>10</v>
      </c>
      <c r="E284" s="187" t="s">
        <v>152</v>
      </c>
      <c r="F284" s="69">
        <v>1068.6990000000001</v>
      </c>
      <c r="G284" s="69">
        <v>1068.6990000000001</v>
      </c>
      <c r="H284" s="69">
        <v>1068.6990000000001</v>
      </c>
      <c r="I284" s="190" t="s">
        <v>94</v>
      </c>
      <c r="J284" s="190">
        <v>258</v>
      </c>
      <c r="K284" s="23" t="s">
        <v>758</v>
      </c>
      <c r="L284" s="23" t="s">
        <v>759</v>
      </c>
      <c r="M284" s="134" t="s">
        <v>1748</v>
      </c>
    </row>
    <row r="285" spans="1:13" ht="63.75" customHeight="1" x14ac:dyDescent="0.2">
      <c r="A285" s="183">
        <v>112</v>
      </c>
      <c r="B285" s="197" t="s">
        <v>153</v>
      </c>
      <c r="C285" s="187" t="s">
        <v>68</v>
      </c>
      <c r="D285" s="187" t="s">
        <v>10</v>
      </c>
      <c r="E285" s="187" t="s">
        <v>152</v>
      </c>
      <c r="F285" s="69">
        <v>146.602</v>
      </c>
      <c r="G285" s="69">
        <v>146.602</v>
      </c>
      <c r="H285" s="69">
        <v>150.91300000000001</v>
      </c>
      <c r="I285" s="190" t="s">
        <v>994</v>
      </c>
      <c r="J285" s="190">
        <v>459</v>
      </c>
      <c r="K285" s="23" t="s">
        <v>760</v>
      </c>
      <c r="L285" s="23" t="s">
        <v>726</v>
      </c>
      <c r="M285" s="133" t="s">
        <v>1743</v>
      </c>
    </row>
    <row r="286" spans="1:13" ht="114.75" customHeight="1" x14ac:dyDescent="0.2">
      <c r="A286" s="183">
        <v>113</v>
      </c>
      <c r="B286" s="197" t="s">
        <v>154</v>
      </c>
      <c r="C286" s="187" t="s">
        <v>68</v>
      </c>
      <c r="D286" s="187" t="s">
        <v>10</v>
      </c>
      <c r="E286" s="187" t="s">
        <v>155</v>
      </c>
      <c r="F286" s="69">
        <v>381.81900000000002</v>
      </c>
      <c r="G286" s="69">
        <v>381.81900000000002</v>
      </c>
      <c r="H286" s="69">
        <v>353.81400000000002</v>
      </c>
      <c r="I286" s="190" t="s">
        <v>994</v>
      </c>
      <c r="J286" s="190">
        <v>123</v>
      </c>
      <c r="K286" s="23" t="s">
        <v>761</v>
      </c>
      <c r="L286" s="23" t="s">
        <v>759</v>
      </c>
      <c r="M286" s="133" t="s">
        <v>1744</v>
      </c>
    </row>
    <row r="287" spans="1:13" ht="12.75" customHeight="1" x14ac:dyDescent="0.2">
      <c r="A287" s="183"/>
      <c r="B287" s="157" t="s">
        <v>92</v>
      </c>
      <c r="C287" s="187"/>
      <c r="D287" s="187"/>
      <c r="E287" s="187"/>
      <c r="F287" s="70">
        <v>0</v>
      </c>
      <c r="G287" s="70">
        <v>0</v>
      </c>
      <c r="H287" s="70"/>
      <c r="I287" s="12"/>
      <c r="J287" s="190"/>
      <c r="K287" s="190"/>
      <c r="L287" s="190"/>
      <c r="M287" s="134"/>
    </row>
    <row r="288" spans="1:13" ht="12.75" customHeight="1" x14ac:dyDescent="0.2">
      <c r="A288" s="183"/>
      <c r="B288" s="157" t="s">
        <v>93</v>
      </c>
      <c r="C288" s="188"/>
      <c r="D288" s="188"/>
      <c r="E288" s="188"/>
      <c r="F288" s="70">
        <v>381.81900000000002</v>
      </c>
      <c r="G288" s="70">
        <f>G286</f>
        <v>381.81900000000002</v>
      </c>
      <c r="H288" s="70">
        <f>H286</f>
        <v>353.81400000000002</v>
      </c>
      <c r="I288" s="188"/>
      <c r="J288" s="188"/>
      <c r="K288" s="188"/>
      <c r="L288" s="188"/>
      <c r="M288" s="134"/>
    </row>
    <row r="289" spans="1:13" ht="12.75" customHeight="1" x14ac:dyDescent="0.2">
      <c r="A289" s="183"/>
      <c r="B289" s="157" t="s">
        <v>94</v>
      </c>
      <c r="C289" s="188"/>
      <c r="D289" s="188"/>
      <c r="E289" s="188"/>
      <c r="F289" s="70">
        <v>1068.6990000000001</v>
      </c>
      <c r="G289" s="70">
        <f>G284</f>
        <v>1068.6990000000001</v>
      </c>
      <c r="H289" s="70">
        <f>H284</f>
        <v>1068.6990000000001</v>
      </c>
      <c r="I289" s="188"/>
      <c r="J289" s="188"/>
      <c r="K289" s="188"/>
      <c r="L289" s="188"/>
      <c r="M289" s="134"/>
    </row>
    <row r="290" spans="1:13" ht="12.75" customHeight="1" x14ac:dyDescent="0.2">
      <c r="A290" s="183"/>
      <c r="B290" s="157" t="s">
        <v>735</v>
      </c>
      <c r="C290" s="188"/>
      <c r="D290" s="188"/>
      <c r="E290" s="188"/>
      <c r="F290" s="70">
        <v>0</v>
      </c>
      <c r="G290" s="70">
        <v>0</v>
      </c>
      <c r="H290" s="70"/>
      <c r="I290" s="188"/>
      <c r="J290" s="188"/>
      <c r="K290" s="188"/>
      <c r="L290" s="188"/>
      <c r="M290" s="134"/>
    </row>
    <row r="291" spans="1:13" ht="27" customHeight="1" x14ac:dyDescent="0.2">
      <c r="A291" s="183"/>
      <c r="B291" s="157" t="s">
        <v>517</v>
      </c>
      <c r="C291" s="201"/>
      <c r="D291" s="201"/>
      <c r="E291" s="201"/>
      <c r="F291" s="70">
        <v>1450.518</v>
      </c>
      <c r="G291" s="70">
        <f>G289+G288</f>
        <v>1450.518</v>
      </c>
      <c r="H291" s="70">
        <f>H289+H288</f>
        <v>1422.5130000000001</v>
      </c>
      <c r="I291" s="188"/>
      <c r="J291" s="188"/>
      <c r="K291" s="188"/>
      <c r="L291" s="188"/>
      <c r="M291" s="134"/>
    </row>
    <row r="292" spans="1:13" ht="12.75" customHeight="1" x14ac:dyDescent="0.2">
      <c r="A292" s="183"/>
      <c r="B292" s="224" t="s">
        <v>156</v>
      </c>
      <c r="C292" s="224"/>
      <c r="D292" s="224"/>
      <c r="E292" s="224"/>
      <c r="F292" s="224"/>
      <c r="G292" s="224"/>
      <c r="H292" s="224"/>
      <c r="I292" s="224"/>
      <c r="J292" s="224"/>
      <c r="K292" s="224"/>
      <c r="L292" s="224"/>
      <c r="M292" s="134"/>
    </row>
    <row r="293" spans="1:13" ht="12.75" customHeight="1" x14ac:dyDescent="0.2">
      <c r="A293" s="183"/>
      <c r="B293" s="224" t="s">
        <v>157</v>
      </c>
      <c r="C293" s="224"/>
      <c r="D293" s="224"/>
      <c r="E293" s="224"/>
      <c r="F293" s="224"/>
      <c r="G293" s="224"/>
      <c r="H293" s="224"/>
      <c r="I293" s="224"/>
      <c r="J293" s="224"/>
      <c r="K293" s="224"/>
      <c r="L293" s="224"/>
      <c r="M293" s="134"/>
    </row>
    <row r="294" spans="1:13" ht="12.75" customHeight="1" x14ac:dyDescent="0.2">
      <c r="A294" s="183"/>
      <c r="B294" s="224" t="s">
        <v>702</v>
      </c>
      <c r="C294" s="224"/>
      <c r="D294" s="224"/>
      <c r="E294" s="224"/>
      <c r="F294" s="224"/>
      <c r="G294" s="224"/>
      <c r="H294" s="224"/>
      <c r="I294" s="224"/>
      <c r="J294" s="224"/>
      <c r="K294" s="224"/>
      <c r="L294" s="224"/>
      <c r="M294" s="134"/>
    </row>
    <row r="295" spans="1:13" ht="25.5" customHeight="1" x14ac:dyDescent="0.2">
      <c r="A295" s="94">
        <v>22</v>
      </c>
      <c r="B295" s="133" t="s">
        <v>158</v>
      </c>
      <c r="C295" s="190" t="s">
        <v>23</v>
      </c>
      <c r="D295" s="190" t="s">
        <v>1405</v>
      </c>
      <c r="E295" s="190" t="s">
        <v>159</v>
      </c>
      <c r="F295" s="13" t="s">
        <v>160</v>
      </c>
      <c r="G295" s="13" t="s">
        <v>160</v>
      </c>
      <c r="H295" s="122" t="s">
        <v>1487</v>
      </c>
      <c r="I295" s="190" t="s">
        <v>10</v>
      </c>
      <c r="J295" s="190" t="s">
        <v>10</v>
      </c>
      <c r="K295" s="190" t="s">
        <v>10</v>
      </c>
      <c r="L295" s="190" t="s">
        <v>10</v>
      </c>
      <c r="M295" s="134" t="s">
        <v>1495</v>
      </c>
    </row>
    <row r="296" spans="1:13" ht="51" customHeight="1" x14ac:dyDescent="0.2">
      <c r="A296" s="94">
        <v>23</v>
      </c>
      <c r="B296" s="133" t="s">
        <v>161</v>
      </c>
      <c r="C296" s="190" t="s">
        <v>9</v>
      </c>
      <c r="D296" s="190" t="s">
        <v>1405</v>
      </c>
      <c r="E296" s="190" t="s">
        <v>159</v>
      </c>
      <c r="F296" s="13">
        <v>52.9</v>
      </c>
      <c r="G296" s="13">
        <v>52.9</v>
      </c>
      <c r="H296" s="122" t="s">
        <v>1488</v>
      </c>
      <c r="I296" s="190" t="s">
        <v>10</v>
      </c>
      <c r="J296" s="190" t="s">
        <v>10</v>
      </c>
      <c r="K296" s="190" t="s">
        <v>10</v>
      </c>
      <c r="L296" s="190" t="s">
        <v>10</v>
      </c>
      <c r="M296" s="134" t="s">
        <v>1496</v>
      </c>
    </row>
    <row r="297" spans="1:13" ht="25.5" customHeight="1" x14ac:dyDescent="0.2">
      <c r="A297" s="94">
        <v>24</v>
      </c>
      <c r="B297" s="133" t="s">
        <v>162</v>
      </c>
      <c r="C297" s="190" t="s">
        <v>9</v>
      </c>
      <c r="D297" s="190" t="s">
        <v>1405</v>
      </c>
      <c r="E297" s="190" t="s">
        <v>159</v>
      </c>
      <c r="F297" s="13">
        <v>39</v>
      </c>
      <c r="G297" s="13">
        <v>39</v>
      </c>
      <c r="H297" s="122" t="s">
        <v>1489</v>
      </c>
      <c r="I297" s="190" t="s">
        <v>10</v>
      </c>
      <c r="J297" s="190" t="s">
        <v>10</v>
      </c>
      <c r="K297" s="190" t="s">
        <v>10</v>
      </c>
      <c r="L297" s="190" t="s">
        <v>10</v>
      </c>
      <c r="M297" s="134" t="s">
        <v>1497</v>
      </c>
    </row>
    <row r="298" spans="1:13" ht="25.5" customHeight="1" x14ac:dyDescent="0.2">
      <c r="A298" s="94">
        <v>25</v>
      </c>
      <c r="B298" s="133" t="s">
        <v>163</v>
      </c>
      <c r="C298" s="226" t="s">
        <v>9</v>
      </c>
      <c r="D298" s="226" t="s">
        <v>1405</v>
      </c>
      <c r="E298" s="190" t="s">
        <v>159</v>
      </c>
      <c r="F298" s="13">
        <v>98</v>
      </c>
      <c r="G298" s="13">
        <v>97</v>
      </c>
      <c r="H298" s="122" t="s">
        <v>1490</v>
      </c>
      <c r="I298" s="190" t="s">
        <v>10</v>
      </c>
      <c r="J298" s="190" t="s">
        <v>10</v>
      </c>
      <c r="K298" s="190" t="s">
        <v>10</v>
      </c>
      <c r="L298" s="190" t="s">
        <v>10</v>
      </c>
      <c r="M298" s="134" t="s">
        <v>1498</v>
      </c>
    </row>
    <row r="299" spans="1:13" ht="25.5" customHeight="1" x14ac:dyDescent="0.2">
      <c r="A299" s="94" t="s">
        <v>478</v>
      </c>
      <c r="B299" s="133" t="s">
        <v>164</v>
      </c>
      <c r="C299" s="226"/>
      <c r="D299" s="226"/>
      <c r="E299" s="190" t="s">
        <v>159</v>
      </c>
      <c r="F299" s="13">
        <v>17.899999999999999</v>
      </c>
      <c r="G299" s="13">
        <v>17.899999999999999</v>
      </c>
      <c r="H299" s="122" t="s">
        <v>1491</v>
      </c>
      <c r="I299" s="190" t="s">
        <v>10</v>
      </c>
      <c r="J299" s="190" t="s">
        <v>10</v>
      </c>
      <c r="K299" s="190" t="s">
        <v>10</v>
      </c>
      <c r="L299" s="190" t="s">
        <v>10</v>
      </c>
      <c r="M299" s="134" t="s">
        <v>1499</v>
      </c>
    </row>
    <row r="300" spans="1:13" ht="51" customHeight="1" x14ac:dyDescent="0.2">
      <c r="A300" s="94">
        <v>27</v>
      </c>
      <c r="B300" s="133" t="s">
        <v>165</v>
      </c>
      <c r="C300" s="190" t="s">
        <v>9</v>
      </c>
      <c r="D300" s="190" t="s">
        <v>1405</v>
      </c>
      <c r="E300" s="190" t="s">
        <v>159</v>
      </c>
      <c r="F300" s="13">
        <v>60</v>
      </c>
      <c r="G300" s="13">
        <v>60</v>
      </c>
      <c r="H300" s="122" t="s">
        <v>1492</v>
      </c>
      <c r="I300" s="190" t="s">
        <v>10</v>
      </c>
      <c r="J300" s="190" t="s">
        <v>10</v>
      </c>
      <c r="K300" s="190" t="s">
        <v>10</v>
      </c>
      <c r="L300" s="190" t="s">
        <v>10</v>
      </c>
      <c r="M300" s="134" t="s">
        <v>1500</v>
      </c>
    </row>
    <row r="301" spans="1:13" ht="25.5" customHeight="1" x14ac:dyDescent="0.2">
      <c r="A301" s="94">
        <v>29</v>
      </c>
      <c r="B301" s="133" t="s">
        <v>166</v>
      </c>
      <c r="C301" s="190" t="s">
        <v>9</v>
      </c>
      <c r="D301" s="190" t="s">
        <v>1406</v>
      </c>
      <c r="E301" s="190" t="s">
        <v>159</v>
      </c>
      <c r="F301" s="13">
        <v>17</v>
      </c>
      <c r="G301" s="13">
        <v>17</v>
      </c>
      <c r="H301" s="122" t="s">
        <v>1493</v>
      </c>
      <c r="I301" s="190" t="s">
        <v>10</v>
      </c>
      <c r="J301" s="190" t="s">
        <v>10</v>
      </c>
      <c r="K301" s="190" t="s">
        <v>10</v>
      </c>
      <c r="L301" s="190" t="s">
        <v>10</v>
      </c>
      <c r="M301" s="134" t="s">
        <v>1501</v>
      </c>
    </row>
    <row r="302" spans="1:13" ht="38.25" customHeight="1" x14ac:dyDescent="0.2">
      <c r="A302" s="94">
        <v>30</v>
      </c>
      <c r="B302" s="133" t="s">
        <v>167</v>
      </c>
      <c r="C302" s="190" t="s">
        <v>9</v>
      </c>
      <c r="D302" s="190" t="s">
        <v>1400</v>
      </c>
      <c r="E302" s="190" t="s">
        <v>159</v>
      </c>
      <c r="F302" s="13">
        <v>94.1</v>
      </c>
      <c r="G302" s="13">
        <v>94.1</v>
      </c>
      <c r="H302" s="122" t="s">
        <v>1494</v>
      </c>
      <c r="I302" s="190" t="s">
        <v>10</v>
      </c>
      <c r="J302" s="190" t="s">
        <v>10</v>
      </c>
      <c r="K302" s="190" t="s">
        <v>10</v>
      </c>
      <c r="L302" s="190" t="s">
        <v>10</v>
      </c>
      <c r="M302" s="134" t="s">
        <v>1502</v>
      </c>
    </row>
    <row r="303" spans="1:13" ht="25.5" customHeight="1" x14ac:dyDescent="0.2">
      <c r="A303" s="183"/>
      <c r="B303" s="79" t="s">
        <v>905</v>
      </c>
      <c r="C303" s="190"/>
      <c r="D303" s="190"/>
      <c r="E303" s="190"/>
      <c r="F303" s="13"/>
      <c r="G303" s="13"/>
      <c r="H303" s="13"/>
      <c r="I303" s="190"/>
      <c r="J303" s="190"/>
      <c r="K303" s="190"/>
      <c r="L303" s="190"/>
      <c r="M303" s="134"/>
    </row>
    <row r="304" spans="1:13" ht="25.5" x14ac:dyDescent="0.2">
      <c r="A304" s="183">
        <v>117</v>
      </c>
      <c r="B304" s="186" t="s">
        <v>1225</v>
      </c>
      <c r="C304" s="187" t="s">
        <v>247</v>
      </c>
      <c r="D304" s="187" t="s">
        <v>10</v>
      </c>
      <c r="E304" s="187" t="s">
        <v>159</v>
      </c>
      <c r="F304" s="117">
        <v>110.70399999999999</v>
      </c>
      <c r="G304" s="117">
        <v>110.70399999999999</v>
      </c>
      <c r="H304" s="117">
        <v>110.691</v>
      </c>
      <c r="I304" s="37" t="s">
        <v>93</v>
      </c>
      <c r="J304" s="37">
        <v>261</v>
      </c>
      <c r="K304" s="38" t="s">
        <v>785</v>
      </c>
      <c r="L304" s="38" t="s">
        <v>726</v>
      </c>
      <c r="M304" s="194" t="s">
        <v>1753</v>
      </c>
    </row>
    <row r="305" spans="1:13" ht="25.5" customHeight="1" x14ac:dyDescent="0.2">
      <c r="A305" s="183">
        <v>118</v>
      </c>
      <c r="B305" s="95" t="s">
        <v>1226</v>
      </c>
      <c r="C305" s="190" t="s">
        <v>68</v>
      </c>
      <c r="D305" s="187" t="s">
        <v>10</v>
      </c>
      <c r="E305" s="187" t="s">
        <v>159</v>
      </c>
      <c r="F305" s="117">
        <v>11.523</v>
      </c>
      <c r="G305" s="117">
        <v>11.523</v>
      </c>
      <c r="H305" s="117">
        <v>11.523</v>
      </c>
      <c r="I305" s="38" t="s">
        <v>93</v>
      </c>
      <c r="J305" s="39" t="s">
        <v>806</v>
      </c>
      <c r="K305" s="40" t="s">
        <v>759</v>
      </c>
      <c r="L305" s="40"/>
      <c r="M305" s="141" t="s">
        <v>1748</v>
      </c>
    </row>
    <row r="306" spans="1:13" ht="12.75" customHeight="1" x14ac:dyDescent="0.2">
      <c r="A306" s="219">
        <v>119</v>
      </c>
      <c r="B306" s="222" t="s">
        <v>1227</v>
      </c>
      <c r="C306" s="187" t="s">
        <v>247</v>
      </c>
      <c r="D306" s="223" t="s">
        <v>10</v>
      </c>
      <c r="E306" s="223" t="s">
        <v>159</v>
      </c>
      <c r="F306" s="117"/>
      <c r="G306" s="117"/>
      <c r="H306" s="117"/>
      <c r="I306" s="37"/>
      <c r="J306" s="37"/>
      <c r="K306" s="38"/>
      <c r="L306" s="38"/>
      <c r="M306" s="141"/>
    </row>
    <row r="307" spans="1:13" ht="51" customHeight="1" x14ac:dyDescent="0.2">
      <c r="A307" s="219"/>
      <c r="B307" s="222"/>
      <c r="C307" s="187" t="s">
        <v>247</v>
      </c>
      <c r="D307" s="223"/>
      <c r="E307" s="223"/>
      <c r="F307" s="117">
        <v>968.46659999999997</v>
      </c>
      <c r="G307" s="117">
        <v>968.46659999999997</v>
      </c>
      <c r="H307" s="117">
        <v>968.46500000000003</v>
      </c>
      <c r="I307" s="37" t="s">
        <v>93</v>
      </c>
      <c r="J307" s="37">
        <v>261</v>
      </c>
      <c r="K307" s="38" t="s">
        <v>766</v>
      </c>
      <c r="L307" s="38" t="s">
        <v>723</v>
      </c>
      <c r="M307" s="194" t="s">
        <v>1894</v>
      </c>
    </row>
    <row r="308" spans="1:13" ht="25.5" customHeight="1" x14ac:dyDescent="0.2">
      <c r="A308" s="183">
        <v>120</v>
      </c>
      <c r="B308" s="186" t="s">
        <v>1228</v>
      </c>
      <c r="C308" s="187" t="s">
        <v>247</v>
      </c>
      <c r="D308" s="187" t="s">
        <v>10</v>
      </c>
      <c r="E308" s="187" t="s">
        <v>159</v>
      </c>
      <c r="F308" s="117">
        <v>82.183000000000007</v>
      </c>
      <c r="G308" s="117">
        <v>82.183000000000007</v>
      </c>
      <c r="H308" s="117">
        <v>82.182000000000002</v>
      </c>
      <c r="I308" s="37" t="s">
        <v>93</v>
      </c>
      <c r="J308" s="37">
        <v>261</v>
      </c>
      <c r="K308" s="38" t="s">
        <v>728</v>
      </c>
      <c r="L308" s="38" t="s">
        <v>726</v>
      </c>
      <c r="M308" s="194" t="s">
        <v>1982</v>
      </c>
    </row>
    <row r="309" spans="1:13" ht="38.25" x14ac:dyDescent="0.2">
      <c r="A309" s="183">
        <v>121</v>
      </c>
      <c r="B309" s="186" t="s">
        <v>1229</v>
      </c>
      <c r="C309" s="187" t="s">
        <v>247</v>
      </c>
      <c r="D309" s="187" t="s">
        <v>10</v>
      </c>
      <c r="E309" s="187" t="s">
        <v>159</v>
      </c>
      <c r="F309" s="117">
        <v>74.13</v>
      </c>
      <c r="G309" s="117">
        <v>74.13</v>
      </c>
      <c r="H309" s="117">
        <v>74.052000000000007</v>
      </c>
      <c r="I309" s="37" t="s">
        <v>93</v>
      </c>
      <c r="J309" s="37">
        <v>261</v>
      </c>
      <c r="K309" s="38" t="s">
        <v>763</v>
      </c>
      <c r="L309" s="38" t="s">
        <v>726</v>
      </c>
      <c r="M309" s="194" t="s">
        <v>1754</v>
      </c>
    </row>
    <row r="310" spans="1:13" ht="38.25" x14ac:dyDescent="0.2">
      <c r="A310" s="219">
        <v>122</v>
      </c>
      <c r="B310" s="222" t="s">
        <v>1230</v>
      </c>
      <c r="C310" s="187" t="s">
        <v>247</v>
      </c>
      <c r="D310" s="223" t="s">
        <v>10</v>
      </c>
      <c r="E310" s="223" t="s">
        <v>159</v>
      </c>
      <c r="F310" s="117">
        <v>6.492</v>
      </c>
      <c r="G310" s="117">
        <v>6.492</v>
      </c>
      <c r="H310" s="117">
        <v>3.427</v>
      </c>
      <c r="I310" s="37" t="s">
        <v>94</v>
      </c>
      <c r="J310" s="37">
        <v>261</v>
      </c>
      <c r="K310" s="38" t="s">
        <v>767</v>
      </c>
      <c r="L310" s="38" t="s">
        <v>722</v>
      </c>
      <c r="M310" s="194" t="s">
        <v>1755</v>
      </c>
    </row>
    <row r="311" spans="1:13" ht="25.5" customHeight="1" x14ac:dyDescent="0.2">
      <c r="A311" s="219"/>
      <c r="B311" s="222"/>
      <c r="C311" s="187" t="s">
        <v>247</v>
      </c>
      <c r="D311" s="223"/>
      <c r="E311" s="223"/>
      <c r="F311" s="117">
        <v>697.10479999999995</v>
      </c>
      <c r="G311" s="117">
        <v>697.10479999999995</v>
      </c>
      <c r="H311" s="117">
        <v>696.08399999999995</v>
      </c>
      <c r="I311" s="37" t="s">
        <v>93</v>
      </c>
      <c r="J311" s="37">
        <v>261</v>
      </c>
      <c r="K311" s="38" t="s">
        <v>767</v>
      </c>
      <c r="L311" s="38" t="s">
        <v>723</v>
      </c>
      <c r="M311" s="194" t="s">
        <v>1756</v>
      </c>
    </row>
    <row r="312" spans="1:13" ht="76.5" x14ac:dyDescent="0.2">
      <c r="A312" s="183">
        <v>123</v>
      </c>
      <c r="B312" s="186" t="s">
        <v>1231</v>
      </c>
      <c r="C312" s="187" t="s">
        <v>247</v>
      </c>
      <c r="D312" s="187" t="s">
        <v>10</v>
      </c>
      <c r="E312" s="187" t="s">
        <v>159</v>
      </c>
      <c r="F312" s="117">
        <v>216.83840000000001</v>
      </c>
      <c r="G312" s="117">
        <v>216.83840000000001</v>
      </c>
      <c r="H312" s="117">
        <v>213.39</v>
      </c>
      <c r="I312" s="37" t="s">
        <v>93</v>
      </c>
      <c r="J312" s="37">
        <v>261</v>
      </c>
      <c r="K312" s="38" t="s">
        <v>758</v>
      </c>
      <c r="L312" s="38" t="s">
        <v>726</v>
      </c>
      <c r="M312" s="194" t="s">
        <v>1757</v>
      </c>
    </row>
    <row r="313" spans="1:13" ht="102" x14ac:dyDescent="0.2">
      <c r="A313" s="183">
        <v>124</v>
      </c>
      <c r="B313" s="186" t="s">
        <v>1232</v>
      </c>
      <c r="C313" s="187" t="s">
        <v>247</v>
      </c>
      <c r="D313" s="187" t="s">
        <v>10</v>
      </c>
      <c r="E313" s="187" t="s">
        <v>159</v>
      </c>
      <c r="F313" s="117">
        <v>272.56869999999998</v>
      </c>
      <c r="G313" s="117">
        <v>272.56869999999998</v>
      </c>
      <c r="H313" s="117">
        <v>270.91000000000003</v>
      </c>
      <c r="I313" s="37" t="s">
        <v>93</v>
      </c>
      <c r="J313" s="37">
        <v>261</v>
      </c>
      <c r="K313" s="38" t="s">
        <v>722</v>
      </c>
      <c r="L313" s="38" t="s">
        <v>726</v>
      </c>
      <c r="M313" s="194" t="s">
        <v>1758</v>
      </c>
    </row>
    <row r="314" spans="1:13" ht="25.5" customHeight="1" x14ac:dyDescent="0.2">
      <c r="A314" s="219">
        <v>125</v>
      </c>
      <c r="B314" s="95" t="s">
        <v>1233</v>
      </c>
      <c r="C314" s="187" t="s">
        <v>247</v>
      </c>
      <c r="D314" s="223" t="s">
        <v>10</v>
      </c>
      <c r="E314" s="223" t="s">
        <v>159</v>
      </c>
      <c r="F314" s="117"/>
      <c r="G314" s="117"/>
      <c r="H314" s="117"/>
      <c r="I314" s="37"/>
      <c r="J314" s="37"/>
      <c r="K314" s="38"/>
      <c r="L314" s="38"/>
      <c r="M314" s="141"/>
    </row>
    <row r="315" spans="1:13" ht="12.75" customHeight="1" x14ac:dyDescent="0.2">
      <c r="A315" s="219"/>
      <c r="B315" s="95" t="s">
        <v>1121</v>
      </c>
      <c r="C315" s="187" t="s">
        <v>247</v>
      </c>
      <c r="D315" s="223"/>
      <c r="E315" s="223"/>
      <c r="F315" s="117">
        <v>978.57539999999995</v>
      </c>
      <c r="G315" s="117">
        <v>978.57539999999995</v>
      </c>
      <c r="H315" s="117">
        <v>978.57240000000002</v>
      </c>
      <c r="I315" s="37" t="s">
        <v>93</v>
      </c>
      <c r="J315" s="37">
        <v>261</v>
      </c>
      <c r="K315" s="38" t="s">
        <v>723</v>
      </c>
      <c r="L315" s="38" t="s">
        <v>887</v>
      </c>
      <c r="M315" s="194" t="s">
        <v>1895</v>
      </c>
    </row>
    <row r="316" spans="1:13" ht="12.75" customHeight="1" x14ac:dyDescent="0.2">
      <c r="A316" s="219"/>
      <c r="B316" s="95" t="s">
        <v>1122</v>
      </c>
      <c r="C316" s="187" t="s">
        <v>247</v>
      </c>
      <c r="D316" s="223"/>
      <c r="E316" s="223"/>
      <c r="F316" s="117">
        <v>46.739100000000001</v>
      </c>
      <c r="G316" s="117">
        <v>46.739100000000001</v>
      </c>
      <c r="H316" s="117">
        <v>46.739100000000001</v>
      </c>
      <c r="I316" s="37" t="s">
        <v>93</v>
      </c>
      <c r="J316" s="37">
        <v>261</v>
      </c>
      <c r="K316" s="38" t="s">
        <v>723</v>
      </c>
      <c r="L316" s="38" t="s">
        <v>888</v>
      </c>
      <c r="M316" s="141"/>
    </row>
    <row r="317" spans="1:13" ht="102" customHeight="1" x14ac:dyDescent="0.2">
      <c r="A317" s="183">
        <v>126</v>
      </c>
      <c r="B317" s="186" t="s">
        <v>1234</v>
      </c>
      <c r="C317" s="187" t="s">
        <v>247</v>
      </c>
      <c r="D317" s="187" t="s">
        <v>10</v>
      </c>
      <c r="E317" s="187" t="s">
        <v>159</v>
      </c>
      <c r="F317" s="117">
        <v>7475.9953999999998</v>
      </c>
      <c r="G317" s="117">
        <v>7475.9953999999998</v>
      </c>
      <c r="H317" s="117">
        <v>7475.6293999999998</v>
      </c>
      <c r="I317" s="37" t="s">
        <v>93</v>
      </c>
      <c r="J317" s="37">
        <v>261</v>
      </c>
      <c r="K317" s="38" t="s">
        <v>733</v>
      </c>
      <c r="L317" s="38" t="s">
        <v>726</v>
      </c>
      <c r="M317" s="194" t="s">
        <v>1759</v>
      </c>
    </row>
    <row r="318" spans="1:13" ht="38.25" x14ac:dyDescent="0.2">
      <c r="A318" s="183">
        <v>128</v>
      </c>
      <c r="B318" s="186" t="s">
        <v>1235</v>
      </c>
      <c r="C318" s="187" t="s">
        <v>247</v>
      </c>
      <c r="D318" s="187" t="s">
        <v>10</v>
      </c>
      <c r="E318" s="187" t="s">
        <v>159</v>
      </c>
      <c r="F318" s="117">
        <v>85.7483</v>
      </c>
      <c r="G318" s="117">
        <v>85.7483</v>
      </c>
      <c r="H318" s="117">
        <v>85.745000000000005</v>
      </c>
      <c r="I318" s="37" t="s">
        <v>93</v>
      </c>
      <c r="J318" s="37">
        <v>261</v>
      </c>
      <c r="K318" s="38" t="s">
        <v>825</v>
      </c>
      <c r="L318" s="38" t="s">
        <v>726</v>
      </c>
      <c r="M318" s="194" t="s">
        <v>1760</v>
      </c>
    </row>
    <row r="319" spans="1:13" ht="38.25" x14ac:dyDescent="0.2">
      <c r="A319" s="183">
        <v>129</v>
      </c>
      <c r="B319" s="186" t="s">
        <v>1236</v>
      </c>
      <c r="C319" s="187" t="s">
        <v>247</v>
      </c>
      <c r="D319" s="187" t="s">
        <v>10</v>
      </c>
      <c r="E319" s="187" t="s">
        <v>159</v>
      </c>
      <c r="F319" s="117">
        <v>50.720999999999997</v>
      </c>
      <c r="G319" s="117">
        <v>50.720999999999997</v>
      </c>
      <c r="H319" s="117">
        <v>50.72</v>
      </c>
      <c r="I319" s="37" t="s">
        <v>93</v>
      </c>
      <c r="J319" s="37">
        <v>261</v>
      </c>
      <c r="K319" s="38" t="s">
        <v>783</v>
      </c>
      <c r="L319" s="38" t="s">
        <v>726</v>
      </c>
      <c r="M319" s="194" t="s">
        <v>1761</v>
      </c>
    </row>
    <row r="320" spans="1:13" ht="102" x14ac:dyDescent="0.2">
      <c r="A320" s="183">
        <v>131</v>
      </c>
      <c r="B320" s="186" t="s">
        <v>1237</v>
      </c>
      <c r="C320" s="187" t="s">
        <v>247</v>
      </c>
      <c r="D320" s="187" t="s">
        <v>10</v>
      </c>
      <c r="E320" s="187" t="s">
        <v>159</v>
      </c>
      <c r="F320" s="117">
        <v>332.78440000000001</v>
      </c>
      <c r="G320" s="117">
        <v>332.78440000000001</v>
      </c>
      <c r="H320" s="117">
        <v>332.32799999999997</v>
      </c>
      <c r="I320" s="37" t="s">
        <v>93</v>
      </c>
      <c r="J320" s="37">
        <v>261</v>
      </c>
      <c r="K320" s="38" t="s">
        <v>828</v>
      </c>
      <c r="L320" s="38" t="s">
        <v>723</v>
      </c>
      <c r="M320" s="133" t="s">
        <v>1762</v>
      </c>
    </row>
    <row r="321" spans="1:13" ht="63.75" customHeight="1" x14ac:dyDescent="0.2">
      <c r="A321" s="183">
        <v>133</v>
      </c>
      <c r="B321" s="186" t="s">
        <v>1238</v>
      </c>
      <c r="C321" s="190" t="s">
        <v>68</v>
      </c>
      <c r="D321" s="187" t="s">
        <v>10</v>
      </c>
      <c r="E321" s="187" t="s">
        <v>159</v>
      </c>
      <c r="F321" s="117">
        <v>102.319</v>
      </c>
      <c r="G321" s="117">
        <v>102.319</v>
      </c>
      <c r="H321" s="115">
        <v>102.319</v>
      </c>
      <c r="I321" s="37" t="s">
        <v>94</v>
      </c>
      <c r="J321" s="39" t="s">
        <v>806</v>
      </c>
      <c r="K321" s="40" t="s">
        <v>831</v>
      </c>
      <c r="L321" s="38" t="s">
        <v>722</v>
      </c>
      <c r="M321" s="134" t="s">
        <v>1427</v>
      </c>
    </row>
    <row r="322" spans="1:13" ht="38.25" customHeight="1" x14ac:dyDescent="0.2">
      <c r="A322" s="183">
        <v>134</v>
      </c>
      <c r="B322" s="95" t="s">
        <v>1239</v>
      </c>
      <c r="C322" s="190" t="s">
        <v>68</v>
      </c>
      <c r="D322" s="187" t="s">
        <v>10</v>
      </c>
      <c r="E322" s="187" t="s">
        <v>159</v>
      </c>
      <c r="F322" s="117">
        <v>14.7768</v>
      </c>
      <c r="G322" s="117">
        <v>14.7768</v>
      </c>
      <c r="H322" s="117">
        <v>14.7768</v>
      </c>
      <c r="I322" s="37" t="s">
        <v>93</v>
      </c>
      <c r="J322" s="39" t="s">
        <v>806</v>
      </c>
      <c r="K322" s="40" t="s">
        <v>832</v>
      </c>
      <c r="L322" s="38" t="s">
        <v>726</v>
      </c>
      <c r="M322" s="134" t="s">
        <v>1427</v>
      </c>
    </row>
    <row r="323" spans="1:13" ht="76.5" customHeight="1" x14ac:dyDescent="0.2">
      <c r="A323" s="183">
        <v>137</v>
      </c>
      <c r="B323" s="186" t="s">
        <v>1240</v>
      </c>
      <c r="C323" s="187" t="s">
        <v>247</v>
      </c>
      <c r="D323" s="187" t="s">
        <v>10</v>
      </c>
      <c r="E323" s="187" t="s">
        <v>159</v>
      </c>
      <c r="F323" s="117">
        <v>162.0155</v>
      </c>
      <c r="G323" s="117">
        <v>162.0155</v>
      </c>
      <c r="H323" s="117">
        <v>161.15199999999999</v>
      </c>
      <c r="I323" s="37" t="s">
        <v>93</v>
      </c>
      <c r="J323" s="37">
        <v>261</v>
      </c>
      <c r="K323" s="38" t="s">
        <v>765</v>
      </c>
      <c r="L323" s="38" t="s">
        <v>726</v>
      </c>
      <c r="M323" s="133" t="s">
        <v>1814</v>
      </c>
    </row>
    <row r="324" spans="1:13" ht="102" customHeight="1" x14ac:dyDescent="0.2">
      <c r="A324" s="183">
        <v>140</v>
      </c>
      <c r="B324" s="186" t="s">
        <v>1241</v>
      </c>
      <c r="C324" s="190" t="s">
        <v>68</v>
      </c>
      <c r="D324" s="187" t="s">
        <v>10</v>
      </c>
      <c r="E324" s="187" t="s">
        <v>159</v>
      </c>
      <c r="F324" s="117">
        <v>0.2</v>
      </c>
      <c r="G324" s="117">
        <v>0.2</v>
      </c>
      <c r="H324" s="117">
        <v>0.2</v>
      </c>
      <c r="I324" s="37" t="s">
        <v>93</v>
      </c>
      <c r="J324" s="39" t="s">
        <v>806</v>
      </c>
      <c r="K324" s="38" t="s">
        <v>904</v>
      </c>
      <c r="L324" s="38"/>
      <c r="M324" s="134" t="s">
        <v>1427</v>
      </c>
    </row>
    <row r="325" spans="1:13" ht="25.5" customHeight="1" x14ac:dyDescent="0.2">
      <c r="A325" s="183">
        <v>141</v>
      </c>
      <c r="B325" s="186" t="s">
        <v>1242</v>
      </c>
      <c r="C325" s="190" t="s">
        <v>68</v>
      </c>
      <c r="D325" s="187" t="s">
        <v>10</v>
      </c>
      <c r="E325" s="187" t="s">
        <v>159</v>
      </c>
      <c r="F325" s="117">
        <v>1744.1559999999999</v>
      </c>
      <c r="G325" s="117">
        <v>1744.1559999999999</v>
      </c>
      <c r="H325" s="117">
        <v>1744.1559999999999</v>
      </c>
      <c r="I325" s="37" t="s">
        <v>93</v>
      </c>
      <c r="J325" s="39" t="s">
        <v>806</v>
      </c>
      <c r="K325" s="38" t="s">
        <v>724</v>
      </c>
      <c r="L325" s="38"/>
      <c r="M325" s="134" t="s">
        <v>1427</v>
      </c>
    </row>
    <row r="326" spans="1:13" ht="51" customHeight="1" x14ac:dyDescent="0.2">
      <c r="A326" s="183">
        <v>142</v>
      </c>
      <c r="B326" s="186" t="s">
        <v>1243</v>
      </c>
      <c r="C326" s="190" t="s">
        <v>68</v>
      </c>
      <c r="D326" s="187" t="s">
        <v>10</v>
      </c>
      <c r="E326" s="187" t="s">
        <v>159</v>
      </c>
      <c r="F326" s="117">
        <v>214.51900000000001</v>
      </c>
      <c r="G326" s="117">
        <v>214.51900000000001</v>
      </c>
      <c r="H326" s="117">
        <v>214.51900000000001</v>
      </c>
      <c r="I326" s="37" t="s">
        <v>94</v>
      </c>
      <c r="J326" s="39" t="s">
        <v>806</v>
      </c>
      <c r="K326" s="38" t="s">
        <v>906</v>
      </c>
      <c r="L326" s="38"/>
      <c r="M326" s="134" t="s">
        <v>1427</v>
      </c>
    </row>
    <row r="327" spans="1:13" ht="63.75" customHeight="1" x14ac:dyDescent="0.2">
      <c r="A327" s="183">
        <v>144</v>
      </c>
      <c r="B327" s="186" t="s">
        <v>1244</v>
      </c>
      <c r="C327" s="190" t="s">
        <v>68</v>
      </c>
      <c r="D327" s="187" t="s">
        <v>10</v>
      </c>
      <c r="E327" s="187" t="s">
        <v>159</v>
      </c>
      <c r="F327" s="117">
        <v>12.8996</v>
      </c>
      <c r="G327" s="117">
        <v>12.8996</v>
      </c>
      <c r="H327" s="117">
        <v>12.8996</v>
      </c>
      <c r="I327" s="37" t="s">
        <v>93</v>
      </c>
      <c r="J327" s="39" t="s">
        <v>806</v>
      </c>
      <c r="K327" s="38" t="s">
        <v>907</v>
      </c>
      <c r="L327" s="38"/>
      <c r="M327" s="134" t="s">
        <v>1427</v>
      </c>
    </row>
    <row r="328" spans="1:13" ht="12.75" customHeight="1" x14ac:dyDescent="0.2">
      <c r="A328" s="183"/>
      <c r="B328" s="82" t="s">
        <v>72</v>
      </c>
      <c r="C328" s="190"/>
      <c r="D328" s="190"/>
      <c r="E328" s="190"/>
      <c r="F328" s="26"/>
      <c r="G328" s="26"/>
      <c r="H328" s="26"/>
      <c r="I328" s="190"/>
      <c r="J328" s="190"/>
      <c r="K328" s="190"/>
      <c r="L328" s="190"/>
      <c r="M328" s="134"/>
    </row>
    <row r="329" spans="1:13" ht="63.75" customHeight="1" x14ac:dyDescent="0.2">
      <c r="A329" s="183">
        <v>146</v>
      </c>
      <c r="B329" s="194" t="s">
        <v>168</v>
      </c>
      <c r="C329" s="187" t="s">
        <v>169</v>
      </c>
      <c r="D329" s="187" t="s">
        <v>10</v>
      </c>
      <c r="E329" s="190" t="s">
        <v>170</v>
      </c>
      <c r="F329" s="27">
        <v>19</v>
      </c>
      <c r="G329" s="27">
        <v>19</v>
      </c>
      <c r="H329" s="27">
        <v>10</v>
      </c>
      <c r="I329" s="137"/>
      <c r="J329" s="137"/>
      <c r="K329" s="137"/>
      <c r="L329" s="137"/>
      <c r="M329" s="133" t="s">
        <v>1504</v>
      </c>
    </row>
    <row r="330" spans="1:13" ht="63.75" customHeight="1" x14ac:dyDescent="0.2">
      <c r="A330" s="183">
        <v>147</v>
      </c>
      <c r="B330" s="194" t="s">
        <v>171</v>
      </c>
      <c r="C330" s="187" t="s">
        <v>169</v>
      </c>
      <c r="D330" s="187" t="s">
        <v>10</v>
      </c>
      <c r="E330" s="190" t="s">
        <v>170</v>
      </c>
      <c r="F330" s="27">
        <v>19</v>
      </c>
      <c r="G330" s="27">
        <v>19</v>
      </c>
      <c r="H330" s="27">
        <v>0</v>
      </c>
      <c r="I330" s="137"/>
      <c r="J330" s="137"/>
      <c r="K330" s="137"/>
      <c r="L330" s="137"/>
      <c r="M330" s="133" t="s">
        <v>1504</v>
      </c>
    </row>
    <row r="331" spans="1:13" ht="63.75" customHeight="1" x14ac:dyDescent="0.2">
      <c r="A331" s="183">
        <v>148</v>
      </c>
      <c r="B331" s="194" t="s">
        <v>172</v>
      </c>
      <c r="C331" s="187" t="s">
        <v>169</v>
      </c>
      <c r="D331" s="187" t="s">
        <v>10</v>
      </c>
      <c r="E331" s="190" t="s">
        <v>170</v>
      </c>
      <c r="F331" s="27">
        <v>19</v>
      </c>
      <c r="G331" s="27">
        <v>19</v>
      </c>
      <c r="H331" s="27">
        <v>8</v>
      </c>
      <c r="I331" s="137"/>
      <c r="J331" s="137"/>
      <c r="K331" s="137"/>
      <c r="L331" s="137"/>
      <c r="M331" s="133" t="s">
        <v>1504</v>
      </c>
    </row>
    <row r="332" spans="1:13" ht="63.75" customHeight="1" x14ac:dyDescent="0.2">
      <c r="A332" s="183">
        <v>149</v>
      </c>
      <c r="B332" s="194" t="s">
        <v>173</v>
      </c>
      <c r="C332" s="187" t="s">
        <v>169</v>
      </c>
      <c r="D332" s="187" t="s">
        <v>10</v>
      </c>
      <c r="E332" s="190" t="s">
        <v>170</v>
      </c>
      <c r="F332" s="27">
        <v>19</v>
      </c>
      <c r="G332" s="27">
        <v>19</v>
      </c>
      <c r="H332" s="27">
        <v>12</v>
      </c>
      <c r="I332" s="137"/>
      <c r="J332" s="137"/>
      <c r="K332" s="137"/>
      <c r="L332" s="137"/>
      <c r="M332" s="133" t="s">
        <v>1504</v>
      </c>
    </row>
    <row r="333" spans="1:13" ht="38.25" customHeight="1" x14ac:dyDescent="0.2">
      <c r="A333" s="219">
        <v>150</v>
      </c>
      <c r="B333" s="231" t="s">
        <v>174</v>
      </c>
      <c r="C333" s="190" t="s">
        <v>68</v>
      </c>
      <c r="D333" s="223" t="s">
        <v>10</v>
      </c>
      <c r="E333" s="226" t="s">
        <v>170</v>
      </c>
      <c r="F333" s="29" t="s">
        <v>908</v>
      </c>
      <c r="G333" s="29" t="s">
        <v>908</v>
      </c>
      <c r="H333" s="161"/>
      <c r="I333" s="137" t="s">
        <v>994</v>
      </c>
      <c r="J333" s="137">
        <v>464</v>
      </c>
      <c r="K333" s="162" t="s">
        <v>763</v>
      </c>
      <c r="L333" s="162" t="s">
        <v>726</v>
      </c>
      <c r="M333" s="134" t="s">
        <v>1896</v>
      </c>
    </row>
    <row r="334" spans="1:13" ht="12.75" customHeight="1" x14ac:dyDescent="0.2">
      <c r="A334" s="219"/>
      <c r="B334" s="231"/>
      <c r="C334" s="190" t="s">
        <v>68</v>
      </c>
      <c r="D334" s="223"/>
      <c r="E334" s="226"/>
      <c r="F334" s="29"/>
      <c r="G334" s="29"/>
      <c r="H334" s="29"/>
      <c r="I334" s="137"/>
      <c r="J334" s="137"/>
      <c r="K334" s="30"/>
      <c r="L334" s="30"/>
      <c r="M334" s="134"/>
    </row>
    <row r="335" spans="1:13" ht="12.75" customHeight="1" x14ac:dyDescent="0.2">
      <c r="A335" s="219">
        <v>151</v>
      </c>
      <c r="B335" s="231" t="s">
        <v>175</v>
      </c>
      <c r="C335" s="226" t="s">
        <v>176</v>
      </c>
      <c r="D335" s="223" t="s">
        <v>10</v>
      </c>
      <c r="E335" s="226" t="s">
        <v>177</v>
      </c>
      <c r="F335" s="31"/>
      <c r="G335" s="31"/>
      <c r="H335" s="31"/>
      <c r="I335" s="137"/>
      <c r="J335" s="202"/>
      <c r="K335" s="202"/>
      <c r="L335" s="202"/>
      <c r="M335" s="134"/>
    </row>
    <row r="336" spans="1:13" ht="41.25" customHeight="1" x14ac:dyDescent="0.2">
      <c r="A336" s="219"/>
      <c r="B336" s="231"/>
      <c r="C336" s="226"/>
      <c r="D336" s="223"/>
      <c r="E336" s="226"/>
      <c r="F336" s="31">
        <v>10</v>
      </c>
      <c r="G336" s="31">
        <v>10</v>
      </c>
      <c r="H336" s="31">
        <v>10</v>
      </c>
      <c r="I336" s="137"/>
      <c r="J336" s="202"/>
      <c r="K336" s="202"/>
      <c r="L336" s="202"/>
      <c r="M336" s="134"/>
    </row>
    <row r="337" spans="1:13" x14ac:dyDescent="0.2">
      <c r="A337" s="219">
        <v>152</v>
      </c>
      <c r="B337" s="231" t="s">
        <v>175</v>
      </c>
      <c r="C337" s="34" t="s">
        <v>68</v>
      </c>
      <c r="D337" s="187" t="s">
        <v>10</v>
      </c>
      <c r="E337" s="190"/>
      <c r="F337" s="32"/>
      <c r="G337" s="32"/>
      <c r="H337" s="32"/>
      <c r="I337" s="137"/>
      <c r="J337" s="202"/>
      <c r="K337" s="202"/>
      <c r="L337" s="202"/>
      <c r="M337" s="134"/>
    </row>
    <row r="338" spans="1:13" ht="38.25" customHeight="1" x14ac:dyDescent="0.2">
      <c r="A338" s="219"/>
      <c r="B338" s="231"/>
      <c r="C338" s="34" t="s">
        <v>68</v>
      </c>
      <c r="D338" s="187" t="s">
        <v>10</v>
      </c>
      <c r="E338" s="190"/>
      <c r="F338" s="29" t="s">
        <v>908</v>
      </c>
      <c r="G338" s="29" t="s">
        <v>908</v>
      </c>
      <c r="H338" s="163">
        <v>1254.124</v>
      </c>
      <c r="I338" s="137" t="s">
        <v>994</v>
      </c>
      <c r="J338" s="137">
        <v>261</v>
      </c>
      <c r="K338" s="137">
        <v>113</v>
      </c>
      <c r="L338" s="164" t="s">
        <v>726</v>
      </c>
      <c r="M338" s="134"/>
    </row>
    <row r="339" spans="1:13" ht="12.75" customHeight="1" x14ac:dyDescent="0.2">
      <c r="A339" s="219">
        <v>153</v>
      </c>
      <c r="B339" s="231" t="s">
        <v>178</v>
      </c>
      <c r="C339" s="226" t="s">
        <v>176</v>
      </c>
      <c r="D339" s="223" t="s">
        <v>10</v>
      </c>
      <c r="E339" s="226" t="s">
        <v>177</v>
      </c>
      <c r="F339" s="32"/>
      <c r="G339" s="32"/>
      <c r="H339" s="32"/>
      <c r="I339" s="137"/>
      <c r="J339" s="202"/>
      <c r="K339" s="202"/>
      <c r="L339" s="202"/>
      <c r="M339" s="134"/>
    </row>
    <row r="340" spans="1:13" x14ac:dyDescent="0.2">
      <c r="A340" s="219"/>
      <c r="B340" s="231"/>
      <c r="C340" s="226"/>
      <c r="D340" s="223"/>
      <c r="E340" s="226"/>
      <c r="F340" s="33">
        <v>1</v>
      </c>
      <c r="G340" s="33">
        <v>1</v>
      </c>
      <c r="H340" s="31">
        <v>2</v>
      </c>
      <c r="I340" s="137"/>
      <c r="J340" s="202"/>
      <c r="K340" s="202"/>
      <c r="L340" s="202"/>
      <c r="M340" s="190"/>
    </row>
    <row r="341" spans="1:13" ht="38.25" customHeight="1" x14ac:dyDescent="0.2">
      <c r="A341" s="219">
        <v>154</v>
      </c>
      <c r="B341" s="231" t="s">
        <v>178</v>
      </c>
      <c r="C341" s="187" t="s">
        <v>68</v>
      </c>
      <c r="D341" s="187" t="s">
        <v>10</v>
      </c>
      <c r="E341" s="190"/>
      <c r="F341" s="198">
        <v>23.896999999999998</v>
      </c>
      <c r="G341" s="198">
        <v>23.896999999999998</v>
      </c>
      <c r="H341" s="32">
        <v>47.161999999999999</v>
      </c>
      <c r="I341" s="137" t="s">
        <v>994</v>
      </c>
      <c r="J341" s="137">
        <v>465</v>
      </c>
      <c r="K341" s="137" t="s">
        <v>765</v>
      </c>
      <c r="L341" s="137" t="s">
        <v>726</v>
      </c>
      <c r="M341" s="133" t="s">
        <v>1505</v>
      </c>
    </row>
    <row r="342" spans="1:13" x14ac:dyDescent="0.2">
      <c r="A342" s="219"/>
      <c r="B342" s="231"/>
      <c r="C342" s="187" t="s">
        <v>68</v>
      </c>
      <c r="D342" s="187" t="s">
        <v>10</v>
      </c>
      <c r="E342" s="190"/>
      <c r="F342" s="29"/>
      <c r="G342" s="29"/>
      <c r="H342" s="163"/>
      <c r="I342" s="137"/>
      <c r="J342" s="137"/>
      <c r="K342" s="164"/>
      <c r="L342" s="164"/>
      <c r="M342" s="133"/>
    </row>
    <row r="343" spans="1:13" ht="38.25" customHeight="1" x14ac:dyDescent="0.2">
      <c r="A343" s="219">
        <v>155</v>
      </c>
      <c r="B343" s="231" t="s">
        <v>522</v>
      </c>
      <c r="C343" s="187" t="s">
        <v>68</v>
      </c>
      <c r="D343" s="187" t="s">
        <v>10</v>
      </c>
      <c r="E343" s="187" t="s">
        <v>179</v>
      </c>
      <c r="F343" s="198"/>
      <c r="G343" s="198"/>
      <c r="H343" s="198"/>
      <c r="I343" s="137" t="s">
        <v>994</v>
      </c>
      <c r="J343" s="137">
        <v>464</v>
      </c>
      <c r="K343" s="162" t="s">
        <v>762</v>
      </c>
      <c r="L343" s="162" t="s">
        <v>723</v>
      </c>
      <c r="M343" s="133" t="s">
        <v>1801</v>
      </c>
    </row>
    <row r="344" spans="1:13" ht="51" customHeight="1" x14ac:dyDescent="0.2">
      <c r="A344" s="219"/>
      <c r="B344" s="231"/>
      <c r="C344" s="187" t="s">
        <v>68</v>
      </c>
      <c r="D344" s="187" t="s">
        <v>10</v>
      </c>
      <c r="E344" s="187" t="s">
        <v>179</v>
      </c>
      <c r="F344" s="29" t="s">
        <v>908</v>
      </c>
      <c r="G344" s="29" t="s">
        <v>908</v>
      </c>
      <c r="H344" s="29"/>
      <c r="I344" s="137"/>
      <c r="J344" s="137"/>
      <c r="K344" s="137"/>
      <c r="L344" s="137"/>
      <c r="M344" s="134"/>
    </row>
    <row r="345" spans="1:13" ht="76.5" customHeight="1" x14ac:dyDescent="0.2">
      <c r="A345" s="183">
        <v>156</v>
      </c>
      <c r="B345" s="194" t="s">
        <v>180</v>
      </c>
      <c r="C345" s="187" t="s">
        <v>68</v>
      </c>
      <c r="D345" s="187" t="s">
        <v>10</v>
      </c>
      <c r="E345" s="187" t="s">
        <v>181</v>
      </c>
      <c r="F345" s="198" t="s">
        <v>182</v>
      </c>
      <c r="G345" s="198" t="s">
        <v>182</v>
      </c>
      <c r="H345" s="198"/>
      <c r="I345" s="137"/>
      <c r="J345" s="202"/>
      <c r="K345" s="202"/>
      <c r="L345" s="202"/>
      <c r="M345" s="134" t="s">
        <v>1800</v>
      </c>
    </row>
    <row r="346" spans="1:13" ht="38.25" customHeight="1" x14ac:dyDescent="0.2">
      <c r="A346" s="183">
        <v>157</v>
      </c>
      <c r="B346" s="194" t="s">
        <v>183</v>
      </c>
      <c r="C346" s="187" t="s">
        <v>23</v>
      </c>
      <c r="D346" s="187" t="s">
        <v>10</v>
      </c>
      <c r="E346" s="187" t="s">
        <v>184</v>
      </c>
      <c r="F346" s="198">
        <v>880</v>
      </c>
      <c r="G346" s="198">
        <v>880</v>
      </c>
      <c r="H346" s="198">
        <v>880</v>
      </c>
      <c r="I346" s="137"/>
      <c r="J346" s="202"/>
      <c r="K346" s="202"/>
      <c r="L346" s="202"/>
      <c r="M346" s="194" t="s">
        <v>1506</v>
      </c>
    </row>
    <row r="347" spans="1:13" ht="38.25" customHeight="1" x14ac:dyDescent="0.2">
      <c r="A347" s="183">
        <v>158</v>
      </c>
      <c r="B347" s="194" t="s">
        <v>185</v>
      </c>
      <c r="C347" s="187" t="s">
        <v>23</v>
      </c>
      <c r="D347" s="187" t="s">
        <v>10</v>
      </c>
      <c r="E347" s="187" t="s">
        <v>186</v>
      </c>
      <c r="F347" s="198">
        <v>3</v>
      </c>
      <c r="G347" s="198">
        <v>3</v>
      </c>
      <c r="H347" s="198">
        <v>3</v>
      </c>
      <c r="I347" s="137"/>
      <c r="J347" s="202"/>
      <c r="K347" s="202"/>
      <c r="L347" s="202"/>
      <c r="M347" s="133" t="s">
        <v>1507</v>
      </c>
    </row>
    <row r="348" spans="1:13" ht="76.5" customHeight="1" x14ac:dyDescent="0.2">
      <c r="A348" s="183">
        <v>159</v>
      </c>
      <c r="B348" s="194" t="s">
        <v>187</v>
      </c>
      <c r="C348" s="187" t="s">
        <v>23</v>
      </c>
      <c r="D348" s="187" t="s">
        <v>10</v>
      </c>
      <c r="E348" s="187" t="s">
        <v>188</v>
      </c>
      <c r="F348" s="198" t="s">
        <v>65</v>
      </c>
      <c r="G348" s="198" t="s">
        <v>65</v>
      </c>
      <c r="H348" s="198" t="s">
        <v>65</v>
      </c>
      <c r="I348" s="137"/>
      <c r="J348" s="202"/>
      <c r="K348" s="202"/>
      <c r="L348" s="202"/>
      <c r="M348" s="133" t="s">
        <v>1508</v>
      </c>
    </row>
    <row r="349" spans="1:13" ht="63.75" customHeight="1" x14ac:dyDescent="0.2">
      <c r="A349" s="183">
        <v>160</v>
      </c>
      <c r="B349" s="194" t="s">
        <v>189</v>
      </c>
      <c r="C349" s="34" t="s">
        <v>68</v>
      </c>
      <c r="D349" s="187" t="s">
        <v>10</v>
      </c>
      <c r="E349" s="187" t="s">
        <v>190</v>
      </c>
      <c r="F349" s="198" t="s">
        <v>182</v>
      </c>
      <c r="G349" s="198" t="s">
        <v>182</v>
      </c>
      <c r="H349" s="28">
        <v>100</v>
      </c>
      <c r="I349" s="137"/>
      <c r="J349" s="137"/>
      <c r="K349" s="30"/>
      <c r="L349" s="30"/>
      <c r="M349" s="133" t="s">
        <v>1509</v>
      </c>
    </row>
    <row r="350" spans="1:13" ht="27" customHeight="1" x14ac:dyDescent="0.2">
      <c r="A350" s="87"/>
      <c r="B350" s="88" t="s">
        <v>191</v>
      </c>
      <c r="C350" s="190"/>
      <c r="D350" s="190"/>
      <c r="E350" s="190"/>
      <c r="F350" s="28"/>
      <c r="G350" s="28"/>
      <c r="H350" s="28"/>
      <c r="I350" s="137"/>
      <c r="J350" s="36"/>
      <c r="K350" s="36"/>
      <c r="L350" s="36"/>
      <c r="M350" s="134"/>
    </row>
    <row r="351" spans="1:13" ht="12.75" customHeight="1" x14ac:dyDescent="0.2">
      <c r="A351" s="183"/>
      <c r="B351" s="134" t="s">
        <v>92</v>
      </c>
      <c r="C351" s="190"/>
      <c r="D351" s="190"/>
      <c r="E351" s="190"/>
      <c r="F351" s="70">
        <v>0</v>
      </c>
      <c r="G351" s="70">
        <v>0</v>
      </c>
      <c r="H351" s="70"/>
      <c r="I351" s="190"/>
      <c r="J351" s="188"/>
      <c r="K351" s="188"/>
      <c r="L351" s="188"/>
      <c r="M351" s="134"/>
    </row>
    <row r="352" spans="1:13" ht="191.25" customHeight="1" x14ac:dyDescent="0.2">
      <c r="A352" s="183"/>
      <c r="B352" s="134" t="s">
        <v>93</v>
      </c>
      <c r="C352" s="190"/>
      <c r="D352" s="190"/>
      <c r="E352" s="190"/>
      <c r="F352" s="70">
        <f>F304+F305+F307+F308+F309+F311+F312+F313+F315+F316+F317+F318+F319+F322+F323+F324+F325+F327</f>
        <v>13005.345599999997</v>
      </c>
      <c r="G352" s="70">
        <f>G304+G305+G307+G308+G309+G311+G312+G313+G315+G316+G317+G318+G319+G322+G323+G324+G325+G327</f>
        <v>13005.345599999997</v>
      </c>
      <c r="H352" s="70">
        <f>H304+H305+H307+H308+H309+H311+H312+H313+H315+H316+H317+H318+H319+H322+H323+H324+H325+H327</f>
        <v>12997.887300000002</v>
      </c>
      <c r="I352" s="190"/>
      <c r="J352" s="188"/>
      <c r="K352" s="188"/>
      <c r="L352" s="188"/>
      <c r="M352" s="134" t="s">
        <v>1510</v>
      </c>
    </row>
    <row r="353" spans="1:13" ht="38.25" customHeight="1" x14ac:dyDescent="0.2">
      <c r="A353" s="183"/>
      <c r="B353" s="134" t="s">
        <v>94</v>
      </c>
      <c r="C353" s="190"/>
      <c r="D353" s="190"/>
      <c r="E353" s="190"/>
      <c r="F353" s="70">
        <f>F326+F321+F310</f>
        <v>323.33000000000004</v>
      </c>
      <c r="G353" s="70">
        <f>G326+G321+G310</f>
        <v>323.33000000000004</v>
      </c>
      <c r="H353" s="70">
        <f>H326+H321+H310</f>
        <v>320.26500000000004</v>
      </c>
      <c r="I353" s="190"/>
      <c r="J353" s="188"/>
      <c r="K353" s="188"/>
      <c r="L353" s="188"/>
      <c r="M353" s="133" t="s">
        <v>1503</v>
      </c>
    </row>
    <row r="354" spans="1:13" ht="12.75" customHeight="1" x14ac:dyDescent="0.2">
      <c r="A354" s="183"/>
      <c r="B354" s="134" t="s">
        <v>735</v>
      </c>
      <c r="C354" s="190"/>
      <c r="D354" s="190"/>
      <c r="E354" s="190"/>
      <c r="F354" s="70">
        <v>0</v>
      </c>
      <c r="G354" s="70">
        <v>0</v>
      </c>
      <c r="H354" s="70"/>
      <c r="I354" s="190"/>
      <c r="J354" s="188"/>
      <c r="K354" s="188"/>
      <c r="L354" s="188"/>
      <c r="M354" s="134"/>
    </row>
    <row r="355" spans="1:13" ht="25.5" customHeight="1" x14ac:dyDescent="0.2">
      <c r="A355" s="183"/>
      <c r="B355" s="134" t="s">
        <v>192</v>
      </c>
      <c r="C355" s="190"/>
      <c r="D355" s="190"/>
      <c r="E355" s="190"/>
      <c r="F355" s="70">
        <f t="shared" ref="F355:G355" si="0">F352+F353</f>
        <v>13328.675599999997</v>
      </c>
      <c r="G355" s="70">
        <f t="shared" si="0"/>
        <v>13328.675599999997</v>
      </c>
      <c r="H355" s="70">
        <f>H352+H353</f>
        <v>13318.152300000002</v>
      </c>
      <c r="I355" s="190"/>
      <c r="J355" s="188"/>
      <c r="K355" s="188"/>
      <c r="L355" s="188"/>
      <c r="M355" s="134"/>
    </row>
    <row r="356" spans="1:13" ht="12.75" customHeight="1" x14ac:dyDescent="0.2">
      <c r="A356" s="183"/>
      <c r="B356" s="224" t="s">
        <v>193</v>
      </c>
      <c r="C356" s="224"/>
      <c r="D356" s="224"/>
      <c r="E356" s="224"/>
      <c r="F356" s="224"/>
      <c r="G356" s="224"/>
      <c r="H356" s="224"/>
      <c r="I356" s="224"/>
      <c r="J356" s="224"/>
      <c r="K356" s="224"/>
      <c r="L356" s="224"/>
      <c r="M356" s="134"/>
    </row>
    <row r="357" spans="1:13" ht="12.75" customHeight="1" x14ac:dyDescent="0.2">
      <c r="A357" s="183"/>
      <c r="B357" s="224" t="s">
        <v>497</v>
      </c>
      <c r="C357" s="224"/>
      <c r="D357" s="224"/>
      <c r="E357" s="224"/>
      <c r="F357" s="224"/>
      <c r="G357" s="224"/>
      <c r="H357" s="224"/>
      <c r="I357" s="224"/>
      <c r="J357" s="224"/>
      <c r="K357" s="224"/>
      <c r="L357" s="224"/>
      <c r="M357" s="134"/>
    </row>
    <row r="358" spans="1:13" ht="12.75" customHeight="1" x14ac:dyDescent="0.2">
      <c r="A358" s="94">
        <v>95</v>
      </c>
      <c r="B358" s="133" t="s">
        <v>194</v>
      </c>
      <c r="C358" s="190" t="s">
        <v>711</v>
      </c>
      <c r="D358" s="190"/>
      <c r="E358" s="190" t="s">
        <v>195</v>
      </c>
      <c r="F358" s="13">
        <v>69.8</v>
      </c>
      <c r="G358" s="13">
        <v>71</v>
      </c>
      <c r="H358" s="122"/>
      <c r="I358" s="188" t="s">
        <v>10</v>
      </c>
      <c r="J358" s="188" t="s">
        <v>10</v>
      </c>
      <c r="K358" s="188" t="s">
        <v>10</v>
      </c>
      <c r="L358" s="188" t="s">
        <v>10</v>
      </c>
      <c r="M358" s="133" t="s">
        <v>1516</v>
      </c>
    </row>
    <row r="359" spans="1:13" ht="38.25" customHeight="1" x14ac:dyDescent="0.2">
      <c r="A359" s="94">
        <v>31</v>
      </c>
      <c r="B359" s="133" t="s">
        <v>196</v>
      </c>
      <c r="C359" s="190" t="s">
        <v>712</v>
      </c>
      <c r="D359" s="190" t="s">
        <v>1407</v>
      </c>
      <c r="E359" s="190" t="s">
        <v>195</v>
      </c>
      <c r="F359" s="13">
        <v>14.8</v>
      </c>
      <c r="G359" s="13">
        <v>14.8</v>
      </c>
      <c r="H359" s="122" t="s">
        <v>1512</v>
      </c>
      <c r="I359" s="188" t="s">
        <v>10</v>
      </c>
      <c r="J359" s="188" t="s">
        <v>10</v>
      </c>
      <c r="K359" s="188" t="s">
        <v>10</v>
      </c>
      <c r="L359" s="188" t="s">
        <v>10</v>
      </c>
      <c r="M359" s="134" t="s">
        <v>1517</v>
      </c>
    </row>
    <row r="360" spans="1:13" ht="38.25" customHeight="1" x14ac:dyDescent="0.2">
      <c r="A360" s="94">
        <v>32</v>
      </c>
      <c r="B360" s="133" t="s">
        <v>197</v>
      </c>
      <c r="C360" s="190" t="s">
        <v>713</v>
      </c>
      <c r="D360" s="190" t="s">
        <v>1398</v>
      </c>
      <c r="E360" s="190" t="s">
        <v>195</v>
      </c>
      <c r="F360" s="13">
        <v>8.4</v>
      </c>
      <c r="G360" s="13">
        <v>8.1999999999999993</v>
      </c>
      <c r="H360" s="122" t="s">
        <v>1513</v>
      </c>
      <c r="I360" s="188" t="s">
        <v>10</v>
      </c>
      <c r="J360" s="188" t="s">
        <v>10</v>
      </c>
      <c r="K360" s="188" t="s">
        <v>10</v>
      </c>
      <c r="L360" s="188" t="s">
        <v>10</v>
      </c>
      <c r="M360" s="134" t="s">
        <v>1427</v>
      </c>
    </row>
    <row r="361" spans="1:13" ht="25.5" customHeight="1" x14ac:dyDescent="0.2">
      <c r="A361" s="94">
        <v>33</v>
      </c>
      <c r="B361" s="133" t="s">
        <v>198</v>
      </c>
      <c r="C361" s="190" t="s">
        <v>483</v>
      </c>
      <c r="D361" s="190" t="s">
        <v>1398</v>
      </c>
      <c r="E361" s="190" t="s">
        <v>195</v>
      </c>
      <c r="F361" s="13">
        <v>125.1</v>
      </c>
      <c r="G361" s="180">
        <v>121.74</v>
      </c>
      <c r="H361" s="122" t="s">
        <v>1514</v>
      </c>
      <c r="I361" s="188" t="s">
        <v>10</v>
      </c>
      <c r="J361" s="188" t="s">
        <v>10</v>
      </c>
      <c r="K361" s="188" t="s">
        <v>10</v>
      </c>
      <c r="L361" s="188" t="s">
        <v>10</v>
      </c>
      <c r="M361" s="134" t="s">
        <v>1427</v>
      </c>
    </row>
    <row r="362" spans="1:13" ht="38.25" customHeight="1" x14ac:dyDescent="0.2">
      <c r="A362" s="94">
        <v>34</v>
      </c>
      <c r="B362" s="133" t="s">
        <v>199</v>
      </c>
      <c r="C362" s="190" t="s">
        <v>9</v>
      </c>
      <c r="D362" s="190" t="s">
        <v>1407</v>
      </c>
      <c r="E362" s="190" t="s">
        <v>195</v>
      </c>
      <c r="F362" s="180">
        <v>0.18</v>
      </c>
      <c r="G362" s="180">
        <v>0.18</v>
      </c>
      <c r="H362" s="122" t="s">
        <v>1515</v>
      </c>
      <c r="I362" s="188" t="s">
        <v>10</v>
      </c>
      <c r="J362" s="188" t="s">
        <v>10</v>
      </c>
      <c r="K362" s="188" t="s">
        <v>10</v>
      </c>
      <c r="L362" s="188" t="s">
        <v>10</v>
      </c>
      <c r="M362" s="134" t="s">
        <v>1427</v>
      </c>
    </row>
    <row r="363" spans="1:13" ht="12.75" customHeight="1" x14ac:dyDescent="0.2">
      <c r="A363" s="87"/>
      <c r="B363" s="96" t="s">
        <v>72</v>
      </c>
      <c r="C363" s="137"/>
      <c r="D363" s="137"/>
      <c r="E363" s="137"/>
      <c r="F363" s="28"/>
      <c r="G363" s="28"/>
      <c r="H363" s="28"/>
      <c r="I363" s="36"/>
      <c r="J363" s="188"/>
      <c r="K363" s="188"/>
      <c r="L363" s="188"/>
      <c r="M363" s="134"/>
    </row>
    <row r="364" spans="1:13" ht="38.25" x14ac:dyDescent="0.2">
      <c r="A364" s="184">
        <v>161</v>
      </c>
      <c r="B364" s="185" t="s">
        <v>537</v>
      </c>
      <c r="C364" s="184" t="s">
        <v>247</v>
      </c>
      <c r="D364" s="184" t="s">
        <v>10</v>
      </c>
      <c r="E364" s="184" t="s">
        <v>200</v>
      </c>
      <c r="F364" s="62">
        <v>10.199999999999999</v>
      </c>
      <c r="G364" s="62">
        <v>10.199999999999999</v>
      </c>
      <c r="H364" s="62">
        <v>10.199999999999999</v>
      </c>
      <c r="I364" s="66" t="s">
        <v>93</v>
      </c>
      <c r="J364" s="66">
        <v>253</v>
      </c>
      <c r="K364" s="67" t="s">
        <v>766</v>
      </c>
      <c r="L364" s="67" t="s">
        <v>726</v>
      </c>
      <c r="M364" s="134" t="s">
        <v>1427</v>
      </c>
    </row>
    <row r="365" spans="1:13" ht="25.5" customHeight="1" x14ac:dyDescent="0.2">
      <c r="A365" s="220">
        <v>162</v>
      </c>
      <c r="B365" s="221" t="s">
        <v>706</v>
      </c>
      <c r="C365" s="220" t="s">
        <v>247</v>
      </c>
      <c r="D365" s="220" t="s">
        <v>10</v>
      </c>
      <c r="E365" s="220" t="s">
        <v>200</v>
      </c>
      <c r="F365" s="62">
        <v>395.077</v>
      </c>
      <c r="G365" s="62">
        <v>395.077</v>
      </c>
      <c r="H365" s="117">
        <v>395.077</v>
      </c>
      <c r="I365" s="66" t="s">
        <v>94</v>
      </c>
      <c r="J365" s="66">
        <v>253</v>
      </c>
      <c r="K365" s="67" t="s">
        <v>728</v>
      </c>
      <c r="L365" s="67" t="s">
        <v>722</v>
      </c>
      <c r="M365" s="134" t="s">
        <v>1427</v>
      </c>
    </row>
    <row r="366" spans="1:13" ht="25.5" customHeight="1" x14ac:dyDescent="0.2">
      <c r="A366" s="220"/>
      <c r="B366" s="221"/>
      <c r="C366" s="220"/>
      <c r="D366" s="220"/>
      <c r="E366" s="220" t="s">
        <v>200</v>
      </c>
      <c r="F366" s="117">
        <v>0.76700000000000002</v>
      </c>
      <c r="G366" s="117">
        <v>0.76700000000000002</v>
      </c>
      <c r="H366" s="117">
        <v>0.76700000000000002</v>
      </c>
      <c r="I366" s="66" t="s">
        <v>93</v>
      </c>
      <c r="J366" s="66">
        <v>253</v>
      </c>
      <c r="K366" s="67" t="s">
        <v>728</v>
      </c>
      <c r="L366" s="67" t="s">
        <v>723</v>
      </c>
      <c r="M366" s="134" t="s">
        <v>1427</v>
      </c>
    </row>
    <row r="367" spans="1:13" ht="25.5" customHeight="1" x14ac:dyDescent="0.2">
      <c r="A367" s="220">
        <v>163</v>
      </c>
      <c r="B367" s="221" t="s">
        <v>538</v>
      </c>
      <c r="C367" s="220" t="s">
        <v>247</v>
      </c>
      <c r="D367" s="220" t="s">
        <v>10</v>
      </c>
      <c r="E367" s="220" t="s">
        <v>200</v>
      </c>
      <c r="F367" s="62">
        <v>636.01300000000003</v>
      </c>
      <c r="G367" s="62">
        <v>636.01300000000003</v>
      </c>
      <c r="H367" s="117">
        <v>636.01300000000003</v>
      </c>
      <c r="I367" s="66" t="s">
        <v>94</v>
      </c>
      <c r="J367" s="66">
        <v>253</v>
      </c>
      <c r="K367" s="67" t="s">
        <v>763</v>
      </c>
      <c r="L367" s="67" t="s">
        <v>722</v>
      </c>
      <c r="M367" s="134" t="s">
        <v>1427</v>
      </c>
    </row>
    <row r="368" spans="1:13" ht="25.5" customHeight="1" x14ac:dyDescent="0.2">
      <c r="A368" s="220"/>
      <c r="B368" s="221"/>
      <c r="C368" s="220"/>
      <c r="D368" s="220"/>
      <c r="E368" s="220" t="s">
        <v>200</v>
      </c>
      <c r="F368" s="117">
        <v>0.47339999999999999</v>
      </c>
      <c r="G368" s="117">
        <v>0.47339999999999999</v>
      </c>
      <c r="H368" s="117">
        <v>0.47299999999999998</v>
      </c>
      <c r="I368" s="66" t="s">
        <v>93</v>
      </c>
      <c r="J368" s="66">
        <v>253</v>
      </c>
      <c r="K368" s="67" t="s">
        <v>763</v>
      </c>
      <c r="L368" s="67" t="s">
        <v>723</v>
      </c>
      <c r="M368" s="134" t="s">
        <v>1427</v>
      </c>
    </row>
    <row r="369" spans="1:13" ht="25.5" customHeight="1" x14ac:dyDescent="0.2">
      <c r="A369" s="220">
        <v>164</v>
      </c>
      <c r="B369" s="221" t="s">
        <v>539</v>
      </c>
      <c r="C369" s="220" t="s">
        <v>247</v>
      </c>
      <c r="D369" s="220" t="s">
        <v>10</v>
      </c>
      <c r="E369" s="220" t="s">
        <v>200</v>
      </c>
      <c r="F369" s="65"/>
      <c r="G369" s="65"/>
      <c r="H369" s="65"/>
      <c r="I369" s="66"/>
      <c r="J369" s="66"/>
      <c r="K369" s="67"/>
      <c r="L369" s="67"/>
      <c r="M369" s="134"/>
    </row>
    <row r="370" spans="1:13" ht="25.5" customHeight="1" x14ac:dyDescent="0.2">
      <c r="A370" s="220"/>
      <c r="B370" s="221"/>
      <c r="C370" s="220"/>
      <c r="D370" s="220"/>
      <c r="E370" s="220" t="s">
        <v>200</v>
      </c>
      <c r="F370" s="62">
        <v>107.81950000000001</v>
      </c>
      <c r="G370" s="62">
        <v>107.81950000000001</v>
      </c>
      <c r="H370" s="62">
        <v>107.819</v>
      </c>
      <c r="I370" s="66" t="s">
        <v>93</v>
      </c>
      <c r="J370" s="66">
        <v>253</v>
      </c>
      <c r="K370" s="67" t="s">
        <v>767</v>
      </c>
      <c r="L370" s="67" t="s">
        <v>726</v>
      </c>
      <c r="M370" s="194" t="s">
        <v>1763</v>
      </c>
    </row>
    <row r="371" spans="1:13" ht="25.5" customHeight="1" x14ac:dyDescent="0.2">
      <c r="A371" s="220">
        <v>165</v>
      </c>
      <c r="B371" s="221" t="s">
        <v>707</v>
      </c>
      <c r="C371" s="220" t="s">
        <v>247</v>
      </c>
      <c r="D371" s="220" t="s">
        <v>10</v>
      </c>
      <c r="E371" s="220" t="s">
        <v>200</v>
      </c>
      <c r="F371" s="62">
        <v>72.784999999999997</v>
      </c>
      <c r="G371" s="62">
        <v>72.784999999999997</v>
      </c>
      <c r="H371" s="62">
        <v>72.784999999999997</v>
      </c>
      <c r="I371" s="66" t="s">
        <v>94</v>
      </c>
      <c r="J371" s="66">
        <v>253</v>
      </c>
      <c r="K371" s="67" t="s">
        <v>758</v>
      </c>
      <c r="L371" s="67" t="s">
        <v>722</v>
      </c>
      <c r="M371" s="134" t="s">
        <v>1748</v>
      </c>
    </row>
    <row r="372" spans="1:13" ht="25.5" customHeight="1" x14ac:dyDescent="0.2">
      <c r="A372" s="220"/>
      <c r="B372" s="221"/>
      <c r="C372" s="220"/>
      <c r="D372" s="220"/>
      <c r="E372" s="220" t="s">
        <v>200</v>
      </c>
      <c r="F372" s="62">
        <v>9.4</v>
      </c>
      <c r="G372" s="62">
        <v>9.4</v>
      </c>
      <c r="H372" s="62">
        <v>9.4</v>
      </c>
      <c r="I372" s="66" t="s">
        <v>93</v>
      </c>
      <c r="J372" s="66">
        <v>253</v>
      </c>
      <c r="K372" s="67" t="s">
        <v>758</v>
      </c>
      <c r="L372" s="67" t="s">
        <v>723</v>
      </c>
      <c r="M372" s="134" t="s">
        <v>1748</v>
      </c>
    </row>
    <row r="373" spans="1:13" ht="38.25" customHeight="1" x14ac:dyDescent="0.2">
      <c r="A373" s="184">
        <v>166</v>
      </c>
      <c r="B373" s="185" t="s">
        <v>540</v>
      </c>
      <c r="C373" s="184" t="s">
        <v>247</v>
      </c>
      <c r="D373" s="184" t="s">
        <v>10</v>
      </c>
      <c r="E373" s="184" t="s">
        <v>200</v>
      </c>
      <c r="F373" s="62">
        <v>317.98599999999999</v>
      </c>
      <c r="G373" s="62">
        <v>317.98599999999999</v>
      </c>
      <c r="H373" s="117">
        <v>317.98500000000001</v>
      </c>
      <c r="I373" s="66" t="s">
        <v>94</v>
      </c>
      <c r="J373" s="66">
        <v>253</v>
      </c>
      <c r="K373" s="67" t="s">
        <v>768</v>
      </c>
      <c r="L373" s="67" t="s">
        <v>722</v>
      </c>
      <c r="M373" s="194" t="s">
        <v>1764</v>
      </c>
    </row>
    <row r="374" spans="1:13" ht="25.5" customHeight="1" x14ac:dyDescent="0.2">
      <c r="A374" s="220">
        <v>167</v>
      </c>
      <c r="B374" s="221" t="s">
        <v>708</v>
      </c>
      <c r="C374" s="220" t="s">
        <v>247</v>
      </c>
      <c r="D374" s="220" t="s">
        <v>10</v>
      </c>
      <c r="E374" s="220" t="s">
        <v>200</v>
      </c>
      <c r="F374" s="62">
        <v>3849.7240000000002</v>
      </c>
      <c r="G374" s="62">
        <v>3849.7240000000002</v>
      </c>
      <c r="H374" s="117">
        <v>3849.6860000000001</v>
      </c>
      <c r="I374" s="66" t="s">
        <v>94</v>
      </c>
      <c r="J374" s="66">
        <v>253</v>
      </c>
      <c r="K374" s="67" t="s">
        <v>730</v>
      </c>
      <c r="L374" s="67" t="s">
        <v>722</v>
      </c>
      <c r="M374" s="194" t="s">
        <v>1765</v>
      </c>
    </row>
    <row r="375" spans="1:13" ht="40.5" customHeight="1" x14ac:dyDescent="0.2">
      <c r="A375" s="220"/>
      <c r="B375" s="221"/>
      <c r="C375" s="220"/>
      <c r="D375" s="220"/>
      <c r="E375" s="220" t="s">
        <v>200</v>
      </c>
      <c r="F375" s="117">
        <v>68.918599999999998</v>
      </c>
      <c r="G375" s="117">
        <v>68.918599999999998</v>
      </c>
      <c r="H375" s="117">
        <v>68.918000000000006</v>
      </c>
      <c r="I375" s="66" t="s">
        <v>93</v>
      </c>
      <c r="J375" s="66">
        <v>253</v>
      </c>
      <c r="K375" s="67" t="s">
        <v>730</v>
      </c>
      <c r="L375" s="67" t="s">
        <v>723</v>
      </c>
      <c r="M375" s="194" t="s">
        <v>1763</v>
      </c>
    </row>
    <row r="376" spans="1:13" ht="25.5" customHeight="1" x14ac:dyDescent="0.2">
      <c r="A376" s="184">
        <v>168</v>
      </c>
      <c r="B376" s="185" t="s">
        <v>541</v>
      </c>
      <c r="C376" s="184" t="s">
        <v>247</v>
      </c>
      <c r="D376" s="184" t="s">
        <v>10</v>
      </c>
      <c r="E376" s="184" t="s">
        <v>200</v>
      </c>
      <c r="F376" s="62">
        <v>1405.29</v>
      </c>
      <c r="G376" s="62">
        <v>1405.29</v>
      </c>
      <c r="H376" s="117">
        <v>1405.29</v>
      </c>
      <c r="I376" s="66" t="s">
        <v>94</v>
      </c>
      <c r="J376" s="66">
        <v>253</v>
      </c>
      <c r="K376" s="67" t="s">
        <v>722</v>
      </c>
      <c r="L376" s="67" t="s">
        <v>722</v>
      </c>
      <c r="M376" s="134" t="s">
        <v>1748</v>
      </c>
    </row>
    <row r="377" spans="1:13" ht="12.75" customHeight="1" x14ac:dyDescent="0.2">
      <c r="A377" s="220">
        <v>169</v>
      </c>
      <c r="B377" s="221" t="s">
        <v>709</v>
      </c>
      <c r="C377" s="220" t="s">
        <v>247</v>
      </c>
      <c r="D377" s="220" t="s">
        <v>10</v>
      </c>
      <c r="E377" s="220" t="s">
        <v>200</v>
      </c>
      <c r="F377" s="62">
        <v>1633.2439999999999</v>
      </c>
      <c r="G377" s="62">
        <v>1633.2439999999999</v>
      </c>
      <c r="H377" s="117">
        <v>1631.816</v>
      </c>
      <c r="I377" s="66" t="s">
        <v>94</v>
      </c>
      <c r="J377" s="66">
        <v>253</v>
      </c>
      <c r="K377" s="67" t="s">
        <v>727</v>
      </c>
      <c r="L377" s="67" t="s">
        <v>722</v>
      </c>
      <c r="M377" s="194" t="s">
        <v>1596</v>
      </c>
    </row>
    <row r="378" spans="1:13" ht="12.75" customHeight="1" x14ac:dyDescent="0.2">
      <c r="A378" s="220"/>
      <c r="B378" s="221"/>
      <c r="C378" s="220"/>
      <c r="D378" s="220"/>
      <c r="E378" s="220"/>
      <c r="F378" s="117">
        <v>13.559100000000001</v>
      </c>
      <c r="G378" s="117">
        <v>13.559100000000001</v>
      </c>
      <c r="H378" s="117">
        <v>13.558999999999999</v>
      </c>
      <c r="I378" s="66" t="s">
        <v>93</v>
      </c>
      <c r="J378" s="66">
        <v>253</v>
      </c>
      <c r="K378" s="67" t="s">
        <v>727</v>
      </c>
      <c r="L378" s="67" t="s">
        <v>770</v>
      </c>
      <c r="M378" s="134" t="s">
        <v>1748</v>
      </c>
    </row>
    <row r="379" spans="1:13" ht="38.25" customHeight="1" x14ac:dyDescent="0.2">
      <c r="A379" s="184">
        <v>170</v>
      </c>
      <c r="B379" s="185" t="s">
        <v>542</v>
      </c>
      <c r="C379" s="184" t="s">
        <v>247</v>
      </c>
      <c r="D379" s="184" t="s">
        <v>10</v>
      </c>
      <c r="E379" s="184" t="s">
        <v>200</v>
      </c>
      <c r="F379" s="62">
        <v>3.6684999999999999</v>
      </c>
      <c r="G379" s="62">
        <v>3.6684999999999999</v>
      </c>
      <c r="H379" s="128">
        <v>3.6680000000000001</v>
      </c>
      <c r="I379" s="66" t="s">
        <v>93</v>
      </c>
      <c r="J379" s="66">
        <v>253</v>
      </c>
      <c r="K379" s="67" t="s">
        <v>771</v>
      </c>
      <c r="L379" s="67" t="s">
        <v>726</v>
      </c>
      <c r="M379" s="194" t="s">
        <v>1763</v>
      </c>
    </row>
    <row r="380" spans="1:13" ht="51" customHeight="1" x14ac:dyDescent="0.2">
      <c r="A380" s="184">
        <v>172</v>
      </c>
      <c r="B380" s="185" t="s">
        <v>543</v>
      </c>
      <c r="C380" s="184" t="s">
        <v>247</v>
      </c>
      <c r="D380" s="184" t="s">
        <v>10</v>
      </c>
      <c r="E380" s="184" t="s">
        <v>200</v>
      </c>
      <c r="F380" s="62">
        <v>295.65800000000002</v>
      </c>
      <c r="G380" s="62">
        <v>295.65800000000002</v>
      </c>
      <c r="H380" s="117">
        <v>295.49099999999999</v>
      </c>
      <c r="I380" s="66" t="s">
        <v>94</v>
      </c>
      <c r="J380" s="66">
        <v>253</v>
      </c>
      <c r="K380" s="67" t="s">
        <v>773</v>
      </c>
      <c r="L380" s="67" t="s">
        <v>722</v>
      </c>
      <c r="M380" s="194" t="s">
        <v>1765</v>
      </c>
    </row>
    <row r="381" spans="1:13" ht="25.5" customHeight="1" x14ac:dyDescent="0.2">
      <c r="A381" s="184">
        <v>173</v>
      </c>
      <c r="B381" s="185" t="s">
        <v>544</v>
      </c>
      <c r="C381" s="184" t="s">
        <v>247</v>
      </c>
      <c r="D381" s="184" t="s">
        <v>10</v>
      </c>
      <c r="E381" s="184" t="s">
        <v>200</v>
      </c>
      <c r="F381" s="62">
        <v>425.42</v>
      </c>
      <c r="G381" s="62">
        <v>425.42</v>
      </c>
      <c r="H381" s="117">
        <v>425.41800000000001</v>
      </c>
      <c r="I381" s="66" t="s">
        <v>94</v>
      </c>
      <c r="J381" s="66">
        <v>253</v>
      </c>
      <c r="K381" s="67" t="s">
        <v>761</v>
      </c>
      <c r="L381" s="67" t="s">
        <v>722</v>
      </c>
      <c r="M381" s="194" t="s">
        <v>1765</v>
      </c>
    </row>
    <row r="382" spans="1:13" ht="51" customHeight="1" x14ac:dyDescent="0.2">
      <c r="A382" s="184">
        <v>174</v>
      </c>
      <c r="B382" s="185" t="s">
        <v>545</v>
      </c>
      <c r="C382" s="184" t="s">
        <v>247</v>
      </c>
      <c r="D382" s="184" t="s">
        <v>10</v>
      </c>
      <c r="E382" s="184" t="s">
        <v>200</v>
      </c>
      <c r="F382" s="62">
        <v>220.511</v>
      </c>
      <c r="G382" s="62">
        <v>220.511</v>
      </c>
      <c r="H382" s="117">
        <v>220.46600000000001</v>
      </c>
      <c r="I382" s="66" t="s">
        <v>94</v>
      </c>
      <c r="J382" s="66">
        <v>253</v>
      </c>
      <c r="K382" s="67" t="s">
        <v>774</v>
      </c>
      <c r="L382" s="67" t="s">
        <v>722</v>
      </c>
      <c r="M382" s="194" t="s">
        <v>1765</v>
      </c>
    </row>
    <row r="383" spans="1:13" ht="63.75" x14ac:dyDescent="0.2">
      <c r="A383" s="184">
        <v>175</v>
      </c>
      <c r="B383" s="185" t="s">
        <v>546</v>
      </c>
      <c r="C383" s="184" t="s">
        <v>247</v>
      </c>
      <c r="D383" s="184" t="s">
        <v>10</v>
      </c>
      <c r="E383" s="184" t="s">
        <v>200</v>
      </c>
      <c r="F383" s="62">
        <v>474.71199999999999</v>
      </c>
      <c r="G383" s="62">
        <v>474.71199999999999</v>
      </c>
      <c r="H383" s="117">
        <v>474.66500000000002</v>
      </c>
      <c r="I383" s="66" t="s">
        <v>94</v>
      </c>
      <c r="J383" s="66">
        <v>253</v>
      </c>
      <c r="K383" s="67" t="s">
        <v>775</v>
      </c>
      <c r="L383" s="67" t="s">
        <v>722</v>
      </c>
      <c r="M383" s="194" t="s">
        <v>1765</v>
      </c>
    </row>
    <row r="384" spans="1:13" ht="51" customHeight="1" x14ac:dyDescent="0.2">
      <c r="A384" s="184">
        <v>176</v>
      </c>
      <c r="B384" s="185" t="s">
        <v>547</v>
      </c>
      <c r="C384" s="184" t="s">
        <v>247</v>
      </c>
      <c r="D384" s="184" t="s">
        <v>10</v>
      </c>
      <c r="E384" s="184" t="s">
        <v>200</v>
      </c>
      <c r="F384" s="62">
        <v>594.26800000000003</v>
      </c>
      <c r="G384" s="62">
        <v>594.26800000000003</v>
      </c>
      <c r="H384" s="117">
        <v>594.26800000000003</v>
      </c>
      <c r="I384" s="66" t="s">
        <v>94</v>
      </c>
      <c r="J384" s="66">
        <v>253</v>
      </c>
      <c r="K384" s="67" t="s">
        <v>776</v>
      </c>
      <c r="L384" s="67" t="s">
        <v>722</v>
      </c>
      <c r="M384" s="134" t="s">
        <v>1748</v>
      </c>
    </row>
    <row r="385" spans="1:13" ht="38.25" customHeight="1" x14ac:dyDescent="0.2">
      <c r="A385" s="220">
        <v>177</v>
      </c>
      <c r="B385" s="221" t="s">
        <v>548</v>
      </c>
      <c r="C385" s="220" t="s">
        <v>247</v>
      </c>
      <c r="D385" s="220" t="s">
        <v>10</v>
      </c>
      <c r="E385" s="220" t="s">
        <v>195</v>
      </c>
      <c r="F385" s="62">
        <v>990.50400000000002</v>
      </c>
      <c r="G385" s="62">
        <v>990.50400000000002</v>
      </c>
      <c r="H385" s="62">
        <v>985.05899999999997</v>
      </c>
      <c r="I385" s="66" t="s">
        <v>94</v>
      </c>
      <c r="J385" s="66">
        <v>253</v>
      </c>
      <c r="K385" s="67" t="s">
        <v>764</v>
      </c>
      <c r="L385" s="67" t="s">
        <v>722</v>
      </c>
      <c r="M385" s="194" t="s">
        <v>1766</v>
      </c>
    </row>
    <row r="386" spans="1:13" ht="12.75" customHeight="1" x14ac:dyDescent="0.2">
      <c r="A386" s="220"/>
      <c r="B386" s="221"/>
      <c r="C386" s="220"/>
      <c r="D386" s="220"/>
      <c r="E386" s="220"/>
      <c r="F386" s="62">
        <v>105.956</v>
      </c>
      <c r="G386" s="62">
        <v>105.956</v>
      </c>
      <c r="H386" s="62">
        <v>105.955</v>
      </c>
      <c r="I386" s="66" t="s">
        <v>93</v>
      </c>
      <c r="J386" s="66">
        <v>253</v>
      </c>
      <c r="K386" s="67" t="s">
        <v>764</v>
      </c>
      <c r="L386" s="67" t="s">
        <v>723</v>
      </c>
      <c r="M386" s="194" t="s">
        <v>1763</v>
      </c>
    </row>
    <row r="387" spans="1:13" ht="12.75" customHeight="1" x14ac:dyDescent="0.2">
      <c r="A387" s="220">
        <v>178</v>
      </c>
      <c r="B387" s="221" t="s">
        <v>549</v>
      </c>
      <c r="C387" s="184" t="s">
        <v>68</v>
      </c>
      <c r="D387" s="220" t="s">
        <v>10</v>
      </c>
      <c r="E387" s="220" t="s">
        <v>200</v>
      </c>
      <c r="F387" s="97"/>
      <c r="G387" s="97"/>
      <c r="H387" s="98"/>
      <c r="I387" s="66"/>
      <c r="J387" s="66"/>
      <c r="K387" s="67"/>
      <c r="L387" s="67"/>
      <c r="M387" s="134"/>
    </row>
    <row r="388" spans="1:13" ht="12.75" customHeight="1" x14ac:dyDescent="0.2">
      <c r="A388" s="220"/>
      <c r="B388" s="221"/>
      <c r="C388" s="184" t="s">
        <v>68</v>
      </c>
      <c r="D388" s="220"/>
      <c r="E388" s="220"/>
      <c r="F388" s="64">
        <v>2642.9859000000001</v>
      </c>
      <c r="G388" s="64">
        <v>2642.9859000000001</v>
      </c>
      <c r="H388" s="64">
        <v>2642.9850000000001</v>
      </c>
      <c r="I388" s="66" t="s">
        <v>93</v>
      </c>
      <c r="J388" s="66">
        <v>253</v>
      </c>
      <c r="K388" s="67" t="s">
        <v>777</v>
      </c>
      <c r="L388" s="67" t="s">
        <v>723</v>
      </c>
      <c r="M388" s="194" t="s">
        <v>1763</v>
      </c>
    </row>
    <row r="389" spans="1:13" ht="12.75" customHeight="1" x14ac:dyDescent="0.2">
      <c r="A389" s="220"/>
      <c r="B389" s="221"/>
      <c r="C389" s="184" t="s">
        <v>68</v>
      </c>
      <c r="D389" s="220"/>
      <c r="E389" s="220"/>
      <c r="F389" s="64">
        <v>221.26329999999999</v>
      </c>
      <c r="G389" s="64">
        <v>221.26329999999999</v>
      </c>
      <c r="H389" s="64">
        <v>221.26300000000001</v>
      </c>
      <c r="I389" s="66" t="s">
        <v>93</v>
      </c>
      <c r="J389" s="66">
        <v>253</v>
      </c>
      <c r="K389" s="67" t="s">
        <v>778</v>
      </c>
      <c r="L389" s="67" t="s">
        <v>726</v>
      </c>
      <c r="M389" s="134" t="s">
        <v>1748</v>
      </c>
    </row>
    <row r="390" spans="1:13" ht="25.5" customHeight="1" x14ac:dyDescent="0.2">
      <c r="A390" s="220">
        <v>179</v>
      </c>
      <c r="B390" s="184" t="s">
        <v>1012</v>
      </c>
      <c r="C390" s="184"/>
      <c r="D390" s="184" t="s">
        <v>10</v>
      </c>
      <c r="E390" s="184"/>
      <c r="F390" s="99"/>
      <c r="G390" s="99"/>
      <c r="H390" s="99"/>
      <c r="I390" s="66"/>
      <c r="J390" s="66"/>
      <c r="K390" s="67"/>
      <c r="L390" s="67"/>
      <c r="M390" s="134"/>
    </row>
    <row r="391" spans="1:13" ht="12.75" customHeight="1" x14ac:dyDescent="0.2">
      <c r="A391" s="220"/>
      <c r="B391" s="220" t="s">
        <v>1185</v>
      </c>
      <c r="C391" s="184" t="s">
        <v>247</v>
      </c>
      <c r="D391" s="220" t="s">
        <v>10</v>
      </c>
      <c r="E391" s="220" t="s">
        <v>195</v>
      </c>
      <c r="F391" s="64">
        <v>846.03899999999999</v>
      </c>
      <c r="G391" s="64">
        <v>846.03899999999999</v>
      </c>
      <c r="H391" s="64">
        <v>846.03899999999999</v>
      </c>
      <c r="I391" s="66" t="s">
        <v>994</v>
      </c>
      <c r="J391" s="66">
        <v>253</v>
      </c>
      <c r="K391" s="67" t="s">
        <v>777</v>
      </c>
      <c r="L391" s="67" t="s">
        <v>723</v>
      </c>
      <c r="M391" s="134" t="s">
        <v>1748</v>
      </c>
    </row>
    <row r="392" spans="1:13" ht="12.75" customHeight="1" x14ac:dyDescent="0.2">
      <c r="A392" s="220"/>
      <c r="B392" s="220"/>
      <c r="C392" s="184" t="s">
        <v>896</v>
      </c>
      <c r="D392" s="220"/>
      <c r="E392" s="220"/>
      <c r="F392" s="68">
        <v>9</v>
      </c>
      <c r="G392" s="68">
        <v>9</v>
      </c>
      <c r="H392" s="68">
        <v>9</v>
      </c>
      <c r="I392" s="66"/>
      <c r="J392" s="66"/>
      <c r="K392" s="67"/>
      <c r="L392" s="67"/>
      <c r="M392" s="134"/>
    </row>
    <row r="393" spans="1:13" ht="12.75" customHeight="1" x14ac:dyDescent="0.2">
      <c r="A393" s="220"/>
      <c r="B393" s="220" t="s">
        <v>1013</v>
      </c>
      <c r="C393" s="220" t="s">
        <v>247</v>
      </c>
      <c r="D393" s="220"/>
      <c r="E393" s="220" t="s">
        <v>195</v>
      </c>
      <c r="F393" s="64">
        <v>1796.9459999999999</v>
      </c>
      <c r="G393" s="64">
        <v>1796.9459999999999</v>
      </c>
      <c r="H393" s="64">
        <v>1796.9459999999999</v>
      </c>
      <c r="I393" s="66" t="s">
        <v>994</v>
      </c>
      <c r="J393" s="66">
        <v>253</v>
      </c>
      <c r="K393" s="67" t="s">
        <v>777</v>
      </c>
      <c r="L393" s="67" t="s">
        <v>723</v>
      </c>
      <c r="M393" s="134" t="s">
        <v>1748</v>
      </c>
    </row>
    <row r="394" spans="1:13" ht="12.75" customHeight="1" x14ac:dyDescent="0.2">
      <c r="A394" s="220"/>
      <c r="B394" s="220"/>
      <c r="C394" s="220"/>
      <c r="D394" s="220"/>
      <c r="E394" s="220"/>
      <c r="F394" s="64"/>
      <c r="G394" s="64"/>
      <c r="H394" s="64"/>
      <c r="I394" s="66" t="s">
        <v>995</v>
      </c>
      <c r="J394" s="66">
        <v>253</v>
      </c>
      <c r="K394" s="67" t="s">
        <v>777</v>
      </c>
      <c r="L394" s="67" t="s">
        <v>722</v>
      </c>
      <c r="M394" s="134"/>
    </row>
    <row r="395" spans="1:13" ht="62.25" customHeight="1" x14ac:dyDescent="0.2">
      <c r="A395" s="184">
        <v>181</v>
      </c>
      <c r="B395" s="100" t="s">
        <v>1014</v>
      </c>
      <c r="C395" s="184" t="s">
        <v>247</v>
      </c>
      <c r="D395" s="184" t="s">
        <v>10</v>
      </c>
      <c r="E395" s="184" t="s">
        <v>195</v>
      </c>
      <c r="F395" s="62">
        <v>221.26329999999999</v>
      </c>
      <c r="G395" s="62">
        <v>221.26329999999999</v>
      </c>
      <c r="H395" s="62">
        <v>221.26300000000001</v>
      </c>
      <c r="I395" s="66" t="s">
        <v>994</v>
      </c>
      <c r="J395" s="66">
        <v>253</v>
      </c>
      <c r="K395" s="67" t="s">
        <v>778</v>
      </c>
      <c r="L395" s="67" t="s">
        <v>723</v>
      </c>
      <c r="M395" s="134" t="s">
        <v>1748</v>
      </c>
    </row>
    <row r="396" spans="1:13" ht="12.75" customHeight="1" x14ac:dyDescent="0.2">
      <c r="A396" s="220"/>
      <c r="B396" s="220" t="s">
        <v>1185</v>
      </c>
      <c r="C396" s="184" t="s">
        <v>247</v>
      </c>
      <c r="D396" s="220" t="s">
        <v>10</v>
      </c>
      <c r="E396" s="220" t="s">
        <v>195</v>
      </c>
      <c r="F396" s="62">
        <v>221.26329999999999</v>
      </c>
      <c r="G396" s="62">
        <v>221.26329999999999</v>
      </c>
      <c r="H396" s="62">
        <v>221.26300000000001</v>
      </c>
      <c r="I396" s="66" t="s">
        <v>994</v>
      </c>
      <c r="J396" s="66">
        <v>253</v>
      </c>
      <c r="K396" s="67" t="s">
        <v>778</v>
      </c>
      <c r="L396" s="67" t="s">
        <v>723</v>
      </c>
      <c r="M396" s="134" t="s">
        <v>1748</v>
      </c>
    </row>
    <row r="397" spans="1:13" x14ac:dyDescent="0.2">
      <c r="A397" s="220"/>
      <c r="B397" s="220"/>
      <c r="C397" s="184" t="s">
        <v>896</v>
      </c>
      <c r="D397" s="220"/>
      <c r="E397" s="220"/>
      <c r="F397" s="68">
        <v>1</v>
      </c>
      <c r="G397" s="68">
        <v>1</v>
      </c>
      <c r="H397" s="62">
        <v>1</v>
      </c>
      <c r="I397" s="66"/>
      <c r="J397" s="66"/>
      <c r="K397" s="67"/>
      <c r="L397" s="67"/>
      <c r="M397" s="134"/>
    </row>
    <row r="398" spans="1:13" ht="25.5" customHeight="1" x14ac:dyDescent="0.2">
      <c r="A398" s="184">
        <v>182</v>
      </c>
      <c r="B398" s="100" t="s">
        <v>1015</v>
      </c>
      <c r="C398" s="184" t="s">
        <v>247</v>
      </c>
      <c r="D398" s="184" t="s">
        <v>10</v>
      </c>
      <c r="E398" s="184" t="s">
        <v>195</v>
      </c>
      <c r="F398" s="62">
        <v>926.50199999999995</v>
      </c>
      <c r="G398" s="62">
        <v>926.50199999999995</v>
      </c>
      <c r="H398" s="62">
        <v>926.50199999999995</v>
      </c>
      <c r="I398" s="66" t="s">
        <v>93</v>
      </c>
      <c r="J398" s="66">
        <v>253</v>
      </c>
      <c r="K398" s="67" t="s">
        <v>897</v>
      </c>
      <c r="L398" s="67" t="s">
        <v>726</v>
      </c>
      <c r="M398" s="134" t="s">
        <v>1748</v>
      </c>
    </row>
    <row r="399" spans="1:13" ht="43.5" customHeight="1" x14ac:dyDescent="0.2">
      <c r="A399" s="184">
        <v>183</v>
      </c>
      <c r="B399" s="185" t="s">
        <v>550</v>
      </c>
      <c r="C399" s="184" t="s">
        <v>247</v>
      </c>
      <c r="D399" s="184" t="s">
        <v>10</v>
      </c>
      <c r="E399" s="184" t="s">
        <v>200</v>
      </c>
      <c r="F399" s="62">
        <v>23.012</v>
      </c>
      <c r="G399" s="62">
        <v>23.012</v>
      </c>
      <c r="H399" s="117">
        <v>23.01</v>
      </c>
      <c r="I399" s="66" t="s">
        <v>94</v>
      </c>
      <c r="J399" s="66">
        <v>253</v>
      </c>
      <c r="K399" s="67" t="s">
        <v>779</v>
      </c>
      <c r="L399" s="67" t="s">
        <v>722</v>
      </c>
      <c r="M399" s="194" t="s">
        <v>1765</v>
      </c>
    </row>
    <row r="400" spans="1:13" ht="44.25" customHeight="1" x14ac:dyDescent="0.2">
      <c r="A400" s="184">
        <v>184</v>
      </c>
      <c r="B400" s="185" t="s">
        <v>551</v>
      </c>
      <c r="C400" s="184" t="s">
        <v>247</v>
      </c>
      <c r="D400" s="184" t="s">
        <v>10</v>
      </c>
      <c r="E400" s="184" t="s">
        <v>200</v>
      </c>
      <c r="F400" s="62">
        <v>119.714</v>
      </c>
      <c r="G400" s="62">
        <v>119.714</v>
      </c>
      <c r="H400" s="117">
        <v>119.7105</v>
      </c>
      <c r="I400" s="66" t="s">
        <v>94</v>
      </c>
      <c r="J400" s="66">
        <v>253</v>
      </c>
      <c r="K400" s="67" t="s">
        <v>780</v>
      </c>
      <c r="L400" s="67" t="s">
        <v>722</v>
      </c>
      <c r="M400" s="194" t="s">
        <v>1763</v>
      </c>
    </row>
    <row r="401" spans="1:13" ht="12.75" customHeight="1" x14ac:dyDescent="0.2">
      <c r="A401" s="220">
        <v>185</v>
      </c>
      <c r="B401" s="221" t="s">
        <v>710</v>
      </c>
      <c r="C401" s="220" t="s">
        <v>247</v>
      </c>
      <c r="D401" s="220" t="s">
        <v>10</v>
      </c>
      <c r="E401" s="220" t="s">
        <v>200</v>
      </c>
      <c r="F401" s="65"/>
      <c r="G401" s="65"/>
      <c r="H401" s="65"/>
      <c r="I401" s="66"/>
      <c r="J401" s="66"/>
      <c r="K401" s="67"/>
      <c r="L401" s="67"/>
      <c r="M401" s="134"/>
    </row>
    <row r="402" spans="1:13" ht="53.25" customHeight="1" x14ac:dyDescent="0.2">
      <c r="A402" s="220"/>
      <c r="B402" s="221"/>
      <c r="C402" s="220"/>
      <c r="D402" s="220"/>
      <c r="E402" s="220"/>
      <c r="F402" s="62">
        <v>29.2515</v>
      </c>
      <c r="G402" s="62">
        <v>29.2515</v>
      </c>
      <c r="H402" s="62">
        <v>29.251999999999999</v>
      </c>
      <c r="I402" s="66" t="s">
        <v>93</v>
      </c>
      <c r="J402" s="66">
        <v>253</v>
      </c>
      <c r="K402" s="67" t="s">
        <v>781</v>
      </c>
      <c r="L402" s="67" t="s">
        <v>723</v>
      </c>
      <c r="M402" s="194" t="s">
        <v>1763</v>
      </c>
    </row>
    <row r="403" spans="1:13" ht="12.75" customHeight="1" x14ac:dyDescent="0.2">
      <c r="A403" s="220">
        <v>186</v>
      </c>
      <c r="B403" s="221" t="s">
        <v>552</v>
      </c>
      <c r="C403" s="220" t="s">
        <v>247</v>
      </c>
      <c r="D403" s="220" t="s">
        <v>10</v>
      </c>
      <c r="E403" s="220" t="s">
        <v>553</v>
      </c>
      <c r="F403" s="65"/>
      <c r="G403" s="65"/>
      <c r="H403" s="65"/>
      <c r="I403" s="66"/>
      <c r="J403" s="66"/>
      <c r="K403" s="67"/>
      <c r="L403" s="67"/>
      <c r="M403" s="134"/>
    </row>
    <row r="404" spans="1:13" ht="25.5" customHeight="1" x14ac:dyDescent="0.2">
      <c r="A404" s="220"/>
      <c r="B404" s="221"/>
      <c r="C404" s="220"/>
      <c r="D404" s="220"/>
      <c r="E404" s="220"/>
      <c r="F404" s="62">
        <v>247.279</v>
      </c>
      <c r="G404" s="62">
        <v>247.279</v>
      </c>
      <c r="H404" s="62">
        <v>247.279</v>
      </c>
      <c r="I404" s="66" t="s">
        <v>93</v>
      </c>
      <c r="J404" s="66">
        <v>253</v>
      </c>
      <c r="K404" s="67" t="s">
        <v>782</v>
      </c>
      <c r="L404" s="67" t="s">
        <v>726</v>
      </c>
      <c r="M404" s="134" t="s">
        <v>1748</v>
      </c>
    </row>
    <row r="405" spans="1:13" ht="12.75" customHeight="1" x14ac:dyDescent="0.2">
      <c r="A405" s="220">
        <v>188</v>
      </c>
      <c r="B405" s="221" t="s">
        <v>898</v>
      </c>
      <c r="C405" s="220" t="s">
        <v>247</v>
      </c>
      <c r="D405" s="220" t="s">
        <v>10</v>
      </c>
      <c r="E405" s="220" t="s">
        <v>195</v>
      </c>
      <c r="F405" s="65"/>
      <c r="G405" s="65"/>
      <c r="H405" s="65"/>
      <c r="I405" s="66" t="s">
        <v>94</v>
      </c>
      <c r="J405" s="66">
        <v>253</v>
      </c>
      <c r="K405" s="67" t="s">
        <v>785</v>
      </c>
      <c r="L405" s="67" t="s">
        <v>722</v>
      </c>
      <c r="M405" s="134"/>
    </row>
    <row r="406" spans="1:13" ht="34.5" customHeight="1" x14ac:dyDescent="0.2">
      <c r="A406" s="220"/>
      <c r="B406" s="221"/>
      <c r="C406" s="220"/>
      <c r="D406" s="220"/>
      <c r="E406" s="220"/>
      <c r="F406" s="62">
        <v>255.173</v>
      </c>
      <c r="G406" s="62">
        <v>255.173</v>
      </c>
      <c r="H406" s="62">
        <v>254.86099999999999</v>
      </c>
      <c r="I406" s="66" t="s">
        <v>93</v>
      </c>
      <c r="J406" s="66">
        <v>253</v>
      </c>
      <c r="K406" s="67" t="s">
        <v>785</v>
      </c>
      <c r="L406" s="67" t="s">
        <v>726</v>
      </c>
      <c r="M406" s="194" t="s">
        <v>1767</v>
      </c>
    </row>
    <row r="407" spans="1:13" ht="38.25" x14ac:dyDescent="0.2">
      <c r="A407" s="184">
        <v>189</v>
      </c>
      <c r="B407" s="185" t="s">
        <v>899</v>
      </c>
      <c r="C407" s="184" t="s">
        <v>247</v>
      </c>
      <c r="D407" s="184" t="s">
        <v>10</v>
      </c>
      <c r="E407" s="184" t="s">
        <v>200</v>
      </c>
      <c r="F407" s="62">
        <v>15.032</v>
      </c>
      <c r="G407" s="62">
        <v>15.032</v>
      </c>
      <c r="H407" s="117">
        <v>15.032</v>
      </c>
      <c r="I407" s="66" t="s">
        <v>94</v>
      </c>
      <c r="J407" s="66">
        <v>253</v>
      </c>
      <c r="K407" s="67" t="s">
        <v>759</v>
      </c>
      <c r="L407" s="67" t="s">
        <v>722</v>
      </c>
      <c r="M407" s="134" t="s">
        <v>1427</v>
      </c>
    </row>
    <row r="408" spans="1:13" ht="51" customHeight="1" x14ac:dyDescent="0.2">
      <c r="A408" s="184">
        <v>190</v>
      </c>
      <c r="B408" s="185" t="s">
        <v>900</v>
      </c>
      <c r="C408" s="100" t="s">
        <v>247</v>
      </c>
      <c r="D408" s="184" t="s">
        <v>10</v>
      </c>
      <c r="E408" s="184" t="s">
        <v>200</v>
      </c>
      <c r="F408" s="62">
        <v>21.86</v>
      </c>
      <c r="G408" s="62">
        <v>21.86</v>
      </c>
      <c r="H408" s="62">
        <v>21.859000000000002</v>
      </c>
      <c r="I408" s="66" t="s">
        <v>93</v>
      </c>
      <c r="J408" s="66">
        <v>253</v>
      </c>
      <c r="K408" s="67" t="s">
        <v>731</v>
      </c>
      <c r="L408" s="67"/>
      <c r="M408" s="194" t="s">
        <v>1763</v>
      </c>
    </row>
    <row r="409" spans="1:13" ht="38.25" x14ac:dyDescent="0.2">
      <c r="A409" s="184">
        <v>191</v>
      </c>
      <c r="B409" s="185" t="s">
        <v>901</v>
      </c>
      <c r="C409" s="184" t="s">
        <v>247</v>
      </c>
      <c r="D409" s="184" t="s">
        <v>10</v>
      </c>
      <c r="E409" s="184" t="s">
        <v>200</v>
      </c>
      <c r="F409" s="62">
        <v>81.326999999999998</v>
      </c>
      <c r="G409" s="62">
        <v>81.326999999999998</v>
      </c>
      <c r="H409" s="62">
        <v>81.325999999999993</v>
      </c>
      <c r="I409" s="66" t="s">
        <v>93</v>
      </c>
      <c r="J409" s="66">
        <v>253</v>
      </c>
      <c r="K409" s="67" t="s">
        <v>825</v>
      </c>
      <c r="L409" s="67" t="s">
        <v>726</v>
      </c>
      <c r="M409" s="194" t="s">
        <v>1763</v>
      </c>
    </row>
    <row r="410" spans="1:13" ht="51" customHeight="1" x14ac:dyDescent="0.2">
      <c r="A410" s="184">
        <v>192</v>
      </c>
      <c r="B410" s="185" t="s">
        <v>902</v>
      </c>
      <c r="C410" s="100" t="s">
        <v>247</v>
      </c>
      <c r="D410" s="184" t="s">
        <v>10</v>
      </c>
      <c r="E410" s="184" t="s">
        <v>195</v>
      </c>
      <c r="F410" s="62">
        <v>0.45600000000000002</v>
      </c>
      <c r="G410" s="62">
        <v>0.45600000000000002</v>
      </c>
      <c r="H410" s="117">
        <v>0.45500000000000002</v>
      </c>
      <c r="I410" s="66" t="s">
        <v>93</v>
      </c>
      <c r="J410" s="66">
        <v>253</v>
      </c>
      <c r="K410" s="67" t="s">
        <v>1016</v>
      </c>
      <c r="L410" s="67"/>
      <c r="M410" s="194" t="s">
        <v>1763</v>
      </c>
    </row>
    <row r="411" spans="1:13" ht="51" customHeight="1" x14ac:dyDescent="0.2">
      <c r="A411" s="184">
        <v>193</v>
      </c>
      <c r="B411" s="185" t="s">
        <v>903</v>
      </c>
      <c r="C411" s="100" t="s">
        <v>247</v>
      </c>
      <c r="D411" s="184" t="s">
        <v>10</v>
      </c>
      <c r="E411" s="184" t="s">
        <v>200</v>
      </c>
      <c r="F411" s="62">
        <v>3.9016999999999999</v>
      </c>
      <c r="G411" s="62">
        <v>3.9016999999999999</v>
      </c>
      <c r="H411" s="117">
        <v>3.9020000000000001</v>
      </c>
      <c r="I411" s="66" t="s">
        <v>93</v>
      </c>
      <c r="J411" s="66">
        <v>253</v>
      </c>
      <c r="K411" s="67" t="s">
        <v>783</v>
      </c>
      <c r="L411" s="67"/>
      <c r="M411" s="134" t="s">
        <v>1748</v>
      </c>
    </row>
    <row r="412" spans="1:13" ht="27" customHeight="1" x14ac:dyDescent="0.2">
      <c r="A412" s="87"/>
      <c r="B412" s="88" t="s">
        <v>202</v>
      </c>
      <c r="C412" s="137"/>
      <c r="D412" s="137"/>
      <c r="E412" s="137"/>
      <c r="F412" s="28"/>
      <c r="G412" s="28"/>
      <c r="H412" s="28"/>
      <c r="I412" s="137"/>
      <c r="J412" s="36"/>
      <c r="K412" s="36"/>
      <c r="L412" s="36"/>
      <c r="M412" s="134"/>
    </row>
    <row r="413" spans="1:13" ht="12.75" customHeight="1" x14ac:dyDescent="0.2">
      <c r="A413" s="183"/>
      <c r="B413" s="134" t="s">
        <v>92</v>
      </c>
      <c r="C413" s="187"/>
      <c r="D413" s="187"/>
      <c r="E413" s="187"/>
      <c r="F413" s="70">
        <v>0</v>
      </c>
      <c r="G413" s="70">
        <v>0</v>
      </c>
      <c r="H413" s="70"/>
      <c r="I413" s="12"/>
      <c r="J413" s="66">
        <v>253</v>
      </c>
      <c r="K413" s="37"/>
      <c r="L413" s="37"/>
      <c r="M413" s="134"/>
    </row>
    <row r="414" spans="1:13" ht="12.75" customHeight="1" x14ac:dyDescent="0.2">
      <c r="A414" s="183"/>
      <c r="B414" s="134" t="s">
        <v>93</v>
      </c>
      <c r="C414" s="187"/>
      <c r="D414" s="187"/>
      <c r="E414" s="187"/>
      <c r="F414" s="70">
        <v>4750.7615000000014</v>
      </c>
      <c r="G414" s="70">
        <v>4750.7615000000014</v>
      </c>
      <c r="H414" s="70">
        <f>H364+H366+H368+H370+H372+H375+H378+H379+H386+H389+H388+H398+H402+H404+H406+H408+H409+H410+H411</f>
        <v>4750.4430000000011</v>
      </c>
      <c r="I414" s="66"/>
      <c r="J414" s="66"/>
      <c r="K414" s="37"/>
      <c r="L414" s="37"/>
      <c r="M414" s="134"/>
    </row>
    <row r="415" spans="1:13" ht="12.75" customHeight="1" x14ac:dyDescent="0.2">
      <c r="A415" s="183"/>
      <c r="B415" s="134" t="s">
        <v>94</v>
      </c>
      <c r="C415" s="187"/>
      <c r="D415" s="187"/>
      <c r="E415" s="187"/>
      <c r="F415" s="70">
        <v>11468.95</v>
      </c>
      <c r="G415" s="70">
        <v>11468.95</v>
      </c>
      <c r="H415" s="70">
        <f>H365+H367+H371+H373+H374+H376+H377+H380+H381+H382+H383+H384+H385+H399+H400+H407</f>
        <v>11461.771499999999</v>
      </c>
      <c r="I415" s="66"/>
      <c r="J415" s="66"/>
      <c r="K415" s="37"/>
      <c r="L415" s="37"/>
      <c r="M415" s="134"/>
    </row>
    <row r="416" spans="1:13" ht="12.75" customHeight="1" x14ac:dyDescent="0.2">
      <c r="A416" s="183"/>
      <c r="B416" s="134" t="s">
        <v>735</v>
      </c>
      <c r="C416" s="187"/>
      <c r="D416" s="187"/>
      <c r="E416" s="187"/>
      <c r="F416" s="70">
        <v>0</v>
      </c>
      <c r="G416" s="70">
        <v>0</v>
      </c>
      <c r="H416" s="70"/>
      <c r="I416" s="66"/>
      <c r="J416" s="66"/>
      <c r="K416" s="37"/>
      <c r="L416" s="37"/>
      <c r="M416" s="134"/>
    </row>
    <row r="417" spans="1:15" ht="25.5" customHeight="1" x14ac:dyDescent="0.2">
      <c r="A417" s="183"/>
      <c r="B417" s="134" t="s">
        <v>203</v>
      </c>
      <c r="C417" s="187"/>
      <c r="D417" s="187"/>
      <c r="E417" s="187"/>
      <c r="F417" s="70">
        <v>16219.711500000001</v>
      </c>
      <c r="G417" s="70">
        <v>16219.711500000001</v>
      </c>
      <c r="H417" s="70">
        <f>H414+H415</f>
        <v>16212.2145</v>
      </c>
      <c r="I417" s="12"/>
      <c r="J417" s="66">
        <v>253</v>
      </c>
      <c r="K417" s="37"/>
      <c r="L417" s="37"/>
      <c r="M417" s="152"/>
      <c r="N417" s="135"/>
      <c r="O417" s="135"/>
    </row>
    <row r="418" spans="1:15" ht="12.75" customHeight="1" x14ac:dyDescent="0.2">
      <c r="A418" s="183"/>
      <c r="B418" s="224" t="s">
        <v>204</v>
      </c>
      <c r="C418" s="224"/>
      <c r="D418" s="224"/>
      <c r="E418" s="224"/>
      <c r="F418" s="224"/>
      <c r="G418" s="224"/>
      <c r="H418" s="224"/>
      <c r="I418" s="224"/>
      <c r="J418" s="224"/>
      <c r="K418" s="224"/>
      <c r="L418" s="224"/>
      <c r="M418" s="134"/>
    </row>
    <row r="419" spans="1:15" ht="12.75" customHeight="1" x14ac:dyDescent="0.2">
      <c r="A419" s="183"/>
      <c r="B419" s="224" t="s">
        <v>496</v>
      </c>
      <c r="C419" s="224"/>
      <c r="D419" s="224"/>
      <c r="E419" s="224"/>
      <c r="F419" s="224"/>
      <c r="G419" s="224"/>
      <c r="H419" s="224"/>
      <c r="I419" s="224"/>
      <c r="J419" s="224"/>
      <c r="K419" s="224"/>
      <c r="L419" s="224"/>
      <c r="M419" s="134"/>
    </row>
    <row r="420" spans="1:15" ht="12.75" customHeight="1" x14ac:dyDescent="0.2">
      <c r="A420" s="94">
        <v>35</v>
      </c>
      <c r="B420" s="133" t="s">
        <v>205</v>
      </c>
      <c r="C420" s="190" t="s">
        <v>9</v>
      </c>
      <c r="D420" s="226" t="s">
        <v>1394</v>
      </c>
      <c r="E420" s="190" t="s">
        <v>206</v>
      </c>
      <c r="F420" s="13">
        <v>4.7</v>
      </c>
      <c r="G420" s="13">
        <v>5</v>
      </c>
      <c r="H420" s="122" t="s">
        <v>1462</v>
      </c>
      <c r="I420" s="190" t="s">
        <v>10</v>
      </c>
      <c r="J420" s="190" t="s">
        <v>10</v>
      </c>
      <c r="K420" s="190" t="s">
        <v>10</v>
      </c>
      <c r="L420" s="190" t="s">
        <v>10</v>
      </c>
      <c r="M420" s="133" t="s">
        <v>1475</v>
      </c>
    </row>
    <row r="421" spans="1:15" ht="12.75" customHeight="1" x14ac:dyDescent="0.2">
      <c r="A421" s="94">
        <v>96</v>
      </c>
      <c r="B421" s="133" t="s">
        <v>207</v>
      </c>
      <c r="C421" s="190" t="s">
        <v>9</v>
      </c>
      <c r="D421" s="226"/>
      <c r="E421" s="190" t="s">
        <v>206</v>
      </c>
      <c r="F421" s="13">
        <v>5.6</v>
      </c>
      <c r="G421" s="13">
        <v>5.6</v>
      </c>
      <c r="H421" s="122" t="s">
        <v>1463</v>
      </c>
      <c r="I421" s="190" t="s">
        <v>10</v>
      </c>
      <c r="J421" s="190" t="s">
        <v>10</v>
      </c>
      <c r="K421" s="190" t="s">
        <v>10</v>
      </c>
      <c r="L421" s="190" t="s">
        <v>10</v>
      </c>
      <c r="M421" s="133" t="s">
        <v>1476</v>
      </c>
    </row>
    <row r="422" spans="1:15" ht="12.75" customHeight="1" x14ac:dyDescent="0.2">
      <c r="A422" s="94">
        <v>97</v>
      </c>
      <c r="B422" s="133" t="s">
        <v>208</v>
      </c>
      <c r="C422" s="190" t="s">
        <v>9</v>
      </c>
      <c r="D422" s="226"/>
      <c r="E422" s="190" t="s">
        <v>206</v>
      </c>
      <c r="F422" s="13">
        <v>4</v>
      </c>
      <c r="G422" s="13">
        <v>4</v>
      </c>
      <c r="H422" s="122" t="s">
        <v>1464</v>
      </c>
      <c r="I422" s="190" t="s">
        <v>10</v>
      </c>
      <c r="J422" s="190" t="s">
        <v>10</v>
      </c>
      <c r="K422" s="190" t="s">
        <v>10</v>
      </c>
      <c r="L422" s="190" t="s">
        <v>10</v>
      </c>
      <c r="M422" s="133" t="s">
        <v>1477</v>
      </c>
    </row>
    <row r="423" spans="1:15" ht="25.5" customHeight="1" x14ac:dyDescent="0.2">
      <c r="A423" s="94">
        <v>36</v>
      </c>
      <c r="B423" s="133" t="s">
        <v>209</v>
      </c>
      <c r="C423" s="190" t="s">
        <v>9</v>
      </c>
      <c r="D423" s="190" t="s">
        <v>1408</v>
      </c>
      <c r="E423" s="190" t="s">
        <v>206</v>
      </c>
      <c r="F423" s="13">
        <v>63.5</v>
      </c>
      <c r="G423" s="13">
        <v>76</v>
      </c>
      <c r="H423" s="122" t="s">
        <v>1465</v>
      </c>
      <c r="I423" s="190" t="s">
        <v>10</v>
      </c>
      <c r="J423" s="190" t="s">
        <v>10</v>
      </c>
      <c r="K423" s="190" t="s">
        <v>10</v>
      </c>
      <c r="L423" s="190" t="s">
        <v>10</v>
      </c>
      <c r="M423" s="134" t="s">
        <v>1897</v>
      </c>
    </row>
    <row r="424" spans="1:15" ht="25.5" customHeight="1" x14ac:dyDescent="0.2">
      <c r="A424" s="94">
        <v>37</v>
      </c>
      <c r="B424" s="133" t="s">
        <v>210</v>
      </c>
      <c r="C424" s="190" t="s">
        <v>9</v>
      </c>
      <c r="D424" s="190" t="s">
        <v>1408</v>
      </c>
      <c r="E424" s="190" t="s">
        <v>206</v>
      </c>
      <c r="F424" s="13">
        <v>69.2</v>
      </c>
      <c r="G424" s="13">
        <v>69.2</v>
      </c>
      <c r="H424" s="122" t="s">
        <v>1466</v>
      </c>
      <c r="I424" s="190" t="s">
        <v>10</v>
      </c>
      <c r="J424" s="190" t="s">
        <v>10</v>
      </c>
      <c r="K424" s="190" t="s">
        <v>10</v>
      </c>
      <c r="L424" s="190" t="s">
        <v>10</v>
      </c>
      <c r="M424" s="133" t="s">
        <v>1898</v>
      </c>
    </row>
    <row r="425" spans="1:15" ht="25.5" customHeight="1" x14ac:dyDescent="0.2">
      <c r="A425" s="94">
        <v>38</v>
      </c>
      <c r="B425" s="133" t="s">
        <v>211</v>
      </c>
      <c r="C425" s="190" t="s">
        <v>23</v>
      </c>
      <c r="D425" s="190" t="s">
        <v>1408</v>
      </c>
      <c r="E425" s="190" t="s">
        <v>212</v>
      </c>
      <c r="F425" s="180">
        <v>0.31</v>
      </c>
      <c r="G425" s="180">
        <v>0.31</v>
      </c>
      <c r="H425" s="122" t="s">
        <v>1467</v>
      </c>
      <c r="I425" s="190" t="s">
        <v>10</v>
      </c>
      <c r="J425" s="190" t="s">
        <v>10</v>
      </c>
      <c r="K425" s="190" t="s">
        <v>10</v>
      </c>
      <c r="L425" s="190" t="s">
        <v>10</v>
      </c>
      <c r="M425" s="134" t="s">
        <v>1899</v>
      </c>
    </row>
    <row r="426" spans="1:15" ht="63.75" customHeight="1" x14ac:dyDescent="0.2">
      <c r="A426" s="94">
        <v>39</v>
      </c>
      <c r="B426" s="133" t="s">
        <v>213</v>
      </c>
      <c r="C426" s="190" t="s">
        <v>9</v>
      </c>
      <c r="D426" s="190" t="s">
        <v>1408</v>
      </c>
      <c r="E426" s="190" t="s">
        <v>206</v>
      </c>
      <c r="F426" s="13">
        <v>65</v>
      </c>
      <c r="G426" s="13">
        <v>72</v>
      </c>
      <c r="H426" s="122" t="s">
        <v>1468</v>
      </c>
      <c r="I426" s="190" t="s">
        <v>10</v>
      </c>
      <c r="J426" s="190" t="s">
        <v>10</v>
      </c>
      <c r="K426" s="190" t="s">
        <v>10</v>
      </c>
      <c r="L426" s="190" t="s">
        <v>10</v>
      </c>
      <c r="M426" s="134" t="s">
        <v>1478</v>
      </c>
    </row>
    <row r="427" spans="1:15" ht="38.25" customHeight="1" x14ac:dyDescent="0.2">
      <c r="A427" s="94">
        <v>98</v>
      </c>
      <c r="B427" s="133" t="s">
        <v>214</v>
      </c>
      <c r="C427" s="190" t="s">
        <v>9</v>
      </c>
      <c r="D427" s="190" t="s">
        <v>1408</v>
      </c>
      <c r="E427" s="190" t="s">
        <v>212</v>
      </c>
      <c r="F427" s="13">
        <v>95.3</v>
      </c>
      <c r="G427" s="13">
        <v>95.3</v>
      </c>
      <c r="H427" s="122" t="s">
        <v>1469</v>
      </c>
      <c r="I427" s="190" t="s">
        <v>10</v>
      </c>
      <c r="J427" s="190" t="s">
        <v>10</v>
      </c>
      <c r="K427" s="190" t="s">
        <v>10</v>
      </c>
      <c r="L427" s="190" t="s">
        <v>10</v>
      </c>
      <c r="M427" s="134" t="s">
        <v>1479</v>
      </c>
    </row>
    <row r="428" spans="1:15" ht="25.5" customHeight="1" x14ac:dyDescent="0.2">
      <c r="A428" s="94">
        <v>99</v>
      </c>
      <c r="B428" s="133" t="s">
        <v>215</v>
      </c>
      <c r="C428" s="190" t="s">
        <v>9</v>
      </c>
      <c r="D428" s="190" t="s">
        <v>1409</v>
      </c>
      <c r="E428" s="190" t="s">
        <v>206</v>
      </c>
      <c r="F428" s="13">
        <v>2.7</v>
      </c>
      <c r="G428" s="13">
        <v>2.7</v>
      </c>
      <c r="H428" s="122" t="s">
        <v>1470</v>
      </c>
      <c r="I428" s="190" t="s">
        <v>10</v>
      </c>
      <c r="J428" s="190" t="s">
        <v>10</v>
      </c>
      <c r="K428" s="190" t="s">
        <v>10</v>
      </c>
      <c r="L428" s="190" t="s">
        <v>10</v>
      </c>
      <c r="M428" s="134" t="s">
        <v>1480</v>
      </c>
    </row>
    <row r="429" spans="1:15" ht="38.25" customHeight="1" x14ac:dyDescent="0.2">
      <c r="A429" s="94">
        <v>100</v>
      </c>
      <c r="B429" s="133" t="s">
        <v>216</v>
      </c>
      <c r="C429" s="190" t="s">
        <v>9</v>
      </c>
      <c r="D429" s="190" t="s">
        <v>1409</v>
      </c>
      <c r="E429" s="190" t="s">
        <v>206</v>
      </c>
      <c r="F429" s="13">
        <v>6.9</v>
      </c>
      <c r="G429" s="13">
        <v>6.9</v>
      </c>
      <c r="H429" s="122" t="s">
        <v>1470</v>
      </c>
      <c r="I429" s="190" t="s">
        <v>10</v>
      </c>
      <c r="J429" s="190" t="s">
        <v>10</v>
      </c>
      <c r="K429" s="190" t="s">
        <v>10</v>
      </c>
      <c r="L429" s="190" t="s">
        <v>10</v>
      </c>
      <c r="M429" s="134" t="s">
        <v>1900</v>
      </c>
    </row>
    <row r="430" spans="1:15" ht="25.5" customHeight="1" x14ac:dyDescent="0.2">
      <c r="A430" s="94">
        <v>40</v>
      </c>
      <c r="B430" s="133" t="s">
        <v>217</v>
      </c>
      <c r="C430" s="190" t="s">
        <v>9</v>
      </c>
      <c r="D430" s="190" t="s">
        <v>1408</v>
      </c>
      <c r="E430" s="190" t="s">
        <v>206</v>
      </c>
      <c r="F430" s="13">
        <v>28</v>
      </c>
      <c r="G430" s="13">
        <v>28</v>
      </c>
      <c r="H430" s="122" t="s">
        <v>1471</v>
      </c>
      <c r="I430" s="190" t="s">
        <v>10</v>
      </c>
      <c r="J430" s="190" t="s">
        <v>10</v>
      </c>
      <c r="K430" s="190" t="s">
        <v>10</v>
      </c>
      <c r="L430" s="190" t="s">
        <v>10</v>
      </c>
      <c r="M430" s="134" t="s">
        <v>1901</v>
      </c>
    </row>
    <row r="431" spans="1:15" ht="38.25" customHeight="1" x14ac:dyDescent="0.2">
      <c r="A431" s="94">
        <v>41</v>
      </c>
      <c r="B431" s="133" t="s">
        <v>218</v>
      </c>
      <c r="C431" s="190" t="s">
        <v>9</v>
      </c>
      <c r="D431" s="190" t="s">
        <v>1410</v>
      </c>
      <c r="E431" s="190" t="s">
        <v>206</v>
      </c>
      <c r="F431" s="13">
        <v>97</v>
      </c>
      <c r="G431" s="13">
        <v>97</v>
      </c>
      <c r="H431" s="122" t="s">
        <v>1472</v>
      </c>
      <c r="I431" s="190" t="s">
        <v>10</v>
      </c>
      <c r="J431" s="190" t="s">
        <v>10</v>
      </c>
      <c r="K431" s="190" t="s">
        <v>10</v>
      </c>
      <c r="L431" s="190" t="s">
        <v>10</v>
      </c>
      <c r="M431" s="134" t="s">
        <v>1481</v>
      </c>
    </row>
    <row r="432" spans="1:15" ht="51" customHeight="1" x14ac:dyDescent="0.2">
      <c r="A432" s="94">
        <v>42</v>
      </c>
      <c r="B432" s="133" t="s">
        <v>219</v>
      </c>
      <c r="C432" s="190" t="s">
        <v>9</v>
      </c>
      <c r="D432" s="190" t="s">
        <v>1410</v>
      </c>
      <c r="E432" s="190" t="s">
        <v>206</v>
      </c>
      <c r="F432" s="13">
        <v>5.9</v>
      </c>
      <c r="G432" s="13">
        <v>6.6</v>
      </c>
      <c r="H432" s="122" t="s">
        <v>1473</v>
      </c>
      <c r="I432" s="190" t="s">
        <v>10</v>
      </c>
      <c r="J432" s="190" t="s">
        <v>10</v>
      </c>
      <c r="K432" s="190" t="s">
        <v>10</v>
      </c>
      <c r="L432" s="190" t="s">
        <v>10</v>
      </c>
      <c r="M432" s="134" t="s">
        <v>1482</v>
      </c>
    </row>
    <row r="433" spans="1:14" ht="38.25" customHeight="1" x14ac:dyDescent="0.2">
      <c r="A433" s="94">
        <v>101</v>
      </c>
      <c r="B433" s="133" t="s">
        <v>220</v>
      </c>
      <c r="C433" s="190" t="s">
        <v>9</v>
      </c>
      <c r="D433" s="190" t="s">
        <v>1410</v>
      </c>
      <c r="E433" s="190" t="s">
        <v>206</v>
      </c>
      <c r="F433" s="116">
        <v>376</v>
      </c>
      <c r="G433" s="116">
        <v>560</v>
      </c>
      <c r="H433" s="122" t="s">
        <v>1474</v>
      </c>
      <c r="I433" s="190" t="s">
        <v>10</v>
      </c>
      <c r="J433" s="190" t="s">
        <v>10</v>
      </c>
      <c r="K433" s="190" t="s">
        <v>10</v>
      </c>
      <c r="L433" s="190" t="s">
        <v>10</v>
      </c>
      <c r="M433" s="134" t="s">
        <v>1427</v>
      </c>
    </row>
    <row r="434" spans="1:14" ht="51" customHeight="1" x14ac:dyDescent="0.2">
      <c r="A434" s="94">
        <v>62</v>
      </c>
      <c r="B434" s="133" t="s">
        <v>221</v>
      </c>
      <c r="C434" s="190" t="s">
        <v>9</v>
      </c>
      <c r="D434" s="190" t="s">
        <v>1410</v>
      </c>
      <c r="E434" s="190" t="s">
        <v>206</v>
      </c>
      <c r="F434" s="13">
        <v>70</v>
      </c>
      <c r="G434" s="13">
        <v>100</v>
      </c>
      <c r="H434" s="122" t="s">
        <v>887</v>
      </c>
      <c r="I434" s="190" t="s">
        <v>10</v>
      </c>
      <c r="J434" s="190" t="s">
        <v>10</v>
      </c>
      <c r="K434" s="190" t="s">
        <v>10</v>
      </c>
      <c r="L434" s="190" t="s">
        <v>10</v>
      </c>
      <c r="M434" s="134" t="s">
        <v>1483</v>
      </c>
    </row>
    <row r="435" spans="1:14" ht="38.25" customHeight="1" x14ac:dyDescent="0.2">
      <c r="A435" s="183"/>
      <c r="B435" s="79" t="s">
        <v>891</v>
      </c>
      <c r="C435" s="190"/>
      <c r="D435" s="190"/>
      <c r="E435" s="190"/>
      <c r="F435" s="13"/>
      <c r="G435" s="13"/>
      <c r="H435" s="13"/>
      <c r="I435" s="190"/>
      <c r="J435" s="190"/>
      <c r="K435" s="190"/>
      <c r="L435" s="190"/>
      <c r="M435" s="134"/>
    </row>
    <row r="436" spans="1:14" ht="38.25" x14ac:dyDescent="0.2">
      <c r="A436" s="183">
        <v>198</v>
      </c>
      <c r="B436" s="186" t="s">
        <v>1245</v>
      </c>
      <c r="C436" s="187" t="s">
        <v>247</v>
      </c>
      <c r="D436" s="187" t="s">
        <v>10</v>
      </c>
      <c r="E436" s="187" t="s">
        <v>206</v>
      </c>
      <c r="F436" s="117">
        <v>260.72649999999999</v>
      </c>
      <c r="G436" s="117">
        <v>260.72649999999999</v>
      </c>
      <c r="H436" s="117">
        <v>260.702</v>
      </c>
      <c r="I436" s="37" t="s">
        <v>93</v>
      </c>
      <c r="J436" s="37">
        <v>256</v>
      </c>
      <c r="K436" s="38" t="s">
        <v>785</v>
      </c>
      <c r="L436" s="38" t="s">
        <v>726</v>
      </c>
      <c r="M436" s="134" t="s">
        <v>1965</v>
      </c>
      <c r="N436" s="123"/>
    </row>
    <row r="437" spans="1:14" ht="76.5" x14ac:dyDescent="0.2">
      <c r="A437" s="183">
        <v>199</v>
      </c>
      <c r="B437" s="186" t="s">
        <v>1246</v>
      </c>
      <c r="C437" s="190" t="s">
        <v>68</v>
      </c>
      <c r="D437" s="187" t="s">
        <v>10</v>
      </c>
      <c r="E437" s="187" t="s">
        <v>206</v>
      </c>
      <c r="F437" s="117">
        <v>651.0095</v>
      </c>
      <c r="G437" s="117">
        <v>651.0095</v>
      </c>
      <c r="H437" s="117">
        <v>650.99699999999996</v>
      </c>
      <c r="I437" s="37" t="s">
        <v>93</v>
      </c>
      <c r="J437" s="37">
        <v>256</v>
      </c>
      <c r="K437" s="23" t="s">
        <v>784</v>
      </c>
      <c r="L437" s="23" t="s">
        <v>723</v>
      </c>
      <c r="M437" s="133" t="s">
        <v>1966</v>
      </c>
    </row>
    <row r="438" spans="1:14" ht="12.75" customHeight="1" x14ac:dyDescent="0.2">
      <c r="A438" s="219">
        <v>200</v>
      </c>
      <c r="B438" s="186" t="s">
        <v>1247</v>
      </c>
      <c r="C438" s="190" t="s">
        <v>68</v>
      </c>
      <c r="D438" s="223" t="s">
        <v>10</v>
      </c>
      <c r="E438" s="223" t="s">
        <v>206</v>
      </c>
      <c r="F438" s="117"/>
      <c r="G438" s="117"/>
      <c r="H438" s="117"/>
      <c r="I438" s="37"/>
      <c r="J438" s="37"/>
      <c r="K438" s="23"/>
      <c r="L438" s="23"/>
      <c r="M438" s="134"/>
    </row>
    <row r="439" spans="1:14" ht="40.5" customHeight="1" x14ac:dyDescent="0.2">
      <c r="A439" s="219"/>
      <c r="B439" s="101" t="s">
        <v>1123</v>
      </c>
      <c r="C439" s="190" t="s">
        <v>68</v>
      </c>
      <c r="D439" s="223"/>
      <c r="E439" s="223"/>
      <c r="F439" s="117">
        <v>127.82089999999999</v>
      </c>
      <c r="G439" s="117">
        <v>127.82089999999999</v>
      </c>
      <c r="H439" s="117">
        <v>127.82089999999999</v>
      </c>
      <c r="I439" s="37" t="s">
        <v>93</v>
      </c>
      <c r="J439" s="37">
        <v>256</v>
      </c>
      <c r="K439" s="23" t="s">
        <v>766</v>
      </c>
      <c r="L439" s="23" t="s">
        <v>888</v>
      </c>
      <c r="M439" s="134" t="s">
        <v>1769</v>
      </c>
    </row>
    <row r="440" spans="1:14" ht="63.75" customHeight="1" x14ac:dyDescent="0.2">
      <c r="A440" s="219"/>
      <c r="B440" s="101" t="s">
        <v>1124</v>
      </c>
      <c r="C440" s="190" t="s">
        <v>68</v>
      </c>
      <c r="D440" s="223"/>
      <c r="E440" s="223"/>
      <c r="F440" s="117">
        <v>95.764799999999994</v>
      </c>
      <c r="G440" s="117">
        <v>95.764799999999994</v>
      </c>
      <c r="H440" s="117">
        <v>95.751999999999995</v>
      </c>
      <c r="I440" s="37" t="s">
        <v>93</v>
      </c>
      <c r="J440" s="37">
        <v>256</v>
      </c>
      <c r="K440" s="23" t="s">
        <v>766</v>
      </c>
      <c r="L440" s="23" t="s">
        <v>892</v>
      </c>
      <c r="M440" s="134" t="s">
        <v>1768</v>
      </c>
    </row>
    <row r="441" spans="1:14" ht="51" customHeight="1" x14ac:dyDescent="0.2">
      <c r="A441" s="219"/>
      <c r="B441" s="101" t="s">
        <v>1125</v>
      </c>
      <c r="C441" s="190" t="s">
        <v>68</v>
      </c>
      <c r="D441" s="223"/>
      <c r="E441" s="223"/>
      <c r="F441" s="117">
        <v>66.881900000000002</v>
      </c>
      <c r="G441" s="117">
        <v>66.881900000000002</v>
      </c>
      <c r="H441" s="117">
        <v>66.881900000000002</v>
      </c>
      <c r="I441" s="37" t="s">
        <v>93</v>
      </c>
      <c r="J441" s="37">
        <v>256</v>
      </c>
      <c r="K441" s="23" t="s">
        <v>766</v>
      </c>
      <c r="L441" s="23" t="s">
        <v>893</v>
      </c>
      <c r="M441" s="134" t="s">
        <v>1769</v>
      </c>
    </row>
    <row r="442" spans="1:14" ht="25.5" customHeight="1" x14ac:dyDescent="0.2">
      <c r="A442" s="183">
        <v>201</v>
      </c>
      <c r="B442" s="186" t="s">
        <v>1248</v>
      </c>
      <c r="C442" s="190" t="s">
        <v>68</v>
      </c>
      <c r="D442" s="187" t="s">
        <v>10</v>
      </c>
      <c r="E442" s="187" t="s">
        <v>206</v>
      </c>
      <c r="F442" s="117">
        <v>16.731000000000002</v>
      </c>
      <c r="G442" s="117">
        <v>16.731000000000002</v>
      </c>
      <c r="H442" s="115">
        <v>16.73</v>
      </c>
      <c r="I442" s="38" t="s">
        <v>93</v>
      </c>
      <c r="J442" s="37">
        <v>256</v>
      </c>
      <c r="K442" s="38" t="s">
        <v>758</v>
      </c>
      <c r="L442" s="40"/>
      <c r="M442" s="165" t="s">
        <v>1902</v>
      </c>
    </row>
    <row r="443" spans="1:14" ht="12.75" customHeight="1" x14ac:dyDescent="0.2">
      <c r="A443" s="219">
        <v>202</v>
      </c>
      <c r="B443" s="222" t="s">
        <v>1249</v>
      </c>
      <c r="C443" s="190" t="s">
        <v>68</v>
      </c>
      <c r="D443" s="223" t="s">
        <v>10</v>
      </c>
      <c r="E443" s="223" t="s">
        <v>206</v>
      </c>
      <c r="F443" s="117"/>
      <c r="G443" s="117"/>
      <c r="H443" s="117"/>
      <c r="I443" s="37"/>
      <c r="J443" s="37"/>
      <c r="K443" s="23"/>
      <c r="L443" s="23"/>
      <c r="M443" s="134"/>
    </row>
    <row r="444" spans="1:14" ht="63" customHeight="1" x14ac:dyDescent="0.2">
      <c r="A444" s="219"/>
      <c r="B444" s="222"/>
      <c r="C444" s="190" t="s">
        <v>68</v>
      </c>
      <c r="D444" s="223"/>
      <c r="E444" s="223"/>
      <c r="F444" s="117">
        <v>1107.6963000000001</v>
      </c>
      <c r="G444" s="117">
        <v>1107.6963000000001</v>
      </c>
      <c r="H444" s="117">
        <v>1107.6790000000001</v>
      </c>
      <c r="I444" s="37" t="s">
        <v>93</v>
      </c>
      <c r="J444" s="37">
        <v>256</v>
      </c>
      <c r="K444" s="23" t="s">
        <v>759</v>
      </c>
      <c r="L444" s="23" t="s">
        <v>723</v>
      </c>
      <c r="M444" s="160" t="s">
        <v>1770</v>
      </c>
    </row>
    <row r="445" spans="1:14" ht="12.75" customHeight="1" x14ac:dyDescent="0.2">
      <c r="A445" s="219">
        <v>203</v>
      </c>
      <c r="B445" s="222" t="s">
        <v>1250</v>
      </c>
      <c r="C445" s="190" t="s">
        <v>68</v>
      </c>
      <c r="D445" s="223" t="s">
        <v>10</v>
      </c>
      <c r="E445" s="223" t="s">
        <v>206</v>
      </c>
      <c r="F445" s="117"/>
      <c r="G445" s="117"/>
      <c r="H445" s="117"/>
      <c r="I445" s="37"/>
      <c r="J445" s="37"/>
      <c r="K445" s="23"/>
      <c r="L445" s="23"/>
      <c r="M445" s="134"/>
    </row>
    <row r="446" spans="1:14" ht="38.25" customHeight="1" x14ac:dyDescent="0.2">
      <c r="A446" s="219"/>
      <c r="B446" s="222"/>
      <c r="C446" s="190" t="s">
        <v>68</v>
      </c>
      <c r="D446" s="223"/>
      <c r="E446" s="223"/>
      <c r="F446" s="117">
        <v>8.7844999999999995</v>
      </c>
      <c r="G446" s="117">
        <v>8.7844999999999995</v>
      </c>
      <c r="H446" s="117">
        <v>8.7840000000000007</v>
      </c>
      <c r="I446" s="37" t="s">
        <v>93</v>
      </c>
      <c r="J446" s="37">
        <v>256</v>
      </c>
      <c r="K446" s="23" t="s">
        <v>727</v>
      </c>
      <c r="L446" s="23" t="s">
        <v>723</v>
      </c>
      <c r="M446" s="129" t="s">
        <v>1771</v>
      </c>
    </row>
    <row r="447" spans="1:14" ht="12.75" customHeight="1" x14ac:dyDescent="0.2">
      <c r="A447" s="219">
        <v>204</v>
      </c>
      <c r="B447" s="222" t="s">
        <v>1251</v>
      </c>
      <c r="C447" s="190" t="s">
        <v>68</v>
      </c>
      <c r="D447" s="223" t="s">
        <v>10</v>
      </c>
      <c r="E447" s="223" t="s">
        <v>206</v>
      </c>
      <c r="F447" s="117"/>
      <c r="G447" s="117"/>
      <c r="H447" s="117"/>
      <c r="I447" s="37"/>
      <c r="J447" s="37"/>
      <c r="K447" s="23"/>
      <c r="L447" s="23"/>
      <c r="M447" s="134"/>
    </row>
    <row r="448" spans="1:14" ht="63.75" customHeight="1" x14ac:dyDescent="0.2">
      <c r="A448" s="219"/>
      <c r="B448" s="222"/>
      <c r="C448" s="190" t="s">
        <v>68</v>
      </c>
      <c r="D448" s="223"/>
      <c r="E448" s="223"/>
      <c r="F448" s="117">
        <v>215.7526</v>
      </c>
      <c r="G448" s="117">
        <v>215.7526</v>
      </c>
      <c r="H448" s="117">
        <v>215.7526</v>
      </c>
      <c r="I448" s="37" t="s">
        <v>93</v>
      </c>
      <c r="J448" s="37">
        <v>256</v>
      </c>
      <c r="K448" s="23" t="s">
        <v>723</v>
      </c>
      <c r="L448" s="23" t="s">
        <v>723</v>
      </c>
      <c r="M448" s="134" t="s">
        <v>1748</v>
      </c>
    </row>
    <row r="449" spans="1:13" ht="63.75" x14ac:dyDescent="0.2">
      <c r="A449" s="183">
        <v>207</v>
      </c>
      <c r="B449" s="186" t="s">
        <v>1252</v>
      </c>
      <c r="C449" s="190" t="s">
        <v>68</v>
      </c>
      <c r="D449" s="187" t="s">
        <v>10</v>
      </c>
      <c r="E449" s="187" t="s">
        <v>206</v>
      </c>
      <c r="F449" s="117">
        <v>3.1070000000000002</v>
      </c>
      <c r="G449" s="117">
        <v>3.1070000000000002</v>
      </c>
      <c r="H449" s="117">
        <v>3.1070000000000002</v>
      </c>
      <c r="I449" s="37" t="s">
        <v>94</v>
      </c>
      <c r="J449" s="37">
        <v>256</v>
      </c>
      <c r="K449" s="23" t="s">
        <v>773</v>
      </c>
      <c r="L449" s="23" t="s">
        <v>722</v>
      </c>
      <c r="M449" s="134" t="s">
        <v>1748</v>
      </c>
    </row>
    <row r="450" spans="1:13" ht="12.75" customHeight="1" x14ac:dyDescent="0.2">
      <c r="A450" s="219">
        <v>208</v>
      </c>
      <c r="B450" s="222" t="s">
        <v>1253</v>
      </c>
      <c r="C450" s="190" t="s">
        <v>68</v>
      </c>
      <c r="D450" s="223" t="s">
        <v>10</v>
      </c>
      <c r="E450" s="223" t="s">
        <v>206</v>
      </c>
      <c r="F450" s="117">
        <v>257.47800000000001</v>
      </c>
      <c r="G450" s="117">
        <v>257.47800000000001</v>
      </c>
      <c r="H450" s="117">
        <v>257.47800000000001</v>
      </c>
      <c r="I450" s="37" t="s">
        <v>94</v>
      </c>
      <c r="J450" s="37">
        <v>256</v>
      </c>
      <c r="K450" s="23" t="s">
        <v>783</v>
      </c>
      <c r="L450" s="23" t="s">
        <v>722</v>
      </c>
      <c r="M450" s="134" t="s">
        <v>1748</v>
      </c>
    </row>
    <row r="451" spans="1:13" x14ac:dyDescent="0.2">
      <c r="A451" s="219"/>
      <c r="B451" s="222"/>
      <c r="C451" s="190" t="s">
        <v>68</v>
      </c>
      <c r="D451" s="223"/>
      <c r="E451" s="223"/>
      <c r="F451" s="117">
        <v>425.84750000000003</v>
      </c>
      <c r="G451" s="117">
        <v>425.84750000000003</v>
      </c>
      <c r="H451" s="117">
        <v>425.84750000000003</v>
      </c>
      <c r="I451" s="37" t="s">
        <v>93</v>
      </c>
      <c r="J451" s="37">
        <v>256</v>
      </c>
      <c r="K451" s="23" t="s">
        <v>783</v>
      </c>
      <c r="L451" s="23" t="s">
        <v>723</v>
      </c>
      <c r="M451" s="134" t="s">
        <v>1748</v>
      </c>
    </row>
    <row r="452" spans="1:13" ht="51" x14ac:dyDescent="0.2">
      <c r="A452" s="183">
        <v>209</v>
      </c>
      <c r="B452" s="186" t="s">
        <v>1254</v>
      </c>
      <c r="C452" s="190" t="s">
        <v>68</v>
      </c>
      <c r="D452" s="187" t="s">
        <v>10</v>
      </c>
      <c r="E452" s="187" t="s">
        <v>206</v>
      </c>
      <c r="F452" s="117">
        <v>316.71039999999999</v>
      </c>
      <c r="G452" s="117">
        <v>316.71039999999999</v>
      </c>
      <c r="H452" s="117">
        <v>316.71039999999999</v>
      </c>
      <c r="I452" s="37" t="s">
        <v>93</v>
      </c>
      <c r="J452" s="37">
        <v>256</v>
      </c>
      <c r="K452" s="23" t="s">
        <v>782</v>
      </c>
      <c r="L452" s="23"/>
      <c r="M452" s="134" t="s">
        <v>1748</v>
      </c>
    </row>
    <row r="453" spans="1:13" ht="51" customHeight="1" x14ac:dyDescent="0.2">
      <c r="A453" s="183">
        <v>210</v>
      </c>
      <c r="B453" s="186" t="s">
        <v>1255</v>
      </c>
      <c r="C453" s="190" t="s">
        <v>68</v>
      </c>
      <c r="D453" s="187" t="s">
        <v>10</v>
      </c>
      <c r="E453" s="187" t="s">
        <v>206</v>
      </c>
      <c r="F453" s="117">
        <v>2.4799000000000002</v>
      </c>
      <c r="G453" s="117">
        <v>2.4799000000000002</v>
      </c>
      <c r="H453" s="117">
        <v>2.4790000000000001</v>
      </c>
      <c r="I453" s="37" t="s">
        <v>93</v>
      </c>
      <c r="J453" s="37">
        <v>256</v>
      </c>
      <c r="K453" s="23" t="s">
        <v>894</v>
      </c>
      <c r="L453" s="23"/>
      <c r="M453" s="133" t="s">
        <v>1772</v>
      </c>
    </row>
    <row r="454" spans="1:13" ht="12.75" customHeight="1" x14ac:dyDescent="0.2">
      <c r="A454" s="219">
        <v>211</v>
      </c>
      <c r="B454" s="222" t="s">
        <v>1256</v>
      </c>
      <c r="C454" s="190" t="s">
        <v>68</v>
      </c>
      <c r="D454" s="223" t="s">
        <v>10</v>
      </c>
      <c r="E454" s="223" t="s">
        <v>206</v>
      </c>
      <c r="F454" s="117">
        <v>228.42</v>
      </c>
      <c r="G454" s="117">
        <v>228.42</v>
      </c>
      <c r="H454" s="117">
        <v>228.42</v>
      </c>
      <c r="I454" s="37" t="s">
        <v>94</v>
      </c>
      <c r="J454" s="37">
        <v>256</v>
      </c>
      <c r="K454" s="23" t="s">
        <v>769</v>
      </c>
      <c r="L454" s="23" t="s">
        <v>722</v>
      </c>
      <c r="M454" s="134" t="s">
        <v>1748</v>
      </c>
    </row>
    <row r="455" spans="1:13" ht="64.5" customHeight="1" x14ac:dyDescent="0.2">
      <c r="A455" s="219"/>
      <c r="B455" s="222"/>
      <c r="C455" s="190" t="s">
        <v>68</v>
      </c>
      <c r="D455" s="223"/>
      <c r="E455" s="223"/>
      <c r="F455" s="117">
        <v>11.06</v>
      </c>
      <c r="G455" s="117">
        <v>11.06</v>
      </c>
      <c r="H455" s="117">
        <v>11.06</v>
      </c>
      <c r="I455" s="37" t="s">
        <v>93</v>
      </c>
      <c r="J455" s="37">
        <v>256</v>
      </c>
      <c r="K455" s="23" t="s">
        <v>769</v>
      </c>
      <c r="L455" s="23" t="s">
        <v>723</v>
      </c>
      <c r="M455" s="134" t="s">
        <v>1748</v>
      </c>
    </row>
    <row r="456" spans="1:13" ht="25.5" customHeight="1" x14ac:dyDescent="0.2">
      <c r="A456" s="183">
        <v>212</v>
      </c>
      <c r="B456" s="186" t="s">
        <v>1257</v>
      </c>
      <c r="C456" s="190" t="s">
        <v>68</v>
      </c>
      <c r="D456" s="187" t="s">
        <v>10</v>
      </c>
      <c r="E456" s="187" t="s">
        <v>206</v>
      </c>
      <c r="F456" s="117">
        <v>2.286</v>
      </c>
      <c r="G456" s="117">
        <v>2.286</v>
      </c>
      <c r="H456" s="115">
        <v>2.2850000000000001</v>
      </c>
      <c r="I456" s="38" t="s">
        <v>94</v>
      </c>
      <c r="J456" s="37">
        <v>256</v>
      </c>
      <c r="K456" s="23" t="s">
        <v>816</v>
      </c>
      <c r="L456" s="23" t="s">
        <v>722</v>
      </c>
      <c r="M456" s="160" t="s">
        <v>1773</v>
      </c>
    </row>
    <row r="457" spans="1:13" ht="51" customHeight="1" x14ac:dyDescent="0.2">
      <c r="A457" s="183">
        <v>213</v>
      </c>
      <c r="B457" s="186" t="s">
        <v>1258</v>
      </c>
      <c r="C457" s="190" t="s">
        <v>68</v>
      </c>
      <c r="D457" s="187" t="s">
        <v>10</v>
      </c>
      <c r="E457" s="187" t="s">
        <v>206</v>
      </c>
      <c r="F457" s="117">
        <v>149.93700000000001</v>
      </c>
      <c r="G457" s="117">
        <v>149.93700000000001</v>
      </c>
      <c r="H457" s="117">
        <v>149.93700000000001</v>
      </c>
      <c r="I457" s="38" t="s">
        <v>94</v>
      </c>
      <c r="J457" s="37">
        <v>256</v>
      </c>
      <c r="K457" s="38" t="s">
        <v>778</v>
      </c>
      <c r="L457" s="23" t="s">
        <v>722</v>
      </c>
      <c r="M457" s="134" t="s">
        <v>1748</v>
      </c>
    </row>
    <row r="458" spans="1:13" ht="25.5" customHeight="1" x14ac:dyDescent="0.2">
      <c r="A458" s="183">
        <v>215</v>
      </c>
      <c r="B458" s="186" t="s">
        <v>1259</v>
      </c>
      <c r="C458" s="190" t="s">
        <v>68</v>
      </c>
      <c r="D458" s="187" t="s">
        <v>10</v>
      </c>
      <c r="E458" s="187" t="s">
        <v>206</v>
      </c>
      <c r="F458" s="117">
        <v>21.701000000000001</v>
      </c>
      <c r="G458" s="117">
        <v>21.701000000000001</v>
      </c>
      <c r="H458" s="115">
        <v>21.7</v>
      </c>
      <c r="I458" s="38" t="s">
        <v>94</v>
      </c>
      <c r="J458" s="37">
        <v>256</v>
      </c>
      <c r="K458" s="38" t="s">
        <v>813</v>
      </c>
      <c r="L458" s="23" t="s">
        <v>722</v>
      </c>
      <c r="M458" s="133" t="s">
        <v>1774</v>
      </c>
    </row>
    <row r="459" spans="1:13" ht="12.75" customHeight="1" x14ac:dyDescent="0.2">
      <c r="A459" s="219">
        <v>216</v>
      </c>
      <c r="B459" s="222" t="s">
        <v>1260</v>
      </c>
      <c r="C459" s="190" t="s">
        <v>68</v>
      </c>
      <c r="D459" s="223" t="s">
        <v>10</v>
      </c>
      <c r="E459" s="223" t="s">
        <v>206</v>
      </c>
      <c r="F459" s="117">
        <v>77.144000000000005</v>
      </c>
      <c r="G459" s="117">
        <v>77.144000000000005</v>
      </c>
      <c r="H459" s="117">
        <v>77.144000000000005</v>
      </c>
      <c r="I459" s="37" t="s">
        <v>94</v>
      </c>
      <c r="J459" s="37">
        <v>256</v>
      </c>
      <c r="K459" s="23" t="s">
        <v>829</v>
      </c>
      <c r="L459" s="23" t="s">
        <v>722</v>
      </c>
      <c r="M459" s="134" t="s">
        <v>1748</v>
      </c>
    </row>
    <row r="460" spans="1:13" ht="37.5" customHeight="1" x14ac:dyDescent="0.2">
      <c r="A460" s="219"/>
      <c r="B460" s="222"/>
      <c r="C460" s="190" t="s">
        <v>68</v>
      </c>
      <c r="D460" s="223"/>
      <c r="E460" s="223"/>
      <c r="F460" s="117">
        <v>10.863</v>
      </c>
      <c r="G460" s="117">
        <v>10.863</v>
      </c>
      <c r="H460" s="117">
        <v>10.863</v>
      </c>
      <c r="I460" s="37" t="s">
        <v>93</v>
      </c>
      <c r="J460" s="37">
        <v>256</v>
      </c>
      <c r="K460" s="23" t="s">
        <v>829</v>
      </c>
      <c r="L460" s="23" t="s">
        <v>723</v>
      </c>
      <c r="M460" s="134" t="s">
        <v>1748</v>
      </c>
    </row>
    <row r="461" spans="1:13" ht="25.5" customHeight="1" x14ac:dyDescent="0.2">
      <c r="A461" s="183">
        <v>219</v>
      </c>
      <c r="B461" s="186" t="s">
        <v>1261</v>
      </c>
      <c r="C461" s="190" t="s">
        <v>68</v>
      </c>
      <c r="D461" s="187" t="s">
        <v>10</v>
      </c>
      <c r="E461" s="187" t="s">
        <v>206</v>
      </c>
      <c r="F461" s="117">
        <v>477.0324</v>
      </c>
      <c r="G461" s="117">
        <v>477.0324</v>
      </c>
      <c r="H461" s="115">
        <v>477.03100000000001</v>
      </c>
      <c r="I461" s="38" t="s">
        <v>93</v>
      </c>
      <c r="J461" s="37">
        <v>256</v>
      </c>
      <c r="K461" s="38" t="s">
        <v>765</v>
      </c>
      <c r="L461" s="40"/>
      <c r="M461" s="146" t="s">
        <v>1775</v>
      </c>
    </row>
    <row r="462" spans="1:13" ht="25.5" customHeight="1" x14ac:dyDescent="0.2">
      <c r="A462" s="183">
        <v>220</v>
      </c>
      <c r="B462" s="186" t="s">
        <v>1262</v>
      </c>
      <c r="C462" s="190" t="s">
        <v>68</v>
      </c>
      <c r="D462" s="187" t="s">
        <v>10</v>
      </c>
      <c r="E462" s="187" t="s">
        <v>206</v>
      </c>
      <c r="F462" s="117">
        <v>251.11660000000001</v>
      </c>
      <c r="G462" s="117">
        <v>251.11660000000001</v>
      </c>
      <c r="H462" s="117">
        <v>251.11660000000001</v>
      </c>
      <c r="I462" s="38" t="s">
        <v>93</v>
      </c>
      <c r="J462" s="37">
        <v>256</v>
      </c>
      <c r="K462" s="38" t="s">
        <v>724</v>
      </c>
      <c r="L462" s="40"/>
      <c r="M462" s="134" t="s">
        <v>1748</v>
      </c>
    </row>
    <row r="463" spans="1:13" ht="12.75" customHeight="1" x14ac:dyDescent="0.2">
      <c r="A463" s="183"/>
      <c r="B463" s="82" t="s">
        <v>72</v>
      </c>
      <c r="C463" s="190"/>
      <c r="D463" s="190"/>
      <c r="E463" s="190"/>
      <c r="F463" s="190"/>
      <c r="G463" s="190"/>
      <c r="H463" s="190"/>
      <c r="I463" s="190"/>
      <c r="J463" s="190"/>
      <c r="K463" s="190"/>
      <c r="L463" s="190"/>
      <c r="M463" s="134"/>
    </row>
    <row r="464" spans="1:13" ht="63.75" customHeight="1" x14ac:dyDescent="0.2">
      <c r="A464" s="183">
        <v>222</v>
      </c>
      <c r="B464" s="133" t="s">
        <v>222</v>
      </c>
      <c r="C464" s="187" t="s">
        <v>68</v>
      </c>
      <c r="D464" s="187" t="s">
        <v>10</v>
      </c>
      <c r="E464" s="187" t="s">
        <v>206</v>
      </c>
      <c r="F464" s="8" t="s">
        <v>223</v>
      </c>
      <c r="G464" s="8" t="s">
        <v>223</v>
      </c>
      <c r="H464" s="8"/>
      <c r="I464" s="190"/>
      <c r="J464" s="190"/>
      <c r="K464" s="190"/>
      <c r="L464" s="190"/>
      <c r="M464" s="133" t="s">
        <v>1484</v>
      </c>
    </row>
    <row r="465" spans="1:14" ht="63.75" customHeight="1" x14ac:dyDescent="0.2">
      <c r="A465" s="183">
        <v>223</v>
      </c>
      <c r="B465" s="197" t="s">
        <v>225</v>
      </c>
      <c r="C465" s="187" t="s">
        <v>68</v>
      </c>
      <c r="D465" s="187" t="s">
        <v>10</v>
      </c>
      <c r="E465" s="187" t="s">
        <v>206</v>
      </c>
      <c r="F465" s="8" t="s">
        <v>224</v>
      </c>
      <c r="G465" s="8" t="s">
        <v>224</v>
      </c>
      <c r="H465" s="8"/>
      <c r="I465" s="190"/>
      <c r="J465" s="190"/>
      <c r="K465" s="190"/>
      <c r="L465" s="190"/>
      <c r="M465" s="133" t="s">
        <v>1485</v>
      </c>
    </row>
    <row r="466" spans="1:14" ht="63.75" customHeight="1" x14ac:dyDescent="0.2">
      <c r="A466" s="183">
        <v>224</v>
      </c>
      <c r="B466" s="197" t="s">
        <v>226</v>
      </c>
      <c r="C466" s="187" t="s">
        <v>68</v>
      </c>
      <c r="D466" s="187" t="s">
        <v>10</v>
      </c>
      <c r="E466" s="187" t="s">
        <v>206</v>
      </c>
      <c r="F466" s="8" t="s">
        <v>224</v>
      </c>
      <c r="G466" s="8" t="s">
        <v>224</v>
      </c>
      <c r="H466" s="8"/>
      <c r="I466" s="190"/>
      <c r="J466" s="190"/>
      <c r="K466" s="190"/>
      <c r="L466" s="190"/>
      <c r="M466" s="133" t="s">
        <v>1486</v>
      </c>
    </row>
    <row r="467" spans="1:14" ht="51" customHeight="1" x14ac:dyDescent="0.2">
      <c r="A467" s="183">
        <v>225</v>
      </c>
      <c r="B467" s="197" t="s">
        <v>227</v>
      </c>
      <c r="C467" s="187" t="s">
        <v>68</v>
      </c>
      <c r="D467" s="187" t="s">
        <v>10</v>
      </c>
      <c r="E467" s="187" t="s">
        <v>206</v>
      </c>
      <c r="F467" s="8" t="s">
        <v>224</v>
      </c>
      <c r="G467" s="8" t="s">
        <v>224</v>
      </c>
      <c r="H467" s="8"/>
      <c r="I467" s="190"/>
      <c r="J467" s="190"/>
      <c r="K467" s="190"/>
      <c r="L467" s="190"/>
      <c r="M467" s="133" t="s">
        <v>1518</v>
      </c>
    </row>
    <row r="468" spans="1:14" ht="220.5" customHeight="1" x14ac:dyDescent="0.2">
      <c r="A468" s="183">
        <v>226</v>
      </c>
      <c r="B468" s="197" t="s">
        <v>228</v>
      </c>
      <c r="C468" s="187" t="s">
        <v>68</v>
      </c>
      <c r="D468" s="187" t="s">
        <v>10</v>
      </c>
      <c r="E468" s="187" t="s">
        <v>206</v>
      </c>
      <c r="F468" s="8" t="s">
        <v>201</v>
      </c>
      <c r="G468" s="8" t="s">
        <v>201</v>
      </c>
      <c r="H468" s="8"/>
      <c r="I468" s="190"/>
      <c r="J468" s="16"/>
      <c r="K468" s="17"/>
      <c r="L468" s="17"/>
      <c r="M468" s="134" t="s">
        <v>1519</v>
      </c>
    </row>
    <row r="469" spans="1:14" ht="42.75" customHeight="1" x14ac:dyDescent="0.2">
      <c r="A469" s="183">
        <v>227</v>
      </c>
      <c r="B469" s="197" t="s">
        <v>229</v>
      </c>
      <c r="C469" s="187" t="s">
        <v>68</v>
      </c>
      <c r="D469" s="187" t="s">
        <v>10</v>
      </c>
      <c r="E469" s="187" t="s">
        <v>206</v>
      </c>
      <c r="F469" s="8" t="s">
        <v>201</v>
      </c>
      <c r="G469" s="8" t="s">
        <v>201</v>
      </c>
      <c r="H469" s="8"/>
      <c r="I469" s="190"/>
      <c r="J469" s="190"/>
      <c r="K469" s="190"/>
      <c r="L469" s="190"/>
      <c r="M469" s="133" t="s">
        <v>1520</v>
      </c>
    </row>
    <row r="470" spans="1:14" ht="63.75" customHeight="1" x14ac:dyDescent="0.2">
      <c r="A470" s="183">
        <v>228</v>
      </c>
      <c r="B470" s="197" t="s">
        <v>230</v>
      </c>
      <c r="C470" s="187" t="s">
        <v>68</v>
      </c>
      <c r="D470" s="187" t="s">
        <v>10</v>
      </c>
      <c r="E470" s="187" t="s">
        <v>206</v>
      </c>
      <c r="F470" s="8" t="s">
        <v>201</v>
      </c>
      <c r="G470" s="8" t="s">
        <v>201</v>
      </c>
      <c r="H470" s="8"/>
      <c r="I470" s="190"/>
      <c r="J470" s="16"/>
      <c r="K470" s="16"/>
      <c r="L470" s="17"/>
      <c r="M470" s="133" t="s">
        <v>1521</v>
      </c>
    </row>
    <row r="471" spans="1:14" ht="12.75" customHeight="1" x14ac:dyDescent="0.2">
      <c r="A471" s="183"/>
      <c r="B471" s="79" t="s">
        <v>817</v>
      </c>
      <c r="C471" s="187"/>
      <c r="D471" s="187"/>
      <c r="E471" s="187"/>
      <c r="F471" s="187"/>
      <c r="G471" s="187"/>
      <c r="H471" s="187"/>
      <c r="I471" s="187"/>
      <c r="J471" s="187"/>
      <c r="K471" s="187"/>
      <c r="L471" s="187"/>
      <c r="M471" s="134"/>
    </row>
    <row r="472" spans="1:14" ht="25.5" customHeight="1" x14ac:dyDescent="0.2">
      <c r="A472" s="183"/>
      <c r="B472" s="79" t="s">
        <v>890</v>
      </c>
      <c r="C472" s="190"/>
      <c r="D472" s="190"/>
      <c r="E472" s="190"/>
      <c r="F472" s="13"/>
      <c r="G472" s="13"/>
      <c r="H472" s="13"/>
      <c r="I472" s="190"/>
      <c r="J472" s="190"/>
      <c r="K472" s="190"/>
      <c r="L472" s="190"/>
      <c r="M472" s="134"/>
    </row>
    <row r="473" spans="1:14" ht="63.75" x14ac:dyDescent="0.2">
      <c r="A473" s="183">
        <v>229</v>
      </c>
      <c r="B473" s="186" t="s">
        <v>1263</v>
      </c>
      <c r="C473" s="187" t="s">
        <v>247</v>
      </c>
      <c r="D473" s="187" t="s">
        <v>10</v>
      </c>
      <c r="E473" s="187" t="s">
        <v>212</v>
      </c>
      <c r="F473" s="117">
        <v>99.147400000000005</v>
      </c>
      <c r="G473" s="117">
        <v>99.147400000000005</v>
      </c>
      <c r="H473" s="117">
        <v>99.052999999999997</v>
      </c>
      <c r="I473" s="37" t="s">
        <v>93</v>
      </c>
      <c r="J473" s="37">
        <v>270</v>
      </c>
      <c r="K473" s="38" t="s">
        <v>785</v>
      </c>
      <c r="L473" s="38" t="s">
        <v>726</v>
      </c>
      <c r="M473" s="133" t="s">
        <v>1903</v>
      </c>
    </row>
    <row r="474" spans="1:14" ht="38.25" customHeight="1" x14ac:dyDescent="0.2">
      <c r="A474" s="183">
        <v>230</v>
      </c>
      <c r="B474" s="186" t="s">
        <v>1264</v>
      </c>
      <c r="C474" s="190" t="s">
        <v>68</v>
      </c>
      <c r="D474" s="187" t="s">
        <v>10</v>
      </c>
      <c r="E474" s="187" t="s">
        <v>212</v>
      </c>
      <c r="F474" s="117">
        <v>10.042999999999999</v>
      </c>
      <c r="G474" s="117">
        <v>10.042999999999999</v>
      </c>
      <c r="H474" s="117">
        <v>9.2850000000000001</v>
      </c>
      <c r="I474" s="38" t="s">
        <v>93</v>
      </c>
      <c r="J474" s="39" t="s">
        <v>895</v>
      </c>
      <c r="K474" s="38" t="s">
        <v>766</v>
      </c>
      <c r="L474" s="40"/>
      <c r="M474" s="133" t="s">
        <v>1904</v>
      </c>
    </row>
    <row r="475" spans="1:14" ht="12.75" customHeight="1" x14ac:dyDescent="0.2">
      <c r="A475" s="183"/>
      <c r="B475" s="79" t="s">
        <v>72</v>
      </c>
      <c r="C475" s="190"/>
      <c r="D475" s="190"/>
      <c r="E475" s="190"/>
      <c r="F475" s="13"/>
      <c r="G475" s="13"/>
      <c r="H475" s="13"/>
      <c r="I475" s="190"/>
      <c r="J475" s="190"/>
      <c r="K475" s="190"/>
      <c r="L475" s="190"/>
      <c r="M475" s="134"/>
    </row>
    <row r="476" spans="1:14" ht="51" customHeight="1" x14ac:dyDescent="0.2">
      <c r="A476" s="183">
        <v>231</v>
      </c>
      <c r="B476" s="197" t="s">
        <v>693</v>
      </c>
      <c r="C476" s="187" t="s">
        <v>23</v>
      </c>
      <c r="D476" s="187" t="s">
        <v>10</v>
      </c>
      <c r="E476" s="187" t="s">
        <v>212</v>
      </c>
      <c r="F476" s="187"/>
      <c r="G476" s="187"/>
      <c r="H476" s="187">
        <v>437</v>
      </c>
      <c r="I476" s="187"/>
      <c r="J476" s="187"/>
      <c r="K476" s="187"/>
      <c r="L476" s="187"/>
      <c r="M476" s="166" t="s">
        <v>1776</v>
      </c>
      <c r="N476" s="123"/>
    </row>
    <row r="477" spans="1:14" ht="25.5" customHeight="1" x14ac:dyDescent="0.2">
      <c r="A477" s="183">
        <v>232</v>
      </c>
      <c r="B477" s="197" t="s">
        <v>694</v>
      </c>
      <c r="C477" s="187" t="s">
        <v>23</v>
      </c>
      <c r="D477" s="187" t="s">
        <v>10</v>
      </c>
      <c r="E477" s="187" t="s">
        <v>212</v>
      </c>
      <c r="F477" s="187"/>
      <c r="G477" s="187"/>
      <c r="H477" s="187">
        <v>10</v>
      </c>
      <c r="I477" s="187"/>
      <c r="J477" s="187"/>
      <c r="K477" s="187"/>
      <c r="L477" s="187"/>
      <c r="M477" s="197" t="s">
        <v>1777</v>
      </c>
    </row>
    <row r="478" spans="1:14" ht="51" customHeight="1" x14ac:dyDescent="0.2">
      <c r="A478" s="183">
        <v>233</v>
      </c>
      <c r="B478" s="197" t="s">
        <v>695</v>
      </c>
      <c r="C478" s="187" t="s">
        <v>23</v>
      </c>
      <c r="D478" s="187" t="s">
        <v>10</v>
      </c>
      <c r="E478" s="187" t="s">
        <v>212</v>
      </c>
      <c r="F478" s="187"/>
      <c r="G478" s="187"/>
      <c r="H478" s="187">
        <v>2259</v>
      </c>
      <c r="I478" s="187"/>
      <c r="J478" s="187"/>
      <c r="K478" s="187"/>
      <c r="L478" s="187"/>
      <c r="M478" s="166" t="s">
        <v>1778</v>
      </c>
    </row>
    <row r="479" spans="1:14" ht="38.25" customHeight="1" x14ac:dyDescent="0.2">
      <c r="A479" s="183">
        <v>234</v>
      </c>
      <c r="B479" s="197" t="s">
        <v>696</v>
      </c>
      <c r="C479" s="187" t="s">
        <v>23</v>
      </c>
      <c r="D479" s="187" t="s">
        <v>10</v>
      </c>
      <c r="E479" s="187" t="s">
        <v>212</v>
      </c>
      <c r="F479" s="187"/>
      <c r="G479" s="187"/>
      <c r="H479" s="187">
        <v>115</v>
      </c>
      <c r="I479" s="187"/>
      <c r="J479" s="187"/>
      <c r="K479" s="187"/>
      <c r="L479" s="187"/>
      <c r="M479" s="167" t="s">
        <v>1779</v>
      </c>
    </row>
    <row r="480" spans="1:14" ht="51" customHeight="1" x14ac:dyDescent="0.2">
      <c r="A480" s="183">
        <v>235</v>
      </c>
      <c r="B480" s="197" t="s">
        <v>697</v>
      </c>
      <c r="C480" s="187" t="s">
        <v>23</v>
      </c>
      <c r="D480" s="187" t="s">
        <v>10</v>
      </c>
      <c r="E480" s="187" t="s">
        <v>212</v>
      </c>
      <c r="F480" s="115"/>
      <c r="G480" s="115"/>
      <c r="H480" s="198">
        <v>57</v>
      </c>
      <c r="I480" s="190"/>
      <c r="J480" s="190"/>
      <c r="K480" s="190"/>
      <c r="L480" s="190"/>
      <c r="M480" s="168" t="s">
        <v>1780</v>
      </c>
    </row>
    <row r="481" spans="1:13" ht="12.75" customHeight="1" x14ac:dyDescent="0.2">
      <c r="A481" s="183"/>
      <c r="B481" s="134" t="s">
        <v>92</v>
      </c>
      <c r="C481" s="187"/>
      <c r="D481" s="187"/>
      <c r="E481" s="187"/>
      <c r="F481" s="70">
        <v>0</v>
      </c>
      <c r="G481" s="70">
        <v>0</v>
      </c>
      <c r="H481" s="70"/>
      <c r="I481" s="12"/>
      <c r="J481" s="37"/>
      <c r="K481" s="37"/>
      <c r="L481" s="37"/>
      <c r="M481" s="134"/>
    </row>
    <row r="482" spans="1:13" ht="12.75" customHeight="1" x14ac:dyDescent="0.2">
      <c r="A482" s="183"/>
      <c r="B482" s="134" t="s">
        <v>93</v>
      </c>
      <c r="C482" s="187"/>
      <c r="D482" s="187"/>
      <c r="E482" s="187"/>
      <c r="F482" s="70">
        <v>4155.4681999999993</v>
      </c>
      <c r="G482" s="70">
        <v>4155.4681999999993</v>
      </c>
      <c r="H482" s="70">
        <f>H436+H439+H440+H441+H442+H444+H446+H448+H451+H452+H453+H455+H460+H461+H462+H473+H474</f>
        <v>3503.5478999999991</v>
      </c>
      <c r="I482" s="12"/>
      <c r="J482" s="37"/>
      <c r="K482" s="37"/>
      <c r="L482" s="37"/>
      <c r="M482" s="134"/>
    </row>
    <row r="483" spans="1:13" ht="12.75" customHeight="1" x14ac:dyDescent="0.2">
      <c r="A483" s="183"/>
      <c r="B483" s="134" t="s">
        <v>94</v>
      </c>
      <c r="C483" s="187"/>
      <c r="D483" s="187"/>
      <c r="E483" s="187"/>
      <c r="F483" s="70">
        <v>740.07300000000009</v>
      </c>
      <c r="G483" s="70">
        <v>740.07300000000009</v>
      </c>
      <c r="H483" s="70">
        <f>H449+H450+H454+H456+H457+H458+H459</f>
        <v>740.07100000000014</v>
      </c>
      <c r="I483" s="12"/>
      <c r="J483" s="37"/>
      <c r="K483" s="37"/>
      <c r="L483" s="37"/>
      <c r="M483" s="134"/>
    </row>
    <row r="484" spans="1:13" ht="12.75" customHeight="1" x14ac:dyDescent="0.2">
      <c r="A484" s="183"/>
      <c r="B484" s="134" t="s">
        <v>735</v>
      </c>
      <c r="C484" s="187"/>
      <c r="D484" s="187"/>
      <c r="E484" s="187"/>
      <c r="F484" s="70">
        <v>0</v>
      </c>
      <c r="G484" s="70">
        <v>0</v>
      </c>
      <c r="H484" s="70"/>
      <c r="I484" s="12"/>
      <c r="J484" s="37"/>
      <c r="K484" s="37"/>
      <c r="L484" s="37"/>
      <c r="M484" s="134"/>
    </row>
    <row r="485" spans="1:13" ht="37.5" customHeight="1" x14ac:dyDescent="0.2">
      <c r="A485" s="183"/>
      <c r="B485" s="134" t="s">
        <v>231</v>
      </c>
      <c r="C485" s="187"/>
      <c r="D485" s="187"/>
      <c r="E485" s="187"/>
      <c r="F485" s="70">
        <v>4895.5411999999997</v>
      </c>
      <c r="G485" s="70">
        <v>4895.5411999999997</v>
      </c>
      <c r="H485" s="70">
        <f>H482+H483</f>
        <v>4243.6188999999995</v>
      </c>
      <c r="I485" s="12"/>
      <c r="J485" s="37"/>
      <c r="K485" s="37"/>
      <c r="L485" s="37"/>
      <c r="M485" s="134"/>
    </row>
    <row r="486" spans="1:13" ht="12.75" customHeight="1" x14ac:dyDescent="0.2">
      <c r="A486" s="183"/>
      <c r="B486" s="224" t="s">
        <v>232</v>
      </c>
      <c r="C486" s="224"/>
      <c r="D486" s="224"/>
      <c r="E486" s="224"/>
      <c r="F486" s="224"/>
      <c r="G486" s="224"/>
      <c r="H486" s="224"/>
      <c r="I486" s="224"/>
      <c r="J486" s="224"/>
      <c r="K486" s="224"/>
      <c r="L486" s="224"/>
      <c r="M486" s="134"/>
    </row>
    <row r="487" spans="1:13" ht="12.75" customHeight="1" x14ac:dyDescent="0.2">
      <c r="A487" s="183"/>
      <c r="B487" s="224" t="s">
        <v>502</v>
      </c>
      <c r="C487" s="224"/>
      <c r="D487" s="224"/>
      <c r="E487" s="224"/>
      <c r="F487" s="224"/>
      <c r="G487" s="224"/>
      <c r="H487" s="224"/>
      <c r="I487" s="224"/>
      <c r="J487" s="224"/>
      <c r="K487" s="224"/>
      <c r="L487" s="224"/>
      <c r="M487" s="134"/>
    </row>
    <row r="488" spans="1:13" ht="25.5" customHeight="1" x14ac:dyDescent="0.2">
      <c r="A488" s="200">
        <v>43</v>
      </c>
      <c r="B488" s="133" t="s">
        <v>233</v>
      </c>
      <c r="C488" s="190" t="s">
        <v>234</v>
      </c>
      <c r="D488" s="226" t="s">
        <v>1394</v>
      </c>
      <c r="E488" s="190" t="s">
        <v>235</v>
      </c>
      <c r="F488" s="143"/>
      <c r="G488" s="143"/>
      <c r="H488" s="143"/>
      <c r="I488" s="190"/>
      <c r="J488" s="190"/>
      <c r="K488" s="190"/>
      <c r="L488" s="190"/>
      <c r="M488" s="134"/>
    </row>
    <row r="489" spans="1:13" ht="38.25" x14ac:dyDescent="0.2">
      <c r="A489" s="200" t="s">
        <v>479</v>
      </c>
      <c r="B489" s="89" t="s">
        <v>236</v>
      </c>
      <c r="C489" s="190" t="s">
        <v>234</v>
      </c>
      <c r="D489" s="226"/>
      <c r="E489" s="190" t="s">
        <v>235</v>
      </c>
      <c r="F489" s="13">
        <v>352.7</v>
      </c>
      <c r="G489" s="13">
        <v>352.7</v>
      </c>
      <c r="H489" s="13"/>
      <c r="I489" s="190" t="s">
        <v>10</v>
      </c>
      <c r="J489" s="190" t="s">
        <v>10</v>
      </c>
      <c r="K489" s="190" t="s">
        <v>10</v>
      </c>
      <c r="L489" s="190" t="s">
        <v>10</v>
      </c>
      <c r="M489" s="133" t="s">
        <v>1955</v>
      </c>
    </row>
    <row r="490" spans="1:13" ht="51" x14ac:dyDescent="0.2">
      <c r="A490" s="200" t="s">
        <v>480</v>
      </c>
      <c r="B490" s="89" t="s">
        <v>237</v>
      </c>
      <c r="C490" s="190" t="s">
        <v>234</v>
      </c>
      <c r="D490" s="226"/>
      <c r="E490" s="190" t="s">
        <v>235</v>
      </c>
      <c r="F490" s="13">
        <v>92.8</v>
      </c>
      <c r="G490" s="13">
        <v>92.8</v>
      </c>
      <c r="H490" s="13">
        <v>100.2</v>
      </c>
      <c r="I490" s="190" t="s">
        <v>10</v>
      </c>
      <c r="J490" s="190" t="s">
        <v>10</v>
      </c>
      <c r="K490" s="190" t="s">
        <v>10</v>
      </c>
      <c r="L490" s="190" t="s">
        <v>10</v>
      </c>
      <c r="M490" s="133" t="s">
        <v>1956</v>
      </c>
    </row>
    <row r="491" spans="1:13" ht="38.25" x14ac:dyDescent="0.2">
      <c r="A491" s="200" t="s">
        <v>481</v>
      </c>
      <c r="B491" s="89" t="s">
        <v>238</v>
      </c>
      <c r="C491" s="190" t="s">
        <v>234</v>
      </c>
      <c r="D491" s="226"/>
      <c r="E491" s="190" t="s">
        <v>235</v>
      </c>
      <c r="F491" s="190">
        <v>283.39999999999998</v>
      </c>
      <c r="G491" s="190">
        <v>283.39999999999998</v>
      </c>
      <c r="H491" s="190"/>
      <c r="I491" s="190" t="s">
        <v>10</v>
      </c>
      <c r="J491" s="190" t="s">
        <v>10</v>
      </c>
      <c r="K491" s="190" t="s">
        <v>10</v>
      </c>
      <c r="L491" s="190" t="s">
        <v>10</v>
      </c>
      <c r="M491" s="133" t="s">
        <v>1957</v>
      </c>
    </row>
    <row r="492" spans="1:13" ht="38.25" x14ac:dyDescent="0.2">
      <c r="A492" s="200" t="s">
        <v>482</v>
      </c>
      <c r="B492" s="89" t="s">
        <v>239</v>
      </c>
      <c r="C492" s="190" t="s">
        <v>234</v>
      </c>
      <c r="D492" s="226"/>
      <c r="E492" s="190" t="s">
        <v>235</v>
      </c>
      <c r="F492" s="13">
        <v>47.8</v>
      </c>
      <c r="G492" s="13">
        <v>47.8</v>
      </c>
      <c r="H492" s="13"/>
      <c r="I492" s="190" t="s">
        <v>10</v>
      </c>
      <c r="J492" s="190" t="s">
        <v>10</v>
      </c>
      <c r="K492" s="190" t="s">
        <v>10</v>
      </c>
      <c r="L492" s="190" t="s">
        <v>10</v>
      </c>
      <c r="M492" s="133" t="s">
        <v>1958</v>
      </c>
    </row>
    <row r="493" spans="1:13" ht="12.75" customHeight="1" x14ac:dyDescent="0.2">
      <c r="A493" s="183"/>
      <c r="B493" s="82" t="s">
        <v>72</v>
      </c>
      <c r="C493" s="190"/>
      <c r="D493" s="190"/>
      <c r="E493" s="190"/>
      <c r="F493" s="13"/>
      <c r="G493" s="13"/>
      <c r="H493" s="13"/>
      <c r="I493" s="190"/>
      <c r="J493" s="190"/>
      <c r="K493" s="190"/>
      <c r="L493" s="190"/>
      <c r="M493" s="134"/>
    </row>
    <row r="494" spans="1:13" ht="12.75" customHeight="1" x14ac:dyDescent="0.2">
      <c r="A494" s="183"/>
      <c r="B494" s="79" t="s">
        <v>843</v>
      </c>
      <c r="C494" s="190"/>
      <c r="D494" s="190"/>
      <c r="E494" s="190"/>
      <c r="F494" s="13"/>
      <c r="G494" s="13"/>
      <c r="H494" s="13"/>
      <c r="I494" s="190"/>
      <c r="J494" s="190"/>
      <c r="K494" s="190"/>
      <c r="L494" s="190"/>
      <c r="M494" s="134"/>
    </row>
    <row r="495" spans="1:13" ht="25.5" x14ac:dyDescent="0.2">
      <c r="A495" s="183">
        <v>236</v>
      </c>
      <c r="B495" s="197" t="s">
        <v>1126</v>
      </c>
      <c r="C495" s="187" t="s">
        <v>247</v>
      </c>
      <c r="D495" s="187" t="s">
        <v>10</v>
      </c>
      <c r="E495" s="187" t="s">
        <v>235</v>
      </c>
      <c r="F495" s="117">
        <v>50.882599999999996</v>
      </c>
      <c r="G495" s="117">
        <v>50.882599999999996</v>
      </c>
      <c r="H495" s="117">
        <v>50.7239</v>
      </c>
      <c r="I495" s="37" t="s">
        <v>93</v>
      </c>
      <c r="J495" s="37">
        <v>262</v>
      </c>
      <c r="K495" s="38" t="s">
        <v>785</v>
      </c>
      <c r="L495" s="38" t="s">
        <v>726</v>
      </c>
      <c r="M495" s="133" t="s">
        <v>1782</v>
      </c>
    </row>
    <row r="496" spans="1:13" ht="38.25" x14ac:dyDescent="0.2">
      <c r="A496" s="183">
        <v>237</v>
      </c>
      <c r="B496" s="197" t="s">
        <v>1265</v>
      </c>
      <c r="C496" s="137" t="s">
        <v>68</v>
      </c>
      <c r="D496" s="187" t="s">
        <v>10</v>
      </c>
      <c r="E496" s="187" t="s">
        <v>241</v>
      </c>
      <c r="F496" s="117">
        <v>283.19240000000002</v>
      </c>
      <c r="G496" s="117">
        <v>283.19240000000002</v>
      </c>
      <c r="H496" s="117">
        <v>283.19240000000002</v>
      </c>
      <c r="I496" s="37" t="s">
        <v>93</v>
      </c>
      <c r="J496" s="190">
        <v>262</v>
      </c>
      <c r="K496" s="23" t="s">
        <v>766</v>
      </c>
      <c r="L496" s="23"/>
      <c r="M496" s="134" t="s">
        <v>1748</v>
      </c>
    </row>
    <row r="497" spans="1:13" ht="25.5" customHeight="1" x14ac:dyDescent="0.2">
      <c r="A497" s="183">
        <v>238</v>
      </c>
      <c r="B497" s="197" t="s">
        <v>1129</v>
      </c>
      <c r="C497" s="137" t="s">
        <v>68</v>
      </c>
      <c r="D497" s="187" t="s">
        <v>10</v>
      </c>
      <c r="E497" s="187" t="s">
        <v>241</v>
      </c>
      <c r="F497" s="117">
        <v>253.0883</v>
      </c>
      <c r="G497" s="117">
        <v>253.0883</v>
      </c>
      <c r="H497" s="117">
        <v>253.06829999999999</v>
      </c>
      <c r="I497" s="37" t="s">
        <v>93</v>
      </c>
      <c r="J497" s="190">
        <v>262</v>
      </c>
      <c r="K497" s="23" t="s">
        <v>763</v>
      </c>
      <c r="L497" s="23"/>
      <c r="M497" s="133" t="s">
        <v>1781</v>
      </c>
    </row>
    <row r="498" spans="1:13" ht="38.25" x14ac:dyDescent="0.2">
      <c r="A498" s="183">
        <v>239</v>
      </c>
      <c r="B498" s="197" t="s">
        <v>1128</v>
      </c>
      <c r="C498" s="137" t="s">
        <v>68</v>
      </c>
      <c r="D498" s="187" t="s">
        <v>10</v>
      </c>
      <c r="E498" s="187" t="s">
        <v>241</v>
      </c>
      <c r="F498" s="117">
        <v>596.01149999999996</v>
      </c>
      <c r="G498" s="117">
        <v>596.01149999999996</v>
      </c>
      <c r="H498" s="117">
        <v>596.01149999999996</v>
      </c>
      <c r="I498" s="37" t="s">
        <v>93</v>
      </c>
      <c r="J498" s="190">
        <v>262</v>
      </c>
      <c r="K498" s="23" t="s">
        <v>758</v>
      </c>
      <c r="L498" s="23"/>
      <c r="M498" s="134" t="s">
        <v>1748</v>
      </c>
    </row>
    <row r="499" spans="1:13" ht="38.25" x14ac:dyDescent="0.2">
      <c r="A499" s="183">
        <v>240</v>
      </c>
      <c r="B499" s="197" t="s">
        <v>1127</v>
      </c>
      <c r="C499" s="137" t="s">
        <v>68</v>
      </c>
      <c r="D499" s="187" t="s">
        <v>10</v>
      </c>
      <c r="E499" s="187" t="s">
        <v>241</v>
      </c>
      <c r="F499" s="117">
        <v>103.1224</v>
      </c>
      <c r="G499" s="117">
        <v>103.1224</v>
      </c>
      <c r="H499" s="117">
        <v>103.12179999999999</v>
      </c>
      <c r="I499" s="37" t="s">
        <v>93</v>
      </c>
      <c r="J499" s="190">
        <v>262</v>
      </c>
      <c r="K499" s="23" t="s">
        <v>768</v>
      </c>
      <c r="L499" s="23"/>
      <c r="M499" s="134" t="s">
        <v>1748</v>
      </c>
    </row>
    <row r="500" spans="1:13" ht="38.25" customHeight="1" x14ac:dyDescent="0.2">
      <c r="A500" s="183">
        <v>241</v>
      </c>
      <c r="B500" s="194" t="s">
        <v>791</v>
      </c>
      <c r="C500" s="190" t="s">
        <v>68</v>
      </c>
      <c r="D500" s="187" t="s">
        <v>10</v>
      </c>
      <c r="E500" s="187" t="s">
        <v>235</v>
      </c>
      <c r="F500" s="117">
        <v>10.57</v>
      </c>
      <c r="G500" s="117">
        <v>10.57</v>
      </c>
      <c r="H500" s="117">
        <v>10.57</v>
      </c>
      <c r="I500" s="38" t="s">
        <v>93</v>
      </c>
      <c r="J500" s="39" t="s">
        <v>842</v>
      </c>
      <c r="K500" s="38" t="s">
        <v>722</v>
      </c>
      <c r="L500" s="40"/>
      <c r="M500" s="134" t="s">
        <v>1748</v>
      </c>
    </row>
    <row r="501" spans="1:13" ht="25.5" x14ac:dyDescent="0.2">
      <c r="A501" s="183">
        <v>244</v>
      </c>
      <c r="B501" s="186" t="s">
        <v>1266</v>
      </c>
      <c r="C501" s="137" t="s">
        <v>68</v>
      </c>
      <c r="D501" s="187" t="s">
        <v>10</v>
      </c>
      <c r="E501" s="187" t="s">
        <v>235</v>
      </c>
      <c r="F501" s="117">
        <v>51.662100000000002</v>
      </c>
      <c r="G501" s="117">
        <v>51.662100000000002</v>
      </c>
      <c r="H501" s="117">
        <v>51.660400000000003</v>
      </c>
      <c r="I501" s="37" t="s">
        <v>93</v>
      </c>
      <c r="J501" s="190">
        <v>262</v>
      </c>
      <c r="K501" s="23" t="s">
        <v>734</v>
      </c>
      <c r="L501" s="23"/>
      <c r="M501" s="133" t="s">
        <v>1783</v>
      </c>
    </row>
    <row r="502" spans="1:13" ht="25.5" customHeight="1" x14ac:dyDescent="0.2">
      <c r="A502" s="183">
        <v>245</v>
      </c>
      <c r="B502" s="186" t="s">
        <v>1267</v>
      </c>
      <c r="C502" s="137" t="s">
        <v>68</v>
      </c>
      <c r="D502" s="187" t="s">
        <v>10</v>
      </c>
      <c r="E502" s="187" t="s">
        <v>235</v>
      </c>
      <c r="F502" s="117">
        <v>49.108899999999998</v>
      </c>
      <c r="G502" s="117">
        <v>49.108899999999998</v>
      </c>
      <c r="H502" s="117">
        <v>49.108899999999998</v>
      </c>
      <c r="I502" s="37" t="s">
        <v>93</v>
      </c>
      <c r="J502" s="39">
        <v>262</v>
      </c>
      <c r="K502" s="38" t="s">
        <v>724</v>
      </c>
      <c r="L502" s="23" t="s">
        <v>723</v>
      </c>
      <c r="M502" s="134" t="s">
        <v>1748</v>
      </c>
    </row>
    <row r="503" spans="1:13" ht="51" customHeight="1" x14ac:dyDescent="0.2">
      <c r="A503" s="183">
        <v>247</v>
      </c>
      <c r="B503" s="194" t="s">
        <v>240</v>
      </c>
      <c r="C503" s="190" t="s">
        <v>23</v>
      </c>
      <c r="D503" s="187" t="s">
        <v>10</v>
      </c>
      <c r="E503" s="187" t="s">
        <v>241</v>
      </c>
      <c r="F503" s="120">
        <v>8150</v>
      </c>
      <c r="G503" s="120">
        <v>8150</v>
      </c>
      <c r="H503" s="120">
        <v>8150</v>
      </c>
      <c r="I503" s="37" t="s">
        <v>790</v>
      </c>
      <c r="J503" s="190"/>
      <c r="K503" s="190"/>
      <c r="L503" s="190"/>
      <c r="M503" s="134" t="s">
        <v>1748</v>
      </c>
    </row>
    <row r="504" spans="1:13" ht="12.75" customHeight="1" x14ac:dyDescent="0.2">
      <c r="A504" s="183"/>
      <c r="B504" s="134" t="s">
        <v>92</v>
      </c>
      <c r="C504" s="187"/>
      <c r="D504" s="187"/>
      <c r="E504" s="187"/>
      <c r="F504" s="70"/>
      <c r="G504" s="70"/>
      <c r="H504" s="70"/>
      <c r="I504" s="12"/>
      <c r="J504" s="37"/>
      <c r="K504" s="37"/>
      <c r="L504" s="37"/>
      <c r="M504" s="134"/>
    </row>
    <row r="505" spans="1:13" ht="12.75" customHeight="1" x14ac:dyDescent="0.2">
      <c r="A505" s="183"/>
      <c r="B505" s="134" t="s">
        <v>93</v>
      </c>
      <c r="C505" s="187"/>
      <c r="D505" s="187"/>
      <c r="E505" s="187"/>
      <c r="F505" s="70">
        <f>F495+F496+F498+F497+F499+F500+F501+F502</f>
        <v>1397.6381999999999</v>
      </c>
      <c r="G505" s="70">
        <f>G495+G496+G497+G498+G499+G500+G501+G502</f>
        <v>1397.6381999999999</v>
      </c>
      <c r="H505" s="70">
        <f>H495+H496+H497+H498+H499+H500+H501+H502</f>
        <v>1397.4571999999996</v>
      </c>
      <c r="I505" s="12"/>
      <c r="J505" s="37"/>
      <c r="K505" s="37"/>
      <c r="L505" s="37"/>
      <c r="M505" s="134"/>
    </row>
    <row r="506" spans="1:13" ht="12.75" customHeight="1" x14ac:dyDescent="0.2">
      <c r="A506" s="183"/>
      <c r="B506" s="134" t="s">
        <v>94</v>
      </c>
      <c r="C506" s="187"/>
      <c r="D506" s="187"/>
      <c r="E506" s="187"/>
      <c r="F506" s="70"/>
      <c r="G506" s="70"/>
      <c r="H506" s="70"/>
      <c r="I506" s="12"/>
      <c r="J506" s="37"/>
      <c r="K506" s="37"/>
      <c r="L506" s="37"/>
      <c r="M506" s="134"/>
    </row>
    <row r="507" spans="1:13" ht="12.75" customHeight="1" x14ac:dyDescent="0.2">
      <c r="A507" s="183"/>
      <c r="B507" s="134" t="s">
        <v>735</v>
      </c>
      <c r="C507" s="187"/>
      <c r="D507" s="187"/>
      <c r="E507" s="187"/>
      <c r="F507" s="70"/>
      <c r="G507" s="70"/>
      <c r="H507" s="70"/>
      <c r="I507" s="12"/>
      <c r="J507" s="37"/>
      <c r="K507" s="37"/>
      <c r="L507" s="37"/>
      <c r="M507" s="134"/>
    </row>
    <row r="508" spans="1:13" ht="25.5" customHeight="1" x14ac:dyDescent="0.2">
      <c r="A508" s="183"/>
      <c r="B508" s="134" t="s">
        <v>846</v>
      </c>
      <c r="C508" s="187"/>
      <c r="D508" s="187"/>
      <c r="E508" s="187"/>
      <c r="F508" s="70">
        <f t="shared" ref="F508:G508" si="1">F507+F506+F505+F504</f>
        <v>1397.6381999999999</v>
      </c>
      <c r="G508" s="70">
        <f t="shared" si="1"/>
        <v>1397.6381999999999</v>
      </c>
      <c r="H508" s="70">
        <f>H507+H506+H505+H504</f>
        <v>1397.4571999999996</v>
      </c>
      <c r="I508" s="12"/>
      <c r="J508" s="37"/>
      <c r="K508" s="37"/>
      <c r="L508" s="37"/>
      <c r="M508" s="134"/>
    </row>
    <row r="509" spans="1:13" ht="25.5" customHeight="1" x14ac:dyDescent="0.2">
      <c r="A509" s="183"/>
      <c r="B509" s="79" t="s">
        <v>845</v>
      </c>
      <c r="C509" s="190"/>
      <c r="D509" s="190"/>
      <c r="E509" s="190"/>
      <c r="F509" s="13"/>
      <c r="G509" s="13"/>
      <c r="H509" s="13"/>
      <c r="I509" s="190"/>
      <c r="J509" s="190"/>
      <c r="K509" s="190"/>
      <c r="L509" s="190"/>
      <c r="M509" s="134"/>
    </row>
    <row r="510" spans="1:13" ht="63.75" customHeight="1" x14ac:dyDescent="0.2">
      <c r="A510" s="183">
        <v>248</v>
      </c>
      <c r="B510" s="186" t="s">
        <v>1268</v>
      </c>
      <c r="C510" s="187" t="s">
        <v>247</v>
      </c>
      <c r="D510" s="187" t="s">
        <v>10</v>
      </c>
      <c r="E510" s="187" t="s">
        <v>844</v>
      </c>
      <c r="F510" s="117">
        <v>25.395199999999999</v>
      </c>
      <c r="G510" s="117">
        <v>25.395199999999999</v>
      </c>
      <c r="H510" s="117">
        <v>25.388999999999999</v>
      </c>
      <c r="I510" s="37" t="s">
        <v>93</v>
      </c>
      <c r="J510" s="37">
        <v>259</v>
      </c>
      <c r="K510" s="38" t="s">
        <v>785</v>
      </c>
      <c r="L510" s="38" t="s">
        <v>726</v>
      </c>
      <c r="M510" s="133" t="s">
        <v>1905</v>
      </c>
    </row>
    <row r="511" spans="1:13" ht="63.75" customHeight="1" x14ac:dyDescent="0.2">
      <c r="A511" s="183">
        <v>249</v>
      </c>
      <c r="B511" s="186" t="s">
        <v>1269</v>
      </c>
      <c r="C511" s="137" t="s">
        <v>68</v>
      </c>
      <c r="D511" s="198" t="s">
        <v>10</v>
      </c>
      <c r="E511" s="198" t="s">
        <v>844</v>
      </c>
      <c r="F511" s="117">
        <v>299.23930000000001</v>
      </c>
      <c r="G511" s="117">
        <v>299.23930000000001</v>
      </c>
      <c r="H511" s="117">
        <v>299.21600000000001</v>
      </c>
      <c r="I511" s="37" t="s">
        <v>93</v>
      </c>
      <c r="J511" s="37">
        <v>259</v>
      </c>
      <c r="K511" s="23" t="s">
        <v>784</v>
      </c>
      <c r="L511" s="30"/>
      <c r="M511" s="133" t="s">
        <v>1906</v>
      </c>
    </row>
    <row r="512" spans="1:13" ht="25.5" customHeight="1" x14ac:dyDescent="0.2">
      <c r="A512" s="183">
        <v>250</v>
      </c>
      <c r="B512" s="186" t="s">
        <v>1270</v>
      </c>
      <c r="C512" s="190" t="s">
        <v>68</v>
      </c>
      <c r="D512" s="187" t="s">
        <v>10</v>
      </c>
      <c r="E512" s="187" t="s">
        <v>844</v>
      </c>
      <c r="F512" s="117">
        <v>59.249000000000002</v>
      </c>
      <c r="G512" s="117">
        <v>59.249000000000002</v>
      </c>
      <c r="H512" s="117">
        <v>59.249000000000002</v>
      </c>
      <c r="I512" s="38" t="s">
        <v>93</v>
      </c>
      <c r="J512" s="37">
        <v>259</v>
      </c>
      <c r="K512" s="38" t="s">
        <v>734</v>
      </c>
      <c r="L512" s="40"/>
      <c r="M512" s="134" t="s">
        <v>1748</v>
      </c>
    </row>
    <row r="513" spans="1:13" ht="12.75" customHeight="1" x14ac:dyDescent="0.2">
      <c r="A513" s="183"/>
      <c r="B513" s="134" t="s">
        <v>92</v>
      </c>
      <c r="C513" s="187"/>
      <c r="D513" s="187"/>
      <c r="E513" s="187"/>
      <c r="F513" s="115">
        <v>0</v>
      </c>
      <c r="G513" s="115">
        <v>0</v>
      </c>
      <c r="H513" s="115"/>
      <c r="I513" s="12"/>
      <c r="J513" s="37"/>
      <c r="K513" s="37"/>
      <c r="L513" s="37"/>
      <c r="M513" s="134"/>
    </row>
    <row r="514" spans="1:13" ht="12.75" customHeight="1" x14ac:dyDescent="0.2">
      <c r="A514" s="183"/>
      <c r="B514" s="134" t="s">
        <v>93</v>
      </c>
      <c r="C514" s="187"/>
      <c r="D514" s="187"/>
      <c r="E514" s="187"/>
      <c r="F514" s="24">
        <v>383.88350000000003</v>
      </c>
      <c r="G514" s="24">
        <v>383.88350000000003</v>
      </c>
      <c r="H514" s="24">
        <f>H510+H511+H512</f>
        <v>383.85400000000004</v>
      </c>
      <c r="I514" s="12"/>
      <c r="J514" s="37"/>
      <c r="K514" s="37"/>
      <c r="L514" s="37"/>
      <c r="M514" s="134"/>
    </row>
    <row r="515" spans="1:13" ht="12.75" customHeight="1" x14ac:dyDescent="0.2">
      <c r="A515" s="183"/>
      <c r="B515" s="134" t="s">
        <v>94</v>
      </c>
      <c r="C515" s="187"/>
      <c r="D515" s="187"/>
      <c r="E515" s="187"/>
      <c r="F515" s="24">
        <v>0</v>
      </c>
      <c r="G515" s="24">
        <v>0</v>
      </c>
      <c r="H515" s="24"/>
      <c r="I515" s="12"/>
      <c r="J515" s="37"/>
      <c r="K515" s="37"/>
      <c r="L515" s="37"/>
      <c r="M515" s="134"/>
    </row>
    <row r="516" spans="1:13" ht="12.75" customHeight="1" x14ac:dyDescent="0.2">
      <c r="A516" s="183"/>
      <c r="B516" s="134" t="s">
        <v>735</v>
      </c>
      <c r="C516" s="187"/>
      <c r="D516" s="187"/>
      <c r="E516" s="187"/>
      <c r="F516" s="24"/>
      <c r="G516" s="24"/>
      <c r="H516" s="24"/>
      <c r="I516" s="12"/>
      <c r="J516" s="37"/>
      <c r="K516" s="37"/>
      <c r="L516" s="37"/>
      <c r="M516" s="134"/>
    </row>
    <row r="517" spans="1:13" ht="25.5" customHeight="1" x14ac:dyDescent="0.2">
      <c r="A517" s="183"/>
      <c r="B517" s="134" t="s">
        <v>847</v>
      </c>
      <c r="C517" s="187"/>
      <c r="D517" s="187"/>
      <c r="E517" s="187"/>
      <c r="F517" s="24">
        <v>383.88350000000003</v>
      </c>
      <c r="G517" s="24">
        <v>383.88350000000003</v>
      </c>
      <c r="H517" s="24">
        <f>H514+H515</f>
        <v>383.85400000000004</v>
      </c>
      <c r="I517" s="12"/>
      <c r="J517" s="37"/>
      <c r="K517" s="37"/>
      <c r="L517" s="37"/>
      <c r="M517" s="134"/>
    </row>
    <row r="518" spans="1:13" ht="12.75" customHeight="1" x14ac:dyDescent="0.2">
      <c r="A518" s="183"/>
      <c r="B518" s="134"/>
      <c r="C518" s="187"/>
      <c r="D518" s="187"/>
      <c r="E518" s="187"/>
      <c r="F518" s="24"/>
      <c r="G518" s="24"/>
      <c r="H518" s="24"/>
      <c r="I518" s="12"/>
      <c r="J518" s="37"/>
      <c r="K518" s="37"/>
      <c r="L518" s="37"/>
      <c r="M518" s="134"/>
    </row>
    <row r="519" spans="1:13" ht="12.75" customHeight="1" x14ac:dyDescent="0.2">
      <c r="A519" s="183"/>
      <c r="B519" s="134" t="s">
        <v>92</v>
      </c>
      <c r="C519" s="187"/>
      <c r="D519" s="187"/>
      <c r="E519" s="187"/>
      <c r="F519" s="70">
        <v>0</v>
      </c>
      <c r="G519" s="70">
        <v>0</v>
      </c>
      <c r="H519" s="70"/>
      <c r="I519" s="12"/>
      <c r="J519" s="37"/>
      <c r="K519" s="37"/>
      <c r="L519" s="37"/>
      <c r="M519" s="134"/>
    </row>
    <row r="520" spans="1:13" ht="12.75" customHeight="1" x14ac:dyDescent="0.2">
      <c r="A520" s="183"/>
      <c r="B520" s="134" t="s">
        <v>93</v>
      </c>
      <c r="C520" s="187"/>
      <c r="D520" s="187"/>
      <c r="E520" s="187"/>
      <c r="F520" s="70">
        <v>1781.5216999999998</v>
      </c>
      <c r="G520" s="70">
        <v>1781.5216999999998</v>
      </c>
      <c r="H520" s="70">
        <f>H514+H505</f>
        <v>1781.3111999999996</v>
      </c>
      <c r="I520" s="12"/>
      <c r="J520" s="37"/>
      <c r="K520" s="37"/>
      <c r="L520" s="37"/>
      <c r="M520" s="134"/>
    </row>
    <row r="521" spans="1:13" ht="12.75" customHeight="1" x14ac:dyDescent="0.2">
      <c r="A521" s="183"/>
      <c r="B521" s="134" t="s">
        <v>94</v>
      </c>
      <c r="C521" s="187"/>
      <c r="D521" s="187"/>
      <c r="E521" s="187"/>
      <c r="F521" s="70">
        <v>0</v>
      </c>
      <c r="G521" s="70">
        <v>0</v>
      </c>
      <c r="H521" s="70">
        <f>H515+H506</f>
        <v>0</v>
      </c>
      <c r="I521" s="12"/>
      <c r="J521" s="37"/>
      <c r="K521" s="37"/>
      <c r="L521" s="37"/>
      <c r="M521" s="134"/>
    </row>
    <row r="522" spans="1:13" ht="12.75" customHeight="1" x14ac:dyDescent="0.2">
      <c r="A522" s="183"/>
      <c r="B522" s="134" t="s">
        <v>735</v>
      </c>
      <c r="C522" s="187"/>
      <c r="D522" s="187"/>
      <c r="E522" s="187"/>
      <c r="F522" s="70">
        <v>0</v>
      </c>
      <c r="G522" s="70">
        <v>0</v>
      </c>
      <c r="H522" s="70">
        <f>H516+H507</f>
        <v>0</v>
      </c>
      <c r="I522" s="12"/>
      <c r="J522" s="37"/>
      <c r="K522" s="37"/>
      <c r="L522" s="37"/>
      <c r="M522" s="134"/>
    </row>
    <row r="523" spans="1:13" ht="25.5" customHeight="1" x14ac:dyDescent="0.2">
      <c r="A523" s="183"/>
      <c r="B523" s="134" t="s">
        <v>242</v>
      </c>
      <c r="C523" s="187"/>
      <c r="D523" s="187"/>
      <c r="E523" s="187"/>
      <c r="F523" s="70">
        <v>1781.5216999999998</v>
      </c>
      <c r="G523" s="70">
        <v>1781.5216999999998</v>
      </c>
      <c r="H523" s="70">
        <f>H517+H508</f>
        <v>1781.3111999999996</v>
      </c>
      <c r="I523" s="12"/>
      <c r="J523" s="37"/>
      <c r="K523" s="37"/>
      <c r="L523" s="37"/>
      <c r="M523" s="134"/>
    </row>
    <row r="524" spans="1:13" ht="12.75" customHeight="1" x14ac:dyDescent="0.2">
      <c r="A524" s="183"/>
      <c r="B524" s="224" t="s">
        <v>243</v>
      </c>
      <c r="C524" s="224"/>
      <c r="D524" s="224"/>
      <c r="E524" s="224"/>
      <c r="F524" s="224"/>
      <c r="G524" s="224"/>
      <c r="H524" s="224"/>
      <c r="I524" s="224"/>
      <c r="J524" s="224"/>
      <c r="K524" s="224"/>
      <c r="L524" s="224"/>
      <c r="M524" s="134"/>
    </row>
    <row r="525" spans="1:13" ht="12.75" customHeight="1" x14ac:dyDescent="0.2">
      <c r="A525" s="183"/>
      <c r="B525" s="224" t="s">
        <v>503</v>
      </c>
      <c r="C525" s="224"/>
      <c r="D525" s="224"/>
      <c r="E525" s="224"/>
      <c r="F525" s="224"/>
      <c r="G525" s="224"/>
      <c r="H525" s="224"/>
      <c r="I525" s="224"/>
      <c r="J525" s="224"/>
      <c r="K525" s="224"/>
      <c r="L525" s="224"/>
      <c r="M525" s="134"/>
    </row>
    <row r="526" spans="1:13" ht="25.5" customHeight="1" x14ac:dyDescent="0.2">
      <c r="A526" s="94">
        <v>44</v>
      </c>
      <c r="B526" s="133" t="s">
        <v>244</v>
      </c>
      <c r="C526" s="190" t="s">
        <v>9</v>
      </c>
      <c r="D526" s="190" t="s">
        <v>1411</v>
      </c>
      <c r="E526" s="190" t="s">
        <v>245</v>
      </c>
      <c r="F526" s="13">
        <v>26.2</v>
      </c>
      <c r="G526" s="13">
        <v>26.2</v>
      </c>
      <c r="H526" s="13">
        <v>27.6</v>
      </c>
      <c r="I526" s="190" t="s">
        <v>10</v>
      </c>
      <c r="J526" s="190" t="s">
        <v>10</v>
      </c>
      <c r="K526" s="190" t="s">
        <v>10</v>
      </c>
      <c r="L526" s="190" t="s">
        <v>10</v>
      </c>
      <c r="M526" s="133" t="s">
        <v>1983</v>
      </c>
    </row>
    <row r="527" spans="1:13" ht="63.75" customHeight="1" x14ac:dyDescent="0.2">
      <c r="A527" s="94">
        <v>45</v>
      </c>
      <c r="B527" s="133" t="s">
        <v>246</v>
      </c>
      <c r="C527" s="190" t="s">
        <v>9</v>
      </c>
      <c r="D527" s="190" t="s">
        <v>1411</v>
      </c>
      <c r="E527" s="190" t="s">
        <v>245</v>
      </c>
      <c r="F527" s="13">
        <v>12.6</v>
      </c>
      <c r="G527" s="13">
        <v>14</v>
      </c>
      <c r="H527" s="13">
        <v>14.8</v>
      </c>
      <c r="I527" s="190" t="s">
        <v>10</v>
      </c>
      <c r="J527" s="190" t="s">
        <v>10</v>
      </c>
      <c r="K527" s="190" t="s">
        <v>10</v>
      </c>
      <c r="L527" s="190" t="s">
        <v>10</v>
      </c>
      <c r="M527" s="133" t="s">
        <v>1984</v>
      </c>
    </row>
    <row r="528" spans="1:13" ht="12.75" customHeight="1" x14ac:dyDescent="0.2">
      <c r="A528" s="183"/>
      <c r="B528" s="82" t="s">
        <v>72</v>
      </c>
      <c r="C528" s="190"/>
      <c r="D528" s="190"/>
      <c r="E528" s="190"/>
      <c r="F528" s="190"/>
      <c r="G528" s="190"/>
      <c r="H528" s="190"/>
      <c r="I528" s="190"/>
      <c r="J528" s="190"/>
      <c r="K528" s="190"/>
      <c r="L528" s="190"/>
      <c r="M528" s="134"/>
    </row>
    <row r="529" spans="1:13" ht="25.5" customHeight="1" x14ac:dyDescent="0.2">
      <c r="A529" s="183"/>
      <c r="B529" s="79" t="s">
        <v>853</v>
      </c>
      <c r="C529" s="190"/>
      <c r="D529" s="190"/>
      <c r="E529" s="190"/>
      <c r="F529" s="13"/>
      <c r="G529" s="13"/>
      <c r="H529" s="13"/>
      <c r="I529" s="190"/>
      <c r="J529" s="190"/>
      <c r="K529" s="190"/>
      <c r="L529" s="190"/>
      <c r="M529" s="134"/>
    </row>
    <row r="530" spans="1:13" ht="25.5" x14ac:dyDescent="0.2">
      <c r="A530" s="183">
        <v>252</v>
      </c>
      <c r="B530" s="197" t="s">
        <v>786</v>
      </c>
      <c r="C530" s="187" t="s">
        <v>247</v>
      </c>
      <c r="D530" s="187" t="s">
        <v>10</v>
      </c>
      <c r="E530" s="187" t="s">
        <v>245</v>
      </c>
      <c r="F530" s="117">
        <v>54.905700000000003</v>
      </c>
      <c r="G530" s="117">
        <v>54.905700000000003</v>
      </c>
      <c r="H530" s="169">
        <v>54.905000000000001</v>
      </c>
      <c r="I530" s="37" t="s">
        <v>93</v>
      </c>
      <c r="J530" s="37">
        <v>285</v>
      </c>
      <c r="K530" s="38" t="s">
        <v>785</v>
      </c>
      <c r="L530" s="38" t="s">
        <v>726</v>
      </c>
      <c r="M530" s="133" t="s">
        <v>1437</v>
      </c>
    </row>
    <row r="531" spans="1:13" ht="38.25" customHeight="1" x14ac:dyDescent="0.2">
      <c r="A531" s="183">
        <v>253</v>
      </c>
      <c r="B531" s="194" t="s">
        <v>791</v>
      </c>
      <c r="C531" s="190" t="s">
        <v>68</v>
      </c>
      <c r="D531" s="187" t="s">
        <v>10</v>
      </c>
      <c r="E531" s="187" t="s">
        <v>245</v>
      </c>
      <c r="F531" s="117">
        <v>10.403</v>
      </c>
      <c r="G531" s="117">
        <v>10.403</v>
      </c>
      <c r="H531" s="117">
        <v>10.403</v>
      </c>
      <c r="I531" s="38" t="s">
        <v>93</v>
      </c>
      <c r="J531" s="37">
        <v>285</v>
      </c>
      <c r="K531" s="40" t="s">
        <v>763</v>
      </c>
      <c r="L531" s="40"/>
      <c r="M531" s="133" t="s">
        <v>1748</v>
      </c>
    </row>
    <row r="532" spans="1:13" ht="12.75" customHeight="1" x14ac:dyDescent="0.2">
      <c r="A532" s="183">
        <v>254</v>
      </c>
      <c r="B532" s="197" t="s">
        <v>840</v>
      </c>
      <c r="C532" s="187" t="s">
        <v>247</v>
      </c>
      <c r="D532" s="187" t="s">
        <v>10</v>
      </c>
      <c r="E532" s="187" t="s">
        <v>245</v>
      </c>
      <c r="F532" s="117">
        <v>49.749499999999998</v>
      </c>
      <c r="G532" s="117">
        <v>49.749499999999998</v>
      </c>
      <c r="H532" s="169">
        <v>49.639000000000003</v>
      </c>
      <c r="I532" s="37" t="s">
        <v>93</v>
      </c>
      <c r="J532" s="37">
        <v>285</v>
      </c>
      <c r="K532" s="38" t="s">
        <v>784</v>
      </c>
      <c r="L532" s="38" t="s">
        <v>726</v>
      </c>
      <c r="M532" s="133" t="s">
        <v>1438</v>
      </c>
    </row>
    <row r="533" spans="1:13" ht="63.75" x14ac:dyDescent="0.2">
      <c r="A533" s="183">
        <v>255</v>
      </c>
      <c r="B533" s="197" t="s">
        <v>248</v>
      </c>
      <c r="C533" s="187" t="s">
        <v>247</v>
      </c>
      <c r="D533" s="187" t="s">
        <v>10</v>
      </c>
      <c r="E533" s="187" t="s">
        <v>245</v>
      </c>
      <c r="F533" s="143">
        <v>4175.5998</v>
      </c>
      <c r="G533" s="143">
        <v>4175.5998</v>
      </c>
      <c r="H533" s="169">
        <v>4175.5969999999998</v>
      </c>
      <c r="I533" s="37" t="s">
        <v>93</v>
      </c>
      <c r="J533" s="37">
        <v>285</v>
      </c>
      <c r="K533" s="38" t="s">
        <v>766</v>
      </c>
      <c r="L533" s="38" t="s">
        <v>723</v>
      </c>
      <c r="M533" s="133" t="s">
        <v>1819</v>
      </c>
    </row>
    <row r="534" spans="1:13" ht="63.75" customHeight="1" x14ac:dyDescent="0.2">
      <c r="A534" s="183">
        <v>256</v>
      </c>
      <c r="B534" s="197" t="s">
        <v>787</v>
      </c>
      <c r="C534" s="187" t="s">
        <v>247</v>
      </c>
      <c r="D534" s="187" t="s">
        <v>10</v>
      </c>
      <c r="E534" s="187" t="s">
        <v>245</v>
      </c>
      <c r="F534" s="143">
        <v>927.47280000000001</v>
      </c>
      <c r="G534" s="143">
        <v>927.47280000000001</v>
      </c>
      <c r="H534" s="169">
        <v>927.452</v>
      </c>
      <c r="I534" s="37" t="s">
        <v>93</v>
      </c>
      <c r="J534" s="37">
        <v>285</v>
      </c>
      <c r="K534" s="38" t="s">
        <v>767</v>
      </c>
      <c r="L534" s="38"/>
      <c r="M534" s="133" t="s">
        <v>1820</v>
      </c>
    </row>
    <row r="535" spans="1:13" ht="63.75" customHeight="1" x14ac:dyDescent="0.2">
      <c r="A535" s="183">
        <v>257</v>
      </c>
      <c r="B535" s="197" t="s">
        <v>788</v>
      </c>
      <c r="C535" s="187" t="s">
        <v>247</v>
      </c>
      <c r="D535" s="187" t="s">
        <v>10</v>
      </c>
      <c r="E535" s="187" t="s">
        <v>245</v>
      </c>
      <c r="F535" s="143">
        <v>304.79750000000001</v>
      </c>
      <c r="G535" s="143">
        <v>304.79750000000001</v>
      </c>
      <c r="H535" s="169">
        <v>304.77100000000002</v>
      </c>
      <c r="I535" s="37" t="s">
        <v>93</v>
      </c>
      <c r="J535" s="37">
        <v>285</v>
      </c>
      <c r="K535" s="38" t="s">
        <v>758</v>
      </c>
      <c r="L535" s="38"/>
      <c r="M535" s="133" t="s">
        <v>1821</v>
      </c>
    </row>
    <row r="536" spans="1:13" ht="89.25" x14ac:dyDescent="0.2">
      <c r="A536" s="183">
        <v>259</v>
      </c>
      <c r="B536" s="194" t="s">
        <v>839</v>
      </c>
      <c r="C536" s="190" t="s">
        <v>68</v>
      </c>
      <c r="D536" s="187" t="s">
        <v>10</v>
      </c>
      <c r="E536" s="187" t="s">
        <v>245</v>
      </c>
      <c r="F536" s="117">
        <v>106.786</v>
      </c>
      <c r="G536" s="117">
        <v>106.786</v>
      </c>
      <c r="H536" s="115">
        <v>106.557</v>
      </c>
      <c r="I536" s="38" t="s">
        <v>93</v>
      </c>
      <c r="J536" s="37">
        <v>285</v>
      </c>
      <c r="K536" s="40" t="s">
        <v>734</v>
      </c>
      <c r="L536" s="40"/>
      <c r="M536" s="133" t="s">
        <v>1822</v>
      </c>
    </row>
    <row r="537" spans="1:13" ht="63.75" customHeight="1" x14ac:dyDescent="0.2">
      <c r="A537" s="183">
        <v>260</v>
      </c>
      <c r="B537" s="194" t="s">
        <v>841</v>
      </c>
      <c r="C537" s="190" t="s">
        <v>68</v>
      </c>
      <c r="D537" s="187" t="s">
        <v>10</v>
      </c>
      <c r="E537" s="187" t="s">
        <v>310</v>
      </c>
      <c r="F537" s="117">
        <v>99.930899999999994</v>
      </c>
      <c r="G537" s="117">
        <v>99.930899999999994</v>
      </c>
      <c r="H537" s="117">
        <v>99.930899999999994</v>
      </c>
      <c r="I537" s="38" t="s">
        <v>93</v>
      </c>
      <c r="J537" s="37">
        <v>285</v>
      </c>
      <c r="K537" s="40" t="s">
        <v>724</v>
      </c>
      <c r="L537" s="40" t="s">
        <v>726</v>
      </c>
      <c r="M537" s="133" t="s">
        <v>1748</v>
      </c>
    </row>
    <row r="538" spans="1:13" ht="51" customHeight="1" x14ac:dyDescent="0.2">
      <c r="A538" s="183">
        <v>261</v>
      </c>
      <c r="B538" s="197" t="s">
        <v>249</v>
      </c>
      <c r="C538" s="187" t="s">
        <v>23</v>
      </c>
      <c r="D538" s="187" t="s">
        <v>10</v>
      </c>
      <c r="E538" s="187" t="s">
        <v>250</v>
      </c>
      <c r="F538" s="116">
        <v>8</v>
      </c>
      <c r="G538" s="116">
        <v>8</v>
      </c>
      <c r="H538" s="116">
        <v>34</v>
      </c>
      <c r="I538" s="38" t="s">
        <v>790</v>
      </c>
      <c r="J538" s="38"/>
      <c r="K538" s="38"/>
      <c r="L538" s="38"/>
      <c r="M538" s="133" t="s">
        <v>1439</v>
      </c>
    </row>
    <row r="539" spans="1:13" ht="40.5" customHeight="1" x14ac:dyDescent="0.2">
      <c r="A539" s="87"/>
      <c r="B539" s="88" t="s">
        <v>251</v>
      </c>
      <c r="C539" s="137"/>
      <c r="D539" s="137"/>
      <c r="E539" s="137"/>
      <c r="F539" s="28"/>
      <c r="G539" s="28"/>
      <c r="H539" s="28"/>
      <c r="I539" s="137"/>
      <c r="J539" s="36"/>
      <c r="K539" s="36"/>
      <c r="L539" s="36"/>
      <c r="M539" s="134"/>
    </row>
    <row r="540" spans="1:13" ht="12.75" customHeight="1" x14ac:dyDescent="0.2">
      <c r="A540" s="183"/>
      <c r="B540" s="134" t="s">
        <v>92</v>
      </c>
      <c r="C540" s="187"/>
      <c r="D540" s="187"/>
      <c r="E540" s="187"/>
      <c r="F540" s="70">
        <v>0</v>
      </c>
      <c r="G540" s="70">
        <v>0</v>
      </c>
      <c r="H540" s="70"/>
      <c r="I540" s="37"/>
      <c r="J540" s="190"/>
      <c r="K540" s="190"/>
      <c r="L540" s="190"/>
      <c r="M540" s="134"/>
    </row>
    <row r="541" spans="1:13" ht="12.75" customHeight="1" x14ac:dyDescent="0.2">
      <c r="A541" s="183"/>
      <c r="B541" s="134" t="s">
        <v>93</v>
      </c>
      <c r="C541" s="188" t="s">
        <v>247</v>
      </c>
      <c r="D541" s="190"/>
      <c r="E541" s="190"/>
      <c r="F541" s="70">
        <v>5729.6452000000008</v>
      </c>
      <c r="G541" s="70">
        <v>5729.6452000000008</v>
      </c>
      <c r="H541" s="70">
        <f>H530+H531+H532+H534+H535+H536+H537</f>
        <v>1553.6578999999999</v>
      </c>
      <c r="I541" s="190"/>
      <c r="J541" s="190"/>
      <c r="K541" s="190"/>
      <c r="L541" s="190"/>
      <c r="M541" s="134"/>
    </row>
    <row r="542" spans="1:13" ht="12.75" customHeight="1" x14ac:dyDescent="0.2">
      <c r="A542" s="183"/>
      <c r="B542" s="134" t="s">
        <v>94</v>
      </c>
      <c r="C542" s="188" t="s">
        <v>247</v>
      </c>
      <c r="D542" s="190"/>
      <c r="E542" s="190"/>
      <c r="F542" s="70">
        <v>0</v>
      </c>
      <c r="G542" s="70">
        <v>0</v>
      </c>
      <c r="H542" s="70"/>
      <c r="I542" s="190"/>
      <c r="J542" s="190"/>
      <c r="K542" s="190"/>
      <c r="L542" s="190"/>
      <c r="M542" s="134"/>
    </row>
    <row r="543" spans="1:13" ht="12.75" customHeight="1" x14ac:dyDescent="0.2">
      <c r="A543" s="183"/>
      <c r="B543" s="134" t="s">
        <v>735</v>
      </c>
      <c r="C543" s="188" t="s">
        <v>247</v>
      </c>
      <c r="D543" s="190"/>
      <c r="E543" s="190"/>
      <c r="F543" s="70">
        <v>0</v>
      </c>
      <c r="G543" s="70">
        <v>0</v>
      </c>
      <c r="H543" s="70"/>
      <c r="I543" s="190"/>
      <c r="J543" s="190"/>
      <c r="K543" s="190"/>
      <c r="L543" s="190"/>
      <c r="M543" s="134"/>
    </row>
    <row r="544" spans="1:13" ht="25.5" customHeight="1" x14ac:dyDescent="0.2">
      <c r="A544" s="183"/>
      <c r="B544" s="134" t="s">
        <v>252</v>
      </c>
      <c r="C544" s="188" t="s">
        <v>247</v>
      </c>
      <c r="D544" s="190"/>
      <c r="E544" s="190"/>
      <c r="F544" s="70">
        <f>SUM(F540:F543)</f>
        <v>5729.6452000000008</v>
      </c>
      <c r="G544" s="70">
        <f t="shared" ref="G544:H544" si="2">SUM(G540:G543)</f>
        <v>5729.6452000000008</v>
      </c>
      <c r="H544" s="70">
        <f t="shared" si="2"/>
        <v>1553.6578999999999</v>
      </c>
      <c r="I544" s="190"/>
      <c r="J544" s="190"/>
      <c r="K544" s="190"/>
      <c r="L544" s="190"/>
      <c r="M544" s="134"/>
    </row>
    <row r="545" spans="1:14" ht="12.75" customHeight="1" x14ac:dyDescent="0.2">
      <c r="A545" s="183"/>
      <c r="B545" s="224" t="s">
        <v>253</v>
      </c>
      <c r="C545" s="224"/>
      <c r="D545" s="224"/>
      <c r="E545" s="224"/>
      <c r="F545" s="224"/>
      <c r="G545" s="224"/>
      <c r="H545" s="224"/>
      <c r="I545" s="224"/>
      <c r="J545" s="224"/>
      <c r="K545" s="224"/>
      <c r="L545" s="224"/>
      <c r="M545" s="134"/>
    </row>
    <row r="546" spans="1:14" ht="12.75" customHeight="1" x14ac:dyDescent="0.2">
      <c r="A546" s="183"/>
      <c r="B546" s="224" t="s">
        <v>698</v>
      </c>
      <c r="C546" s="224"/>
      <c r="D546" s="224"/>
      <c r="E546" s="224"/>
      <c r="F546" s="224"/>
      <c r="G546" s="224"/>
      <c r="H546" s="224"/>
      <c r="I546" s="224"/>
      <c r="J546" s="224"/>
      <c r="K546" s="224"/>
      <c r="L546" s="224"/>
      <c r="M546" s="134"/>
    </row>
    <row r="547" spans="1:14" ht="38.25" customHeight="1" x14ac:dyDescent="0.2">
      <c r="A547" s="183">
        <v>102</v>
      </c>
      <c r="B547" s="133" t="s">
        <v>1186</v>
      </c>
      <c r="C547" s="190" t="s">
        <v>9</v>
      </c>
      <c r="D547" s="190" t="s">
        <v>1412</v>
      </c>
      <c r="E547" s="190" t="s">
        <v>254</v>
      </c>
      <c r="F547" s="13">
        <v>79</v>
      </c>
      <c r="G547" s="13">
        <v>79</v>
      </c>
      <c r="H547" s="13">
        <v>85.4</v>
      </c>
      <c r="I547" s="190" t="s">
        <v>10</v>
      </c>
      <c r="J547" s="190" t="s">
        <v>10</v>
      </c>
      <c r="K547" s="190" t="s">
        <v>10</v>
      </c>
      <c r="L547" s="190" t="s">
        <v>10</v>
      </c>
      <c r="M547" s="134" t="s">
        <v>1427</v>
      </c>
    </row>
    <row r="548" spans="1:14" ht="12.75" customHeight="1" x14ac:dyDescent="0.2">
      <c r="A548" s="183"/>
      <c r="B548" s="82" t="s">
        <v>72</v>
      </c>
      <c r="C548" s="190"/>
      <c r="D548" s="190"/>
      <c r="E548" s="190"/>
      <c r="F548" s="190"/>
      <c r="G548" s="190"/>
      <c r="H548" s="190"/>
      <c r="I548" s="190"/>
      <c r="J548" s="190"/>
      <c r="K548" s="190"/>
      <c r="L548" s="190"/>
      <c r="M548" s="134"/>
    </row>
    <row r="549" spans="1:14" ht="25.5" customHeight="1" x14ac:dyDescent="0.2">
      <c r="A549" s="183"/>
      <c r="B549" s="79" t="s">
        <v>854</v>
      </c>
      <c r="C549" s="190"/>
      <c r="D549" s="190"/>
      <c r="E549" s="190"/>
      <c r="F549" s="13"/>
      <c r="G549" s="13"/>
      <c r="H549" s="13"/>
      <c r="I549" s="190"/>
      <c r="J549" s="190"/>
      <c r="K549" s="190"/>
      <c r="L549" s="190"/>
      <c r="M549" s="134"/>
    </row>
    <row r="550" spans="1:14" ht="51" customHeight="1" x14ac:dyDescent="0.2">
      <c r="A550" s="183">
        <v>262</v>
      </c>
      <c r="B550" s="186" t="s">
        <v>1271</v>
      </c>
      <c r="C550" s="187" t="s">
        <v>68</v>
      </c>
      <c r="D550" s="187" t="s">
        <v>10</v>
      </c>
      <c r="E550" s="190" t="s">
        <v>254</v>
      </c>
      <c r="F550" s="138">
        <v>225.42580000000001</v>
      </c>
      <c r="G550" s="138">
        <v>225.42580000000001</v>
      </c>
      <c r="H550" s="138">
        <v>225.42400000000001</v>
      </c>
      <c r="I550" s="190" t="s">
        <v>93</v>
      </c>
      <c r="J550" s="37">
        <v>263</v>
      </c>
      <c r="K550" s="39" t="s">
        <v>785</v>
      </c>
      <c r="L550" s="40"/>
      <c r="M550" s="133" t="s">
        <v>1784</v>
      </c>
      <c r="N550" s="113"/>
    </row>
    <row r="551" spans="1:14" ht="25.5" x14ac:dyDescent="0.2">
      <c r="A551" s="183">
        <v>263</v>
      </c>
      <c r="B551" s="186" t="s">
        <v>1272</v>
      </c>
      <c r="C551" s="187" t="s">
        <v>68</v>
      </c>
      <c r="D551" s="187" t="s">
        <v>10</v>
      </c>
      <c r="E551" s="190" t="s">
        <v>254</v>
      </c>
      <c r="F551" s="61">
        <v>0.24</v>
      </c>
      <c r="G551" s="61">
        <v>0.24</v>
      </c>
      <c r="H551" s="204">
        <v>0.24</v>
      </c>
      <c r="I551" s="190" t="s">
        <v>93</v>
      </c>
      <c r="J551" s="37">
        <v>263</v>
      </c>
      <c r="K551" s="39" t="s">
        <v>763</v>
      </c>
      <c r="L551" s="40"/>
      <c r="M551" s="134" t="s">
        <v>1427</v>
      </c>
    </row>
    <row r="552" spans="1:14" ht="51" customHeight="1" x14ac:dyDescent="0.2">
      <c r="A552" s="183">
        <v>264</v>
      </c>
      <c r="B552" s="186" t="s">
        <v>1273</v>
      </c>
      <c r="C552" s="187" t="s">
        <v>68</v>
      </c>
      <c r="D552" s="187" t="s">
        <v>10</v>
      </c>
      <c r="E552" s="190" t="s">
        <v>254</v>
      </c>
      <c r="F552" s="138">
        <v>432.12619999999998</v>
      </c>
      <c r="G552" s="138">
        <v>432.12619999999998</v>
      </c>
      <c r="H552" s="42">
        <v>432.12</v>
      </c>
      <c r="I552" s="190" t="s">
        <v>93</v>
      </c>
      <c r="J552" s="37">
        <v>263</v>
      </c>
      <c r="K552" s="39" t="s">
        <v>758</v>
      </c>
      <c r="L552" s="40"/>
      <c r="M552" s="133" t="s">
        <v>1785</v>
      </c>
    </row>
    <row r="553" spans="1:14" ht="12.75" customHeight="1" x14ac:dyDescent="0.2">
      <c r="A553" s="183">
        <v>265</v>
      </c>
      <c r="B553" s="196" t="s">
        <v>1108</v>
      </c>
      <c r="C553" s="187" t="s">
        <v>68</v>
      </c>
      <c r="D553" s="187" t="s">
        <v>10</v>
      </c>
      <c r="E553" s="190" t="s">
        <v>254</v>
      </c>
      <c r="F553" s="138">
        <v>4.99</v>
      </c>
      <c r="G553" s="138">
        <v>4.99</v>
      </c>
      <c r="H553" s="138">
        <v>4.99</v>
      </c>
      <c r="I553" s="190" t="s">
        <v>93</v>
      </c>
      <c r="J553" s="37">
        <v>263</v>
      </c>
      <c r="K553" s="39" t="s">
        <v>756</v>
      </c>
      <c r="L553" s="40"/>
      <c r="M553" s="134" t="s">
        <v>1427</v>
      </c>
    </row>
    <row r="554" spans="1:14" ht="12.75" customHeight="1" x14ac:dyDescent="0.2">
      <c r="A554" s="219">
        <v>266</v>
      </c>
      <c r="B554" s="222" t="s">
        <v>1274</v>
      </c>
      <c r="C554" s="187" t="s">
        <v>68</v>
      </c>
      <c r="D554" s="223" t="s">
        <v>10</v>
      </c>
      <c r="E554" s="226" t="s">
        <v>254</v>
      </c>
      <c r="F554" s="138">
        <v>12.515000000000001</v>
      </c>
      <c r="G554" s="138">
        <v>12.515000000000001</v>
      </c>
      <c r="H554" s="138">
        <v>12.515000000000001</v>
      </c>
      <c r="I554" s="190" t="s">
        <v>94</v>
      </c>
      <c r="J554" s="37">
        <v>263</v>
      </c>
      <c r="K554" s="39" t="s">
        <v>805</v>
      </c>
      <c r="L554" s="40" t="s">
        <v>722</v>
      </c>
      <c r="M554" s="134" t="s">
        <v>1427</v>
      </c>
    </row>
    <row r="555" spans="1:14" x14ac:dyDescent="0.2">
      <c r="A555" s="219"/>
      <c r="B555" s="222"/>
      <c r="C555" s="187" t="s">
        <v>68</v>
      </c>
      <c r="D555" s="223"/>
      <c r="E555" s="226"/>
      <c r="F555" s="138">
        <v>12.515000000000001</v>
      </c>
      <c r="G555" s="138">
        <v>12.515000000000001</v>
      </c>
      <c r="H555" s="138">
        <v>12.515000000000001</v>
      </c>
      <c r="I555" s="190" t="s">
        <v>93</v>
      </c>
      <c r="J555" s="37">
        <v>263</v>
      </c>
      <c r="K555" s="39" t="s">
        <v>805</v>
      </c>
      <c r="L555" s="40" t="s">
        <v>723</v>
      </c>
      <c r="M555" s="134" t="s">
        <v>1427</v>
      </c>
      <c r="N555" s="113"/>
    </row>
    <row r="556" spans="1:14" ht="25.5" customHeight="1" x14ac:dyDescent="0.2">
      <c r="A556" s="183"/>
      <c r="B556" s="79" t="s">
        <v>857</v>
      </c>
      <c r="C556" s="190"/>
      <c r="D556" s="190"/>
      <c r="E556" s="190"/>
      <c r="F556" s="13"/>
      <c r="G556" s="13"/>
      <c r="H556" s="13"/>
      <c r="I556" s="190"/>
      <c r="J556" s="190"/>
      <c r="K556" s="190"/>
      <c r="L556" s="190"/>
      <c r="M556" s="134"/>
    </row>
    <row r="557" spans="1:14" ht="38.25" customHeight="1" x14ac:dyDescent="0.2">
      <c r="A557" s="183">
        <v>267</v>
      </c>
      <c r="B557" s="186" t="s">
        <v>1275</v>
      </c>
      <c r="C557" s="187" t="s">
        <v>68</v>
      </c>
      <c r="D557" s="187" t="s">
        <v>10</v>
      </c>
      <c r="E557" s="190" t="s">
        <v>852</v>
      </c>
      <c r="F557" s="138">
        <v>87.088399999999993</v>
      </c>
      <c r="G557" s="138">
        <v>87.088399999999993</v>
      </c>
      <c r="H557" s="138">
        <v>87.085999999999999</v>
      </c>
      <c r="I557" s="190" t="s">
        <v>93</v>
      </c>
      <c r="J557" s="37">
        <v>120</v>
      </c>
      <c r="K557" s="39" t="s">
        <v>759</v>
      </c>
      <c r="L557" s="40"/>
      <c r="M557" s="133" t="s">
        <v>1786</v>
      </c>
    </row>
    <row r="558" spans="1:14" ht="12.75" customHeight="1" x14ac:dyDescent="0.2">
      <c r="A558" s="183"/>
      <c r="B558" s="134" t="s">
        <v>92</v>
      </c>
      <c r="C558" s="187"/>
      <c r="D558" s="187"/>
      <c r="E558" s="187"/>
      <c r="F558" s="70">
        <v>0</v>
      </c>
      <c r="G558" s="70">
        <v>0</v>
      </c>
      <c r="H558" s="70"/>
      <c r="I558" s="12"/>
      <c r="J558" s="41"/>
      <c r="K558" s="41"/>
      <c r="L558" s="41"/>
      <c r="M558" s="134"/>
    </row>
    <row r="559" spans="1:14" ht="12.75" customHeight="1" x14ac:dyDescent="0.2">
      <c r="A559" s="183"/>
      <c r="B559" s="134" t="s">
        <v>93</v>
      </c>
      <c r="C559" s="188" t="s">
        <v>247</v>
      </c>
      <c r="D559" s="190"/>
      <c r="E559" s="190"/>
      <c r="F559" s="70">
        <v>762.3854</v>
      </c>
      <c r="G559" s="70">
        <v>762.3854</v>
      </c>
      <c r="H559" s="70">
        <f>H550+H551+H552+H553+H555+H557</f>
        <v>762.375</v>
      </c>
      <c r="I559" s="188"/>
      <c r="J559" s="188"/>
      <c r="K559" s="188"/>
      <c r="L559" s="188"/>
      <c r="M559" s="134"/>
    </row>
    <row r="560" spans="1:14" ht="12.75" customHeight="1" x14ac:dyDescent="0.2">
      <c r="A560" s="183"/>
      <c r="B560" s="134" t="s">
        <v>94</v>
      </c>
      <c r="C560" s="188" t="s">
        <v>247</v>
      </c>
      <c r="D560" s="190"/>
      <c r="E560" s="190"/>
      <c r="F560" s="70">
        <v>12.515000000000001</v>
      </c>
      <c r="G560" s="70">
        <v>12.515000000000001</v>
      </c>
      <c r="H560" s="70">
        <f>H554</f>
        <v>12.515000000000001</v>
      </c>
      <c r="I560" s="188"/>
      <c r="J560" s="188"/>
      <c r="K560" s="188"/>
      <c r="L560" s="188"/>
      <c r="M560" s="134"/>
    </row>
    <row r="561" spans="1:13" ht="12.75" customHeight="1" x14ac:dyDescent="0.2">
      <c r="A561" s="183"/>
      <c r="B561" s="134" t="s">
        <v>735</v>
      </c>
      <c r="C561" s="188" t="s">
        <v>247</v>
      </c>
      <c r="D561" s="190"/>
      <c r="E561" s="190"/>
      <c r="F561" s="70">
        <v>0</v>
      </c>
      <c r="G561" s="70">
        <v>0</v>
      </c>
      <c r="H561" s="70"/>
      <c r="I561" s="188"/>
      <c r="J561" s="188"/>
      <c r="K561" s="188"/>
      <c r="L561" s="188"/>
      <c r="M561" s="134"/>
    </row>
    <row r="562" spans="1:13" ht="39" customHeight="1" x14ac:dyDescent="0.2">
      <c r="A562" s="183"/>
      <c r="B562" s="134" t="s">
        <v>718</v>
      </c>
      <c r="C562" s="188" t="s">
        <v>247</v>
      </c>
      <c r="D562" s="190"/>
      <c r="E562" s="190"/>
      <c r="F562" s="70">
        <v>774.90039999999999</v>
      </c>
      <c r="G562" s="70">
        <v>774.90039999999999</v>
      </c>
      <c r="H562" s="70">
        <f>H559+H560</f>
        <v>774.89</v>
      </c>
      <c r="I562" s="188"/>
      <c r="J562" s="188"/>
      <c r="K562" s="188"/>
      <c r="L562" s="188"/>
      <c r="M562" s="134"/>
    </row>
    <row r="563" spans="1:13" ht="12.75" customHeight="1" x14ac:dyDescent="0.2">
      <c r="A563" s="183"/>
      <c r="B563" s="224" t="s">
        <v>255</v>
      </c>
      <c r="C563" s="224"/>
      <c r="D563" s="224"/>
      <c r="E563" s="224"/>
      <c r="F563" s="224"/>
      <c r="G563" s="224"/>
      <c r="H563" s="224"/>
      <c r="I563" s="224"/>
      <c r="J563" s="224"/>
      <c r="K563" s="224"/>
      <c r="L563" s="224"/>
      <c r="M563" s="134"/>
    </row>
    <row r="564" spans="1:13" ht="12.75" customHeight="1" x14ac:dyDescent="0.2">
      <c r="A564" s="183"/>
      <c r="B564" s="224" t="s">
        <v>504</v>
      </c>
      <c r="C564" s="224"/>
      <c r="D564" s="224"/>
      <c r="E564" s="224"/>
      <c r="F564" s="224"/>
      <c r="G564" s="224"/>
      <c r="H564" s="224"/>
      <c r="I564" s="224"/>
      <c r="J564" s="224"/>
      <c r="K564" s="224"/>
      <c r="L564" s="224"/>
      <c r="M564" s="134"/>
    </row>
    <row r="565" spans="1:13" ht="25.5" customHeight="1" x14ac:dyDescent="0.2">
      <c r="A565" s="94">
        <v>26</v>
      </c>
      <c r="B565" s="133" t="s">
        <v>256</v>
      </c>
      <c r="C565" s="190" t="s">
        <v>9</v>
      </c>
      <c r="D565" s="190" t="s">
        <v>1394</v>
      </c>
      <c r="E565" s="190" t="s">
        <v>257</v>
      </c>
      <c r="F565" s="13">
        <v>5.9</v>
      </c>
      <c r="G565" s="13">
        <v>5.9</v>
      </c>
      <c r="H565" s="13">
        <v>7.6</v>
      </c>
      <c r="I565" s="188"/>
      <c r="J565" s="188"/>
      <c r="K565" s="188"/>
      <c r="L565" s="188"/>
      <c r="M565" s="134" t="s">
        <v>1978</v>
      </c>
    </row>
    <row r="566" spans="1:13" ht="38.25" customHeight="1" x14ac:dyDescent="0.2">
      <c r="A566" s="94">
        <v>28</v>
      </c>
      <c r="B566" s="133" t="s">
        <v>258</v>
      </c>
      <c r="C566" s="190" t="s">
        <v>9</v>
      </c>
      <c r="D566" s="190" t="s">
        <v>1413</v>
      </c>
      <c r="E566" s="190" t="s">
        <v>257</v>
      </c>
      <c r="F566" s="116">
        <v>47</v>
      </c>
      <c r="G566" s="116">
        <v>47</v>
      </c>
      <c r="H566" s="116">
        <v>58</v>
      </c>
      <c r="I566" s="188"/>
      <c r="J566" s="188"/>
      <c r="K566" s="188"/>
      <c r="L566" s="188"/>
      <c r="M566" s="133" t="s">
        <v>1977</v>
      </c>
    </row>
    <row r="567" spans="1:13" ht="12.75" customHeight="1" x14ac:dyDescent="0.2">
      <c r="A567" s="183"/>
      <c r="B567" s="82" t="s">
        <v>72</v>
      </c>
      <c r="C567" s="190"/>
      <c r="D567" s="190"/>
      <c r="E567" s="190"/>
      <c r="F567" s="190"/>
      <c r="G567" s="190"/>
      <c r="H567" s="190"/>
      <c r="I567" s="190"/>
      <c r="J567" s="190"/>
      <c r="K567" s="190"/>
      <c r="L567" s="190"/>
      <c r="M567" s="134"/>
    </row>
    <row r="568" spans="1:13" ht="25.5" customHeight="1" x14ac:dyDescent="0.2">
      <c r="A568" s="183"/>
      <c r="B568" s="79" t="s">
        <v>858</v>
      </c>
      <c r="C568" s="190"/>
      <c r="D568" s="190"/>
      <c r="E568" s="190"/>
      <c r="F568" s="13"/>
      <c r="G568" s="13"/>
      <c r="H568" s="13"/>
      <c r="I568" s="190"/>
      <c r="J568" s="190"/>
      <c r="K568" s="190"/>
      <c r="L568" s="190"/>
      <c r="M568" s="134"/>
    </row>
    <row r="569" spans="1:13" ht="25.5" x14ac:dyDescent="0.2">
      <c r="A569" s="183">
        <v>276</v>
      </c>
      <c r="B569" s="186" t="s">
        <v>1276</v>
      </c>
      <c r="C569" s="187" t="s">
        <v>68</v>
      </c>
      <c r="D569" s="187" t="s">
        <v>10</v>
      </c>
      <c r="E569" s="190" t="s">
        <v>257</v>
      </c>
      <c r="F569" s="138">
        <v>55.997999999999998</v>
      </c>
      <c r="G569" s="138">
        <v>55.997999999999998</v>
      </c>
      <c r="H569" s="138">
        <v>55.997</v>
      </c>
      <c r="I569" s="190" t="s">
        <v>93</v>
      </c>
      <c r="J569" s="37">
        <v>283</v>
      </c>
      <c r="K569" s="39" t="s">
        <v>785</v>
      </c>
      <c r="L569" s="40"/>
      <c r="M569" s="133" t="s">
        <v>1748</v>
      </c>
    </row>
    <row r="570" spans="1:13" ht="25.5" customHeight="1" x14ac:dyDescent="0.2">
      <c r="A570" s="183">
        <v>277</v>
      </c>
      <c r="B570" s="95" t="s">
        <v>1277</v>
      </c>
      <c r="C570" s="187" t="s">
        <v>68</v>
      </c>
      <c r="D570" s="187" t="s">
        <v>10</v>
      </c>
      <c r="E570" s="190" t="s">
        <v>257</v>
      </c>
      <c r="F570" s="74">
        <v>11.888</v>
      </c>
      <c r="G570" s="74">
        <v>11.888</v>
      </c>
      <c r="H570" s="74">
        <v>11.888</v>
      </c>
      <c r="I570" s="190" t="s">
        <v>93</v>
      </c>
      <c r="J570" s="37">
        <v>283</v>
      </c>
      <c r="K570" s="39" t="s">
        <v>766</v>
      </c>
      <c r="L570" s="40"/>
      <c r="M570" s="133" t="s">
        <v>1748</v>
      </c>
    </row>
    <row r="571" spans="1:13" ht="25.5" x14ac:dyDescent="0.2">
      <c r="A571" s="183">
        <v>278</v>
      </c>
      <c r="B571" s="186" t="s">
        <v>1278</v>
      </c>
      <c r="C571" s="187" t="s">
        <v>68</v>
      </c>
      <c r="D571" s="187" t="s">
        <v>10</v>
      </c>
      <c r="E571" s="190" t="s">
        <v>257</v>
      </c>
      <c r="F571" s="74">
        <v>0.46389999999999998</v>
      </c>
      <c r="G571" s="74">
        <v>0.46389999999999998</v>
      </c>
      <c r="H571" s="74">
        <v>0.45</v>
      </c>
      <c r="I571" s="190" t="s">
        <v>93</v>
      </c>
      <c r="J571" s="37">
        <v>283</v>
      </c>
      <c r="K571" s="39" t="s">
        <v>758</v>
      </c>
      <c r="L571" s="40"/>
      <c r="M571" s="133" t="s">
        <v>1787</v>
      </c>
    </row>
    <row r="572" spans="1:13" ht="38.25" customHeight="1" x14ac:dyDescent="0.2">
      <c r="A572" s="183">
        <v>279</v>
      </c>
      <c r="B572" s="186" t="s">
        <v>1279</v>
      </c>
      <c r="C572" s="187" t="s">
        <v>68</v>
      </c>
      <c r="D572" s="187" t="s">
        <v>10</v>
      </c>
      <c r="E572" s="190" t="s">
        <v>257</v>
      </c>
      <c r="F572" s="74">
        <v>244.01060000000001</v>
      </c>
      <c r="G572" s="74">
        <v>244.01060000000001</v>
      </c>
      <c r="H572" s="176">
        <v>243.91200000000001</v>
      </c>
      <c r="I572" s="190" t="s">
        <v>93</v>
      </c>
      <c r="J572" s="37">
        <v>283</v>
      </c>
      <c r="K572" s="39" t="s">
        <v>763</v>
      </c>
      <c r="L572" s="40"/>
      <c r="M572" s="133" t="s">
        <v>1985</v>
      </c>
    </row>
    <row r="573" spans="1:13" ht="25.5" customHeight="1" x14ac:dyDescent="0.2">
      <c r="A573" s="183">
        <v>280</v>
      </c>
      <c r="B573" s="133" t="s">
        <v>602</v>
      </c>
      <c r="C573" s="190" t="s">
        <v>23</v>
      </c>
      <c r="D573" s="187" t="s">
        <v>10</v>
      </c>
      <c r="E573" s="190" t="s">
        <v>257</v>
      </c>
      <c r="F573" s="183"/>
      <c r="G573" s="183"/>
      <c r="H573" s="183">
        <v>135</v>
      </c>
      <c r="I573" s="190"/>
      <c r="J573" s="39"/>
      <c r="K573" s="39"/>
      <c r="L573" s="40"/>
      <c r="M573" s="133" t="s">
        <v>1907</v>
      </c>
    </row>
    <row r="574" spans="1:13" ht="25.5" customHeight="1" x14ac:dyDescent="0.2">
      <c r="A574" s="183">
        <v>281</v>
      </c>
      <c r="B574" s="133" t="s">
        <v>603</v>
      </c>
      <c r="C574" s="190" t="s">
        <v>23</v>
      </c>
      <c r="D574" s="187" t="s">
        <v>10</v>
      </c>
      <c r="E574" s="190" t="s">
        <v>257</v>
      </c>
      <c r="F574" s="42"/>
      <c r="G574" s="42"/>
      <c r="H574" s="177">
        <v>276</v>
      </c>
      <c r="I574" s="190"/>
      <c r="J574" s="39"/>
      <c r="K574" s="39"/>
      <c r="L574" s="40"/>
      <c r="M574" s="133" t="s">
        <v>1986</v>
      </c>
    </row>
    <row r="575" spans="1:13" ht="38.25" customHeight="1" x14ac:dyDescent="0.2">
      <c r="A575" s="183">
        <v>282</v>
      </c>
      <c r="B575" s="197" t="s">
        <v>604</v>
      </c>
      <c r="C575" s="190" t="s">
        <v>23</v>
      </c>
      <c r="D575" s="187" t="s">
        <v>10</v>
      </c>
      <c r="E575" s="190" t="s">
        <v>257</v>
      </c>
      <c r="F575" s="183"/>
      <c r="G575" s="183"/>
      <c r="H575" s="183">
        <v>13</v>
      </c>
      <c r="I575" s="190"/>
      <c r="J575" s="39"/>
      <c r="K575" s="39"/>
      <c r="L575" s="40"/>
      <c r="M575" s="133" t="s">
        <v>1810</v>
      </c>
    </row>
    <row r="576" spans="1:13" ht="25.5" customHeight="1" x14ac:dyDescent="0.2">
      <c r="A576" s="183">
        <v>283</v>
      </c>
      <c r="B576" s="197" t="s">
        <v>605</v>
      </c>
      <c r="C576" s="190" t="s">
        <v>23</v>
      </c>
      <c r="D576" s="187" t="s">
        <v>10</v>
      </c>
      <c r="E576" s="190" t="s">
        <v>257</v>
      </c>
      <c r="F576" s="183"/>
      <c r="G576" s="42"/>
      <c r="H576" s="183"/>
      <c r="I576" s="190"/>
      <c r="J576" s="39"/>
      <c r="K576" s="39"/>
      <c r="L576" s="40"/>
      <c r="M576" s="133" t="s">
        <v>1811</v>
      </c>
    </row>
    <row r="577" spans="1:13" ht="25.5" customHeight="1" x14ac:dyDescent="0.2">
      <c r="A577" s="183">
        <v>284</v>
      </c>
      <c r="B577" s="133" t="s">
        <v>259</v>
      </c>
      <c r="C577" s="190" t="s">
        <v>23</v>
      </c>
      <c r="D577" s="187" t="s">
        <v>10</v>
      </c>
      <c r="E577" s="190" t="s">
        <v>257</v>
      </c>
      <c r="F577" s="42"/>
      <c r="G577" s="42"/>
      <c r="H577" s="177">
        <v>26</v>
      </c>
      <c r="I577" s="190"/>
      <c r="J577" s="39"/>
      <c r="K577" s="39"/>
      <c r="L577" s="40"/>
      <c r="M577" s="133" t="s">
        <v>1812</v>
      </c>
    </row>
    <row r="578" spans="1:13" ht="25.5" customHeight="1" x14ac:dyDescent="0.2">
      <c r="A578" s="183">
        <v>285</v>
      </c>
      <c r="B578" s="133" t="s">
        <v>606</v>
      </c>
      <c r="C578" s="190" t="s">
        <v>23</v>
      </c>
      <c r="D578" s="187" t="s">
        <v>10</v>
      </c>
      <c r="E578" s="190" t="s">
        <v>257</v>
      </c>
      <c r="F578" s="25"/>
      <c r="G578" s="43"/>
      <c r="H578" s="178">
        <v>2</v>
      </c>
      <c r="I578" s="190"/>
      <c r="J578" s="39"/>
      <c r="K578" s="39"/>
      <c r="L578" s="40"/>
      <c r="M578" s="133" t="s">
        <v>1813</v>
      </c>
    </row>
    <row r="579" spans="1:13" ht="25.5" customHeight="1" x14ac:dyDescent="0.2">
      <c r="A579" s="183">
        <v>286</v>
      </c>
      <c r="B579" s="20" t="s">
        <v>260</v>
      </c>
      <c r="C579" s="190" t="s">
        <v>23</v>
      </c>
      <c r="D579" s="187" t="s">
        <v>10</v>
      </c>
      <c r="E579" s="190" t="s">
        <v>257</v>
      </c>
      <c r="F579" s="251" t="s">
        <v>261</v>
      </c>
      <c r="G579" s="251"/>
      <c r="H579" s="251"/>
      <c r="I579" s="190"/>
      <c r="J579" s="69"/>
      <c r="K579" s="69"/>
      <c r="L579" s="69"/>
      <c r="M579" s="133" t="s">
        <v>1748</v>
      </c>
    </row>
    <row r="580" spans="1:13" ht="12.75" customHeight="1" x14ac:dyDescent="0.2">
      <c r="A580" s="183"/>
      <c r="B580" s="134" t="s">
        <v>92</v>
      </c>
      <c r="C580" s="187"/>
      <c r="D580" s="187"/>
      <c r="E580" s="187"/>
      <c r="F580" s="70">
        <v>0</v>
      </c>
      <c r="G580" s="70">
        <v>0</v>
      </c>
      <c r="H580" s="70"/>
      <c r="I580" s="12"/>
      <c r="J580" s="41"/>
      <c r="K580" s="41"/>
      <c r="L580" s="41"/>
      <c r="M580" s="134"/>
    </row>
    <row r="581" spans="1:13" ht="12.75" customHeight="1" x14ac:dyDescent="0.2">
      <c r="A581" s="183"/>
      <c r="B581" s="134" t="s">
        <v>93</v>
      </c>
      <c r="C581" s="188" t="s">
        <v>247</v>
      </c>
      <c r="D581" s="190"/>
      <c r="E581" s="190"/>
      <c r="F581" s="70">
        <v>312.3605</v>
      </c>
      <c r="G581" s="70">
        <v>312.3605</v>
      </c>
      <c r="H581" s="70">
        <f>H569+H570+H571+H572</f>
        <v>312.24700000000001</v>
      </c>
      <c r="I581" s="188"/>
      <c r="J581" s="188"/>
      <c r="K581" s="188"/>
      <c r="L581" s="188"/>
      <c r="M581" s="134"/>
    </row>
    <row r="582" spans="1:13" ht="12.75" customHeight="1" x14ac:dyDescent="0.2">
      <c r="A582" s="183"/>
      <c r="B582" s="134" t="s">
        <v>94</v>
      </c>
      <c r="C582" s="188" t="s">
        <v>247</v>
      </c>
      <c r="D582" s="190"/>
      <c r="E582" s="190"/>
      <c r="F582" s="70">
        <v>0</v>
      </c>
      <c r="G582" s="70">
        <v>0</v>
      </c>
      <c r="H582" s="70"/>
      <c r="I582" s="188"/>
      <c r="J582" s="188"/>
      <c r="K582" s="188"/>
      <c r="L582" s="188"/>
      <c r="M582" s="134"/>
    </row>
    <row r="583" spans="1:13" ht="12.75" customHeight="1" x14ac:dyDescent="0.2">
      <c r="A583" s="183"/>
      <c r="B583" s="134" t="s">
        <v>735</v>
      </c>
      <c r="C583" s="188" t="s">
        <v>247</v>
      </c>
      <c r="D583" s="190"/>
      <c r="E583" s="190"/>
      <c r="F583" s="70">
        <v>0</v>
      </c>
      <c r="G583" s="70">
        <v>0</v>
      </c>
      <c r="H583" s="70"/>
      <c r="I583" s="188"/>
      <c r="J583" s="188"/>
      <c r="K583" s="188"/>
      <c r="L583" s="188"/>
      <c r="M583" s="134"/>
    </row>
    <row r="584" spans="1:13" ht="25.5" customHeight="1" x14ac:dyDescent="0.2">
      <c r="A584" s="183"/>
      <c r="B584" s="134" t="s">
        <v>262</v>
      </c>
      <c r="C584" s="188" t="s">
        <v>247</v>
      </c>
      <c r="D584" s="190"/>
      <c r="E584" s="190"/>
      <c r="F584" s="70">
        <v>312.3605</v>
      </c>
      <c r="G584" s="70">
        <v>312.3605</v>
      </c>
      <c r="H584" s="70">
        <f>H581+H582</f>
        <v>312.24700000000001</v>
      </c>
      <c r="I584" s="188"/>
      <c r="J584" s="188"/>
      <c r="K584" s="188"/>
      <c r="L584" s="188"/>
      <c r="M584" s="134"/>
    </row>
    <row r="585" spans="1:13" ht="12.75" customHeight="1" x14ac:dyDescent="0.2">
      <c r="A585" s="183"/>
      <c r="B585" s="224" t="s">
        <v>263</v>
      </c>
      <c r="C585" s="224"/>
      <c r="D585" s="224"/>
      <c r="E585" s="224"/>
      <c r="F585" s="224"/>
      <c r="G585" s="224"/>
      <c r="H585" s="224"/>
      <c r="I585" s="224"/>
      <c r="J585" s="224"/>
      <c r="K585" s="224"/>
      <c r="L585" s="224"/>
      <c r="M585" s="134"/>
    </row>
    <row r="586" spans="1:13" ht="12.75" customHeight="1" x14ac:dyDescent="0.2">
      <c r="A586" s="183"/>
      <c r="B586" s="224" t="s">
        <v>505</v>
      </c>
      <c r="C586" s="224"/>
      <c r="D586" s="224"/>
      <c r="E586" s="224"/>
      <c r="F586" s="224"/>
      <c r="G586" s="224"/>
      <c r="H586" s="224"/>
      <c r="I586" s="224"/>
      <c r="J586" s="224"/>
      <c r="K586" s="224"/>
      <c r="L586" s="224"/>
      <c r="M586" s="134"/>
    </row>
    <row r="587" spans="1:13" ht="12.75" customHeight="1" x14ac:dyDescent="0.2">
      <c r="A587" s="94" t="s">
        <v>744</v>
      </c>
      <c r="B587" s="133" t="s">
        <v>745</v>
      </c>
      <c r="C587" s="190"/>
      <c r="D587" s="190" t="s">
        <v>10</v>
      </c>
      <c r="E587" s="190"/>
      <c r="F587" s="13"/>
      <c r="G587" s="13"/>
      <c r="H587" s="13"/>
      <c r="I587" s="188" t="s">
        <v>10</v>
      </c>
      <c r="J587" s="188" t="s">
        <v>10</v>
      </c>
      <c r="K587" s="188" t="s">
        <v>10</v>
      </c>
      <c r="L587" s="188" t="s">
        <v>10</v>
      </c>
      <c r="M587" s="133" t="s">
        <v>1975</v>
      </c>
    </row>
    <row r="588" spans="1:13" ht="38.25" customHeight="1" x14ac:dyDescent="0.2">
      <c r="A588" s="183">
        <v>103</v>
      </c>
      <c r="B588" s="133" t="s">
        <v>264</v>
      </c>
      <c r="C588" s="190" t="s">
        <v>9</v>
      </c>
      <c r="D588" s="190" t="s">
        <v>1412</v>
      </c>
      <c r="E588" s="190" t="s">
        <v>265</v>
      </c>
      <c r="F588" s="13">
        <v>81.5</v>
      </c>
      <c r="G588" s="13">
        <v>81.5</v>
      </c>
      <c r="H588" s="13">
        <v>87</v>
      </c>
      <c r="I588" s="188" t="s">
        <v>10</v>
      </c>
      <c r="J588" s="188" t="s">
        <v>10</v>
      </c>
      <c r="K588" s="188" t="s">
        <v>10</v>
      </c>
      <c r="L588" s="188" t="s">
        <v>10</v>
      </c>
      <c r="M588" s="134" t="s">
        <v>1427</v>
      </c>
    </row>
    <row r="589" spans="1:13" ht="12.75" customHeight="1" x14ac:dyDescent="0.2">
      <c r="A589" s="183"/>
      <c r="B589" s="82" t="s">
        <v>72</v>
      </c>
      <c r="C589" s="190"/>
      <c r="D589" s="190"/>
      <c r="E589" s="190"/>
      <c r="F589" s="190"/>
      <c r="G589" s="190"/>
      <c r="H589" s="190"/>
      <c r="I589" s="190"/>
      <c r="J589" s="190"/>
      <c r="K589" s="190"/>
      <c r="L589" s="190"/>
      <c r="M589" s="134"/>
    </row>
    <row r="590" spans="1:13" ht="25.5" customHeight="1" x14ac:dyDescent="0.2">
      <c r="A590" s="183"/>
      <c r="B590" s="79" t="s">
        <v>859</v>
      </c>
      <c r="C590" s="190"/>
      <c r="D590" s="190"/>
      <c r="E590" s="190"/>
      <c r="F590" s="13"/>
      <c r="G590" s="13"/>
      <c r="H590" s="13"/>
      <c r="I590" s="190"/>
      <c r="J590" s="190"/>
      <c r="K590" s="190"/>
      <c r="L590" s="190"/>
      <c r="M590" s="134"/>
    </row>
    <row r="591" spans="1:13" ht="38.25" customHeight="1" x14ac:dyDescent="0.2">
      <c r="A591" s="183">
        <v>287</v>
      </c>
      <c r="B591" s="186" t="s">
        <v>1280</v>
      </c>
      <c r="C591" s="187" t="s">
        <v>247</v>
      </c>
      <c r="D591" s="187" t="s">
        <v>10</v>
      </c>
      <c r="E591" s="190" t="s">
        <v>265</v>
      </c>
      <c r="F591" s="136">
        <v>29.379000000000001</v>
      </c>
      <c r="G591" s="136">
        <v>29.379000000000001</v>
      </c>
      <c r="H591" s="136">
        <v>29.378</v>
      </c>
      <c r="I591" s="13" t="s">
        <v>93</v>
      </c>
      <c r="J591" s="116">
        <v>269</v>
      </c>
      <c r="K591" s="9" t="s">
        <v>785</v>
      </c>
      <c r="L591" s="116"/>
      <c r="M591" s="134" t="s">
        <v>1793</v>
      </c>
    </row>
    <row r="592" spans="1:13" ht="25.5" customHeight="1" x14ac:dyDescent="0.2">
      <c r="A592" s="183">
        <v>288</v>
      </c>
      <c r="B592" s="95" t="s">
        <v>1281</v>
      </c>
      <c r="C592" s="187" t="s">
        <v>247</v>
      </c>
      <c r="D592" s="190" t="s">
        <v>10</v>
      </c>
      <c r="E592" s="190" t="s">
        <v>265</v>
      </c>
      <c r="F592" s="136">
        <v>0.12</v>
      </c>
      <c r="G592" s="136">
        <v>0.12</v>
      </c>
      <c r="H592" s="136">
        <v>0.12</v>
      </c>
      <c r="I592" s="13" t="s">
        <v>93</v>
      </c>
      <c r="J592" s="116">
        <v>269</v>
      </c>
      <c r="K592" s="9" t="s">
        <v>766</v>
      </c>
      <c r="L592" s="116"/>
      <c r="M592" s="134" t="s">
        <v>1748</v>
      </c>
    </row>
    <row r="593" spans="1:13" ht="25.5" x14ac:dyDescent="0.2">
      <c r="A593" s="183">
        <v>290</v>
      </c>
      <c r="B593" s="186" t="s">
        <v>1282</v>
      </c>
      <c r="C593" s="187" t="s">
        <v>247</v>
      </c>
      <c r="D593" s="187" t="s">
        <v>10</v>
      </c>
      <c r="E593" s="190" t="s">
        <v>265</v>
      </c>
      <c r="F593" s="118">
        <v>70.222300000000004</v>
      </c>
      <c r="G593" s="118">
        <v>70.222300000000004</v>
      </c>
      <c r="H593" s="118">
        <v>70.221999999999994</v>
      </c>
      <c r="I593" s="13" t="s">
        <v>93</v>
      </c>
      <c r="J593" s="116">
        <v>269</v>
      </c>
      <c r="K593" s="9" t="s">
        <v>763</v>
      </c>
      <c r="L593" s="116"/>
      <c r="M593" s="134" t="s">
        <v>1748</v>
      </c>
    </row>
    <row r="594" spans="1:13" ht="38.25" customHeight="1" x14ac:dyDescent="0.2">
      <c r="A594" s="183">
        <v>291</v>
      </c>
      <c r="B594" s="102" t="s">
        <v>266</v>
      </c>
      <c r="C594" s="190" t="s">
        <v>23</v>
      </c>
      <c r="D594" s="190" t="s">
        <v>10</v>
      </c>
      <c r="E594" s="190" t="s">
        <v>265</v>
      </c>
      <c r="F594" s="204" t="s">
        <v>65</v>
      </c>
      <c r="G594" s="204" t="s">
        <v>65</v>
      </c>
      <c r="H594" s="204"/>
      <c r="I594" s="13"/>
      <c r="J594" s="116"/>
      <c r="K594" s="116"/>
      <c r="L594" s="116"/>
      <c r="M594" s="134" t="s">
        <v>1987</v>
      </c>
    </row>
    <row r="595" spans="1:13" ht="13.5" customHeight="1" x14ac:dyDescent="0.2">
      <c r="A595" s="76"/>
      <c r="B595" s="134" t="s">
        <v>92</v>
      </c>
      <c r="C595" s="201"/>
      <c r="D595" s="201"/>
      <c r="E595" s="201"/>
      <c r="F595" s="70">
        <v>0</v>
      </c>
      <c r="G595" s="70">
        <v>0</v>
      </c>
      <c r="H595" s="70"/>
      <c r="I595" s="44"/>
      <c r="J595" s="45"/>
      <c r="K595" s="45"/>
      <c r="L595" s="45"/>
      <c r="M595" s="134"/>
    </row>
    <row r="596" spans="1:13" ht="12.75" customHeight="1" x14ac:dyDescent="0.2">
      <c r="A596" s="76"/>
      <c r="B596" s="134" t="s">
        <v>93</v>
      </c>
      <c r="C596" s="188" t="s">
        <v>247</v>
      </c>
      <c r="D596" s="188"/>
      <c r="E596" s="188"/>
      <c r="F596" s="70">
        <v>99.721300000000014</v>
      </c>
      <c r="G596" s="70">
        <v>99.721300000000014</v>
      </c>
      <c r="H596" s="70">
        <f>H591+H592+H593</f>
        <v>99.72</v>
      </c>
      <c r="I596" s="188"/>
      <c r="J596" s="188"/>
      <c r="K596" s="188"/>
      <c r="L596" s="188"/>
      <c r="M596" s="134"/>
    </row>
    <row r="597" spans="1:13" ht="12.75" customHeight="1" x14ac:dyDescent="0.2">
      <c r="A597" s="76"/>
      <c r="B597" s="134" t="s">
        <v>94</v>
      </c>
      <c r="C597" s="188" t="s">
        <v>247</v>
      </c>
      <c r="D597" s="188"/>
      <c r="E597" s="188"/>
      <c r="F597" s="70">
        <v>0</v>
      </c>
      <c r="G597" s="70">
        <v>0</v>
      </c>
      <c r="H597" s="70"/>
      <c r="I597" s="188"/>
      <c r="J597" s="188"/>
      <c r="K597" s="188"/>
      <c r="L597" s="188"/>
      <c r="M597" s="134"/>
    </row>
    <row r="598" spans="1:13" ht="12.75" customHeight="1" x14ac:dyDescent="0.2">
      <c r="A598" s="76"/>
      <c r="B598" s="134" t="s">
        <v>735</v>
      </c>
      <c r="C598" s="188" t="s">
        <v>247</v>
      </c>
      <c r="D598" s="188"/>
      <c r="E598" s="188"/>
      <c r="F598" s="70">
        <v>0</v>
      </c>
      <c r="G598" s="70">
        <v>0</v>
      </c>
      <c r="H598" s="70"/>
      <c r="I598" s="188"/>
      <c r="J598" s="188"/>
      <c r="K598" s="188"/>
      <c r="L598" s="188"/>
      <c r="M598" s="134"/>
    </row>
    <row r="599" spans="1:13" ht="25.5" customHeight="1" x14ac:dyDescent="0.2">
      <c r="A599" s="76"/>
      <c r="B599" s="134" t="s">
        <v>688</v>
      </c>
      <c r="C599" s="188" t="s">
        <v>247</v>
      </c>
      <c r="D599" s="188"/>
      <c r="E599" s="188"/>
      <c r="F599" s="70">
        <v>99.721300000000014</v>
      </c>
      <c r="G599" s="70">
        <v>99.721300000000014</v>
      </c>
      <c r="H599" s="70">
        <f>H596+H597</f>
        <v>99.72</v>
      </c>
      <c r="I599" s="188"/>
      <c r="J599" s="188"/>
      <c r="K599" s="188"/>
      <c r="L599" s="188"/>
      <c r="M599" s="134"/>
    </row>
    <row r="600" spans="1:13" ht="12.75" customHeight="1" x14ac:dyDescent="0.2">
      <c r="A600" s="183"/>
      <c r="B600" s="224" t="s">
        <v>267</v>
      </c>
      <c r="C600" s="224"/>
      <c r="D600" s="224"/>
      <c r="E600" s="224"/>
      <c r="F600" s="224"/>
      <c r="G600" s="224"/>
      <c r="H600" s="224"/>
      <c r="I600" s="224"/>
      <c r="J600" s="224"/>
      <c r="K600" s="224"/>
      <c r="L600" s="224"/>
      <c r="M600" s="134"/>
    </row>
    <row r="601" spans="1:13" ht="12.75" customHeight="1" x14ac:dyDescent="0.2">
      <c r="A601" s="183"/>
      <c r="B601" s="224" t="s">
        <v>506</v>
      </c>
      <c r="C601" s="224"/>
      <c r="D601" s="224"/>
      <c r="E601" s="224"/>
      <c r="F601" s="224"/>
      <c r="G601" s="224"/>
      <c r="H601" s="224"/>
      <c r="I601" s="224"/>
      <c r="J601" s="224"/>
      <c r="K601" s="224"/>
      <c r="L601" s="224"/>
      <c r="M601" s="134"/>
    </row>
    <row r="602" spans="1:13" ht="38.25" customHeight="1" x14ac:dyDescent="0.2">
      <c r="A602" s="200">
        <v>46</v>
      </c>
      <c r="B602" s="133" t="s">
        <v>268</v>
      </c>
      <c r="C602" s="190" t="s">
        <v>9</v>
      </c>
      <c r="D602" s="190" t="s">
        <v>1398</v>
      </c>
      <c r="E602" s="190" t="s">
        <v>269</v>
      </c>
      <c r="F602" s="13">
        <v>111</v>
      </c>
      <c r="G602" s="13">
        <v>111</v>
      </c>
      <c r="H602" s="124" t="s">
        <v>1522</v>
      </c>
      <c r="I602" s="188" t="s">
        <v>10</v>
      </c>
      <c r="J602" s="188" t="s">
        <v>10</v>
      </c>
      <c r="K602" s="188" t="s">
        <v>10</v>
      </c>
      <c r="L602" s="188" t="s">
        <v>10</v>
      </c>
      <c r="M602" s="134" t="s">
        <v>1523</v>
      </c>
    </row>
    <row r="603" spans="1:13" ht="38.25" customHeight="1" x14ac:dyDescent="0.2">
      <c r="A603" s="200">
        <v>47</v>
      </c>
      <c r="B603" s="133" t="s">
        <v>270</v>
      </c>
      <c r="C603" s="190" t="s">
        <v>9</v>
      </c>
      <c r="D603" s="190" t="s">
        <v>1398</v>
      </c>
      <c r="E603" s="190" t="s">
        <v>269</v>
      </c>
      <c r="F603" s="13">
        <v>109</v>
      </c>
      <c r="G603" s="13">
        <v>109</v>
      </c>
      <c r="H603" s="124" t="s">
        <v>1524</v>
      </c>
      <c r="I603" s="188" t="s">
        <v>10</v>
      </c>
      <c r="J603" s="188" t="s">
        <v>10</v>
      </c>
      <c r="K603" s="188" t="s">
        <v>10</v>
      </c>
      <c r="L603" s="188" t="s">
        <v>10</v>
      </c>
      <c r="M603" s="134" t="s">
        <v>1525</v>
      </c>
    </row>
    <row r="604" spans="1:13" ht="25.5" customHeight="1" x14ac:dyDescent="0.2">
      <c r="A604" s="200">
        <v>48</v>
      </c>
      <c r="B604" s="133" t="s">
        <v>271</v>
      </c>
      <c r="C604" s="190" t="s">
        <v>9</v>
      </c>
      <c r="D604" s="190" t="s">
        <v>1398</v>
      </c>
      <c r="E604" s="190" t="s">
        <v>269</v>
      </c>
      <c r="F604" s="13">
        <v>110</v>
      </c>
      <c r="G604" s="13">
        <v>110</v>
      </c>
      <c r="H604" s="124" t="s">
        <v>1526</v>
      </c>
      <c r="I604" s="188" t="s">
        <v>10</v>
      </c>
      <c r="J604" s="188" t="s">
        <v>10</v>
      </c>
      <c r="K604" s="188" t="s">
        <v>10</v>
      </c>
      <c r="L604" s="188" t="s">
        <v>10</v>
      </c>
      <c r="M604" s="134" t="s">
        <v>1527</v>
      </c>
    </row>
    <row r="605" spans="1:13" ht="12.75" customHeight="1" x14ac:dyDescent="0.2">
      <c r="A605" s="183"/>
      <c r="B605" s="96" t="s">
        <v>72</v>
      </c>
      <c r="C605" s="190"/>
      <c r="D605" s="190"/>
      <c r="E605" s="190"/>
      <c r="F605" s="190"/>
      <c r="G605" s="190"/>
      <c r="H605" s="190"/>
      <c r="I605" s="188"/>
      <c r="J605" s="188"/>
      <c r="K605" s="188"/>
      <c r="L605" s="188"/>
      <c r="M605" s="134"/>
    </row>
    <row r="606" spans="1:13" ht="12.75" customHeight="1" x14ac:dyDescent="0.2">
      <c r="A606" s="183"/>
      <c r="B606" s="79" t="s">
        <v>860</v>
      </c>
      <c r="C606" s="190"/>
      <c r="D606" s="190"/>
      <c r="E606" s="190"/>
      <c r="F606" s="13"/>
      <c r="G606" s="13"/>
      <c r="H606" s="13"/>
      <c r="I606" s="190"/>
      <c r="J606" s="190"/>
      <c r="K606" s="190"/>
      <c r="L606" s="190"/>
      <c r="M606" s="134"/>
    </row>
    <row r="607" spans="1:13" ht="25.5" x14ac:dyDescent="0.2">
      <c r="A607" s="183">
        <v>292</v>
      </c>
      <c r="B607" s="186" t="s">
        <v>1283</v>
      </c>
      <c r="C607" s="187" t="s">
        <v>247</v>
      </c>
      <c r="D607" s="187" t="s">
        <v>10</v>
      </c>
      <c r="E607" s="190" t="s">
        <v>269</v>
      </c>
      <c r="F607" s="119">
        <v>28.0578</v>
      </c>
      <c r="G607" s="119">
        <v>28.0578</v>
      </c>
      <c r="H607" s="119">
        <v>28.047999999999998</v>
      </c>
      <c r="I607" s="13" t="s">
        <v>93</v>
      </c>
      <c r="J607" s="116">
        <v>284</v>
      </c>
      <c r="K607" s="9" t="s">
        <v>785</v>
      </c>
      <c r="L607" s="116"/>
      <c r="M607" s="134" t="s">
        <v>1883</v>
      </c>
    </row>
    <row r="608" spans="1:13" ht="25.5" customHeight="1" x14ac:dyDescent="0.2">
      <c r="A608" s="183">
        <v>293</v>
      </c>
      <c r="B608" s="186" t="s">
        <v>1284</v>
      </c>
      <c r="C608" s="187" t="s">
        <v>247</v>
      </c>
      <c r="D608" s="190" t="s">
        <v>10</v>
      </c>
      <c r="E608" s="190" t="s">
        <v>269</v>
      </c>
      <c r="F608" s="119">
        <v>0.42</v>
      </c>
      <c r="G608" s="119">
        <v>0.42</v>
      </c>
      <c r="H608" s="119">
        <v>0.42</v>
      </c>
      <c r="I608" s="13" t="s">
        <v>93</v>
      </c>
      <c r="J608" s="116">
        <v>284</v>
      </c>
      <c r="K608" s="9" t="s">
        <v>766</v>
      </c>
      <c r="L608" s="116"/>
      <c r="M608" s="134" t="s">
        <v>1748</v>
      </c>
    </row>
    <row r="609" spans="1:13" ht="25.5" customHeight="1" x14ac:dyDescent="0.2">
      <c r="A609" s="183">
        <v>294</v>
      </c>
      <c r="B609" s="186" t="s">
        <v>1285</v>
      </c>
      <c r="C609" s="187" t="s">
        <v>247</v>
      </c>
      <c r="D609" s="190" t="s">
        <v>10</v>
      </c>
      <c r="E609" s="190" t="s">
        <v>269</v>
      </c>
      <c r="F609" s="119">
        <v>2.8254999999999999</v>
      </c>
      <c r="G609" s="119">
        <v>2.8254999999999999</v>
      </c>
      <c r="H609" s="119">
        <v>2.8254000000000001</v>
      </c>
      <c r="I609" s="13" t="s">
        <v>93</v>
      </c>
      <c r="J609" s="116">
        <v>284</v>
      </c>
      <c r="K609" s="9" t="s">
        <v>734</v>
      </c>
      <c r="L609" s="9"/>
      <c r="M609" s="134" t="s">
        <v>1748</v>
      </c>
    </row>
    <row r="610" spans="1:13" x14ac:dyDescent="0.2">
      <c r="A610" s="183">
        <v>295</v>
      </c>
      <c r="B610" s="186" t="s">
        <v>1286</v>
      </c>
      <c r="C610" s="187" t="s">
        <v>247</v>
      </c>
      <c r="D610" s="187" t="s">
        <v>10</v>
      </c>
      <c r="E610" s="190" t="s">
        <v>269</v>
      </c>
      <c r="F610" s="119">
        <v>31.395600000000002</v>
      </c>
      <c r="G610" s="119">
        <v>31.395600000000002</v>
      </c>
      <c r="H610" s="119">
        <v>31.3948</v>
      </c>
      <c r="I610" s="13" t="s">
        <v>93</v>
      </c>
      <c r="J610" s="116">
        <v>284</v>
      </c>
      <c r="K610" s="9" t="s">
        <v>728</v>
      </c>
      <c r="L610" s="116"/>
      <c r="M610" s="134" t="s">
        <v>1748</v>
      </c>
    </row>
    <row r="611" spans="1:13" ht="63.75" customHeight="1" x14ac:dyDescent="0.2">
      <c r="A611" s="183">
        <v>296</v>
      </c>
      <c r="B611" s="133" t="s">
        <v>272</v>
      </c>
      <c r="C611" s="190" t="s">
        <v>23</v>
      </c>
      <c r="D611" s="187" t="s">
        <v>10</v>
      </c>
      <c r="E611" s="187" t="s">
        <v>273</v>
      </c>
      <c r="F611" s="204"/>
      <c r="G611" s="204"/>
      <c r="H611" s="204"/>
      <c r="I611" s="37" t="s">
        <v>994</v>
      </c>
      <c r="J611" s="39"/>
      <c r="K611" s="39"/>
      <c r="L611" s="40"/>
      <c r="M611" s="134" t="s">
        <v>1427</v>
      </c>
    </row>
    <row r="612" spans="1:13" ht="38.25" customHeight="1" x14ac:dyDescent="0.2">
      <c r="A612" s="183">
        <v>297</v>
      </c>
      <c r="B612" s="133" t="s">
        <v>274</v>
      </c>
      <c r="C612" s="190" t="s">
        <v>23</v>
      </c>
      <c r="D612" s="187" t="s">
        <v>10</v>
      </c>
      <c r="E612" s="187" t="s">
        <v>269</v>
      </c>
      <c r="F612" s="204"/>
      <c r="G612" s="204"/>
      <c r="H612" s="204"/>
      <c r="I612" s="37" t="s">
        <v>994</v>
      </c>
      <c r="J612" s="39"/>
      <c r="K612" s="39"/>
      <c r="L612" s="40"/>
      <c r="M612" s="134" t="s">
        <v>1988</v>
      </c>
    </row>
    <row r="613" spans="1:13" ht="38.25" customHeight="1" x14ac:dyDescent="0.2">
      <c r="A613" s="183">
        <v>298</v>
      </c>
      <c r="B613" s="133" t="s">
        <v>275</v>
      </c>
      <c r="C613" s="190" t="s">
        <v>23</v>
      </c>
      <c r="D613" s="187" t="s">
        <v>10</v>
      </c>
      <c r="E613" s="187" t="s">
        <v>269</v>
      </c>
      <c r="F613" s="204"/>
      <c r="G613" s="204"/>
      <c r="H613" s="204"/>
      <c r="I613" s="37" t="s">
        <v>994</v>
      </c>
      <c r="J613" s="39"/>
      <c r="K613" s="39"/>
      <c r="L613" s="40"/>
      <c r="M613" s="134" t="s">
        <v>1741</v>
      </c>
    </row>
    <row r="614" spans="1:13" ht="102" customHeight="1" x14ac:dyDescent="0.2">
      <c r="A614" s="183">
        <v>299</v>
      </c>
      <c r="B614" s="133" t="s">
        <v>276</v>
      </c>
      <c r="C614" s="190" t="s">
        <v>23</v>
      </c>
      <c r="D614" s="187" t="s">
        <v>10</v>
      </c>
      <c r="E614" s="204" t="s">
        <v>277</v>
      </c>
      <c r="F614" s="204"/>
      <c r="G614" s="204"/>
      <c r="H614" s="204"/>
      <c r="I614" s="37" t="s">
        <v>994</v>
      </c>
      <c r="J614" s="39"/>
      <c r="K614" s="39"/>
      <c r="L614" s="40"/>
      <c r="M614" s="134" t="s">
        <v>1963</v>
      </c>
    </row>
    <row r="615" spans="1:13" ht="12.75" customHeight="1" x14ac:dyDescent="0.2">
      <c r="A615" s="183"/>
      <c r="B615" s="134" t="s">
        <v>92</v>
      </c>
      <c r="C615" s="190"/>
      <c r="D615" s="187"/>
      <c r="E615" s="190"/>
      <c r="F615" s="70">
        <v>0</v>
      </c>
      <c r="G615" s="70">
        <v>0</v>
      </c>
      <c r="H615" s="70">
        <v>0</v>
      </c>
      <c r="I615" s="37"/>
      <c r="J615" s="188"/>
      <c r="K615" s="188"/>
      <c r="L615" s="188"/>
      <c r="M615" s="134"/>
    </row>
    <row r="616" spans="1:13" ht="12.75" customHeight="1" x14ac:dyDescent="0.2">
      <c r="A616" s="183"/>
      <c r="B616" s="134" t="s">
        <v>93</v>
      </c>
      <c r="C616" s="190"/>
      <c r="D616" s="190"/>
      <c r="E616" s="190"/>
      <c r="F616" s="70">
        <v>62.698900000000002</v>
      </c>
      <c r="G616" s="70">
        <v>62.698900000000002</v>
      </c>
      <c r="H616" s="70">
        <f>H607+H608+H609+H610</f>
        <v>62.688199999999995</v>
      </c>
      <c r="I616" s="188"/>
      <c r="J616" s="188"/>
      <c r="K616" s="188"/>
      <c r="L616" s="188"/>
      <c r="M616" s="134"/>
    </row>
    <row r="617" spans="1:13" ht="12.75" customHeight="1" x14ac:dyDescent="0.2">
      <c r="A617" s="183"/>
      <c r="B617" s="134" t="s">
        <v>94</v>
      </c>
      <c r="C617" s="190"/>
      <c r="D617" s="190"/>
      <c r="E617" s="190"/>
      <c r="F617" s="70">
        <v>0</v>
      </c>
      <c r="G617" s="70">
        <v>0</v>
      </c>
      <c r="H617" s="70"/>
      <c r="I617" s="188"/>
      <c r="J617" s="188"/>
      <c r="K617" s="188"/>
      <c r="L617" s="188"/>
      <c r="M617" s="134"/>
    </row>
    <row r="618" spans="1:13" ht="12.75" customHeight="1" x14ac:dyDescent="0.2">
      <c r="A618" s="183"/>
      <c r="B618" s="134" t="s">
        <v>735</v>
      </c>
      <c r="C618" s="190"/>
      <c r="D618" s="190"/>
      <c r="E618" s="190"/>
      <c r="F618" s="70">
        <v>0</v>
      </c>
      <c r="G618" s="70">
        <v>0</v>
      </c>
      <c r="H618" s="70"/>
      <c r="I618" s="188"/>
      <c r="J618" s="188"/>
      <c r="K618" s="188"/>
      <c r="L618" s="188"/>
      <c r="M618" s="134"/>
    </row>
    <row r="619" spans="1:13" ht="25.5" customHeight="1" x14ac:dyDescent="0.2">
      <c r="A619" s="183"/>
      <c r="B619" s="134" t="s">
        <v>278</v>
      </c>
      <c r="C619" s="190"/>
      <c r="D619" s="190"/>
      <c r="E619" s="190"/>
      <c r="F619" s="70">
        <v>62.698900000000002</v>
      </c>
      <c r="G619" s="70">
        <v>62.698900000000002</v>
      </c>
      <c r="H619" s="70">
        <v>62.698999999999998</v>
      </c>
      <c r="I619" s="188"/>
      <c r="J619" s="188"/>
      <c r="K619" s="188"/>
      <c r="L619" s="188"/>
      <c r="M619" s="134"/>
    </row>
    <row r="620" spans="1:13" ht="12.75" customHeight="1" x14ac:dyDescent="0.2">
      <c r="A620" s="183"/>
      <c r="B620" s="224" t="s">
        <v>279</v>
      </c>
      <c r="C620" s="224"/>
      <c r="D620" s="224"/>
      <c r="E620" s="224"/>
      <c r="F620" s="224"/>
      <c r="G620" s="224"/>
      <c r="H620" s="224"/>
      <c r="I620" s="224"/>
      <c r="J620" s="224"/>
      <c r="K620" s="224"/>
      <c r="L620" s="224"/>
      <c r="M620" s="134"/>
    </row>
    <row r="621" spans="1:13" ht="12.75" customHeight="1" x14ac:dyDescent="0.2">
      <c r="A621" s="183"/>
      <c r="B621" s="224" t="s">
        <v>507</v>
      </c>
      <c r="C621" s="224"/>
      <c r="D621" s="224"/>
      <c r="E621" s="224"/>
      <c r="F621" s="224"/>
      <c r="G621" s="224"/>
      <c r="H621" s="224"/>
      <c r="I621" s="224"/>
      <c r="J621" s="224"/>
      <c r="K621" s="224"/>
      <c r="L621" s="224"/>
      <c r="M621" s="134"/>
    </row>
    <row r="622" spans="1:13" ht="25.5" customHeight="1" x14ac:dyDescent="0.2">
      <c r="A622" s="94">
        <v>49</v>
      </c>
      <c r="B622" s="133" t="s">
        <v>280</v>
      </c>
      <c r="C622" s="190" t="s">
        <v>9</v>
      </c>
      <c r="D622" s="190" t="s">
        <v>1400</v>
      </c>
      <c r="E622" s="190" t="s">
        <v>281</v>
      </c>
      <c r="F622" s="13">
        <v>66</v>
      </c>
      <c r="G622" s="13">
        <v>66</v>
      </c>
      <c r="H622" s="124" t="s">
        <v>1652</v>
      </c>
      <c r="I622" s="188" t="s">
        <v>10</v>
      </c>
      <c r="J622" s="188" t="s">
        <v>10</v>
      </c>
      <c r="K622" s="188" t="s">
        <v>10</v>
      </c>
      <c r="L622" s="188" t="s">
        <v>10</v>
      </c>
      <c r="M622" s="134" t="s">
        <v>1427</v>
      </c>
    </row>
    <row r="623" spans="1:13" ht="25.5" customHeight="1" x14ac:dyDescent="0.2">
      <c r="A623" s="94">
        <v>50</v>
      </c>
      <c r="B623" s="133" t="s">
        <v>282</v>
      </c>
      <c r="C623" s="190" t="s">
        <v>9</v>
      </c>
      <c r="D623" s="190" t="s">
        <v>1400</v>
      </c>
      <c r="E623" s="190" t="s">
        <v>281</v>
      </c>
      <c r="F623" s="13">
        <v>7</v>
      </c>
      <c r="G623" s="13">
        <v>7</v>
      </c>
      <c r="H623" s="124" t="s">
        <v>1653</v>
      </c>
      <c r="I623" s="188" t="s">
        <v>10</v>
      </c>
      <c r="J623" s="188" t="s">
        <v>10</v>
      </c>
      <c r="K623" s="188" t="s">
        <v>10</v>
      </c>
      <c r="L623" s="188" t="s">
        <v>10</v>
      </c>
      <c r="M623" s="134" t="s">
        <v>1427</v>
      </c>
    </row>
    <row r="624" spans="1:13" ht="25.5" customHeight="1" x14ac:dyDescent="0.2">
      <c r="A624" s="94">
        <v>51</v>
      </c>
      <c r="B624" s="133" t="s">
        <v>283</v>
      </c>
      <c r="C624" s="190" t="s">
        <v>9</v>
      </c>
      <c r="D624" s="190" t="s">
        <v>1400</v>
      </c>
      <c r="E624" s="190" t="s">
        <v>281</v>
      </c>
      <c r="F624" s="13">
        <v>4.5</v>
      </c>
      <c r="G624" s="13">
        <v>4.5</v>
      </c>
      <c r="H624" s="124" t="s">
        <v>1654</v>
      </c>
      <c r="I624" s="188" t="s">
        <v>10</v>
      </c>
      <c r="J624" s="188" t="s">
        <v>10</v>
      </c>
      <c r="K624" s="188" t="s">
        <v>10</v>
      </c>
      <c r="L624" s="188" t="s">
        <v>10</v>
      </c>
      <c r="M624" s="134" t="s">
        <v>1427</v>
      </c>
    </row>
    <row r="625" spans="1:13" ht="12.75" customHeight="1" x14ac:dyDescent="0.2">
      <c r="A625" s="183"/>
      <c r="B625" s="82" t="s">
        <v>72</v>
      </c>
      <c r="C625" s="190"/>
      <c r="D625" s="190"/>
      <c r="E625" s="190"/>
      <c r="F625" s="190"/>
      <c r="G625" s="190"/>
      <c r="H625" s="190"/>
      <c r="I625" s="188"/>
      <c r="J625" s="188"/>
      <c r="K625" s="188"/>
      <c r="L625" s="188"/>
      <c r="M625" s="134"/>
    </row>
    <row r="626" spans="1:13" ht="25.5" customHeight="1" x14ac:dyDescent="0.2">
      <c r="A626" s="183"/>
      <c r="B626" s="79" t="s">
        <v>861</v>
      </c>
      <c r="C626" s="190"/>
      <c r="D626" s="190"/>
      <c r="E626" s="190"/>
      <c r="F626" s="13"/>
      <c r="G626" s="13"/>
      <c r="H626" s="13"/>
      <c r="I626" s="190"/>
      <c r="J626" s="190"/>
      <c r="K626" s="190"/>
      <c r="L626" s="190"/>
      <c r="M626" s="134"/>
    </row>
    <row r="627" spans="1:13" ht="25.5" customHeight="1" x14ac:dyDescent="0.2">
      <c r="A627" s="183">
        <v>300</v>
      </c>
      <c r="B627" s="186" t="s">
        <v>1287</v>
      </c>
      <c r="C627" s="187" t="s">
        <v>247</v>
      </c>
      <c r="D627" s="187" t="s">
        <v>10</v>
      </c>
      <c r="E627" s="190" t="s">
        <v>281</v>
      </c>
      <c r="F627" s="119">
        <v>33.354999999999997</v>
      </c>
      <c r="G627" s="119">
        <v>33.354999999999997</v>
      </c>
      <c r="H627" s="119">
        <v>33.353999999999999</v>
      </c>
      <c r="I627" s="13" t="s">
        <v>93</v>
      </c>
      <c r="J627" s="116">
        <v>264</v>
      </c>
      <c r="K627" s="9" t="s">
        <v>785</v>
      </c>
      <c r="L627" s="116"/>
      <c r="M627" s="133" t="s">
        <v>1788</v>
      </c>
    </row>
    <row r="628" spans="1:13" ht="25.5" customHeight="1" x14ac:dyDescent="0.2">
      <c r="A628" s="183">
        <v>301</v>
      </c>
      <c r="B628" s="95" t="s">
        <v>1288</v>
      </c>
      <c r="C628" s="187" t="s">
        <v>247</v>
      </c>
      <c r="D628" s="190" t="s">
        <v>10</v>
      </c>
      <c r="E628" s="190" t="s">
        <v>281</v>
      </c>
      <c r="F628" s="119">
        <v>7.63</v>
      </c>
      <c r="G628" s="119">
        <v>7.63</v>
      </c>
      <c r="H628" s="119">
        <v>7.63</v>
      </c>
      <c r="I628" s="13" t="s">
        <v>93</v>
      </c>
      <c r="J628" s="116">
        <v>264</v>
      </c>
      <c r="K628" s="9" t="s">
        <v>766</v>
      </c>
      <c r="L628" s="116"/>
      <c r="M628" s="134" t="s">
        <v>1427</v>
      </c>
    </row>
    <row r="629" spans="1:13" ht="25.5" customHeight="1" x14ac:dyDescent="0.2">
      <c r="A629" s="183">
        <v>302</v>
      </c>
      <c r="B629" s="95" t="s">
        <v>1289</v>
      </c>
      <c r="C629" s="187" t="s">
        <v>247</v>
      </c>
      <c r="D629" s="190" t="s">
        <v>10</v>
      </c>
      <c r="E629" s="190" t="s">
        <v>281</v>
      </c>
      <c r="F629" s="119">
        <v>3.0325000000000002</v>
      </c>
      <c r="G629" s="119">
        <v>3.0325000000000002</v>
      </c>
      <c r="H629" s="119">
        <v>3.0329999999999999</v>
      </c>
      <c r="I629" s="13" t="s">
        <v>93</v>
      </c>
      <c r="J629" s="116">
        <v>264</v>
      </c>
      <c r="K629" s="9" t="s">
        <v>734</v>
      </c>
      <c r="L629" s="9"/>
      <c r="M629" s="134" t="s">
        <v>1427</v>
      </c>
    </row>
    <row r="630" spans="1:13" ht="38.25" customHeight="1" x14ac:dyDescent="0.2">
      <c r="A630" s="183">
        <v>303</v>
      </c>
      <c r="B630" s="186" t="s">
        <v>1290</v>
      </c>
      <c r="C630" s="187" t="s">
        <v>247</v>
      </c>
      <c r="D630" s="187" t="s">
        <v>10</v>
      </c>
      <c r="E630" s="190" t="s">
        <v>281</v>
      </c>
      <c r="F630" s="119">
        <v>45.105600000000003</v>
      </c>
      <c r="G630" s="119">
        <v>45.105600000000003</v>
      </c>
      <c r="H630" s="119">
        <v>45.093000000000004</v>
      </c>
      <c r="I630" s="13" t="s">
        <v>93</v>
      </c>
      <c r="J630" s="116">
        <v>264</v>
      </c>
      <c r="K630" s="9" t="s">
        <v>784</v>
      </c>
      <c r="L630" s="116"/>
      <c r="M630" s="133" t="s">
        <v>1789</v>
      </c>
    </row>
    <row r="631" spans="1:13" ht="25.5" customHeight="1" x14ac:dyDescent="0.2">
      <c r="A631" s="183">
        <v>304</v>
      </c>
      <c r="B631" s="133" t="s">
        <v>284</v>
      </c>
      <c r="C631" s="190" t="s">
        <v>68</v>
      </c>
      <c r="D631" s="187" t="s">
        <v>10</v>
      </c>
      <c r="E631" s="190" t="s">
        <v>281</v>
      </c>
      <c r="F631" s="143">
        <v>39.220999999999997</v>
      </c>
      <c r="G631" s="143">
        <v>39.220999999999997</v>
      </c>
      <c r="H631" s="143">
        <v>39.220999999999997</v>
      </c>
      <c r="I631" s="37" t="s">
        <v>994</v>
      </c>
      <c r="J631" s="39" t="s">
        <v>1818</v>
      </c>
      <c r="K631" s="39" t="s">
        <v>784</v>
      </c>
      <c r="L631" s="40" t="s">
        <v>726</v>
      </c>
      <c r="M631" s="133" t="s">
        <v>1815</v>
      </c>
    </row>
    <row r="632" spans="1:13" ht="38.25" customHeight="1" x14ac:dyDescent="0.2">
      <c r="A632" s="183">
        <v>305</v>
      </c>
      <c r="B632" s="133" t="s">
        <v>285</v>
      </c>
      <c r="C632" s="190" t="s">
        <v>68</v>
      </c>
      <c r="D632" s="187" t="s">
        <v>10</v>
      </c>
      <c r="E632" s="190" t="s">
        <v>281</v>
      </c>
      <c r="F632" s="143">
        <v>2.3359999999999999</v>
      </c>
      <c r="G632" s="143">
        <v>2.3359999999999999</v>
      </c>
      <c r="H632" s="143">
        <v>2.3359999999999999</v>
      </c>
      <c r="I632" s="37" t="s">
        <v>994</v>
      </c>
      <c r="J632" s="39" t="s">
        <v>1818</v>
      </c>
      <c r="K632" s="39" t="s">
        <v>784</v>
      </c>
      <c r="L632" s="40" t="s">
        <v>726</v>
      </c>
      <c r="M632" s="133" t="s">
        <v>1816</v>
      </c>
    </row>
    <row r="633" spans="1:13" ht="52.5" customHeight="1" x14ac:dyDescent="0.2">
      <c r="A633" s="183">
        <v>306</v>
      </c>
      <c r="B633" s="133" t="s">
        <v>286</v>
      </c>
      <c r="C633" s="190" t="s">
        <v>68</v>
      </c>
      <c r="D633" s="187" t="s">
        <v>10</v>
      </c>
      <c r="E633" s="187" t="s">
        <v>287</v>
      </c>
      <c r="F633" s="143">
        <v>3.5179999999999998</v>
      </c>
      <c r="G633" s="143">
        <v>3.5179999999999998</v>
      </c>
      <c r="H633" s="143">
        <v>3.5179999999999998</v>
      </c>
      <c r="I633" s="37" t="s">
        <v>994</v>
      </c>
      <c r="J633" s="39" t="s">
        <v>1818</v>
      </c>
      <c r="K633" s="39" t="s">
        <v>784</v>
      </c>
      <c r="L633" s="40" t="s">
        <v>726</v>
      </c>
      <c r="M633" s="133" t="s">
        <v>1817</v>
      </c>
    </row>
    <row r="634" spans="1:13" ht="51" customHeight="1" x14ac:dyDescent="0.2">
      <c r="A634" s="183">
        <v>307</v>
      </c>
      <c r="B634" s="133" t="s">
        <v>288</v>
      </c>
      <c r="C634" s="190" t="s">
        <v>23</v>
      </c>
      <c r="D634" s="187" t="s">
        <v>10</v>
      </c>
      <c r="E634" s="187" t="s">
        <v>287</v>
      </c>
      <c r="F634" s="204"/>
      <c r="G634" s="204"/>
      <c r="H634" s="204"/>
      <c r="I634" s="37" t="s">
        <v>10</v>
      </c>
      <c r="J634" s="37" t="s">
        <v>10</v>
      </c>
      <c r="K634" s="37" t="s">
        <v>10</v>
      </c>
      <c r="L634" s="37" t="s">
        <v>10</v>
      </c>
      <c r="M634" s="133" t="s">
        <v>1995</v>
      </c>
    </row>
    <row r="635" spans="1:13" ht="53.25" customHeight="1" x14ac:dyDescent="0.2">
      <c r="A635" s="183">
        <v>308</v>
      </c>
      <c r="B635" s="133" t="s">
        <v>289</v>
      </c>
      <c r="C635" s="190" t="s">
        <v>23</v>
      </c>
      <c r="D635" s="187" t="s">
        <v>10</v>
      </c>
      <c r="E635" s="190" t="s">
        <v>281</v>
      </c>
      <c r="F635" s="204"/>
      <c r="G635" s="204"/>
      <c r="H635" s="204"/>
      <c r="I635" s="37" t="s">
        <v>10</v>
      </c>
      <c r="J635" s="37" t="s">
        <v>10</v>
      </c>
      <c r="K635" s="37" t="s">
        <v>10</v>
      </c>
      <c r="L635" s="37" t="s">
        <v>10</v>
      </c>
      <c r="M635" s="133" t="s">
        <v>1989</v>
      </c>
    </row>
    <row r="636" spans="1:13" ht="12.75" customHeight="1" x14ac:dyDescent="0.2">
      <c r="A636" s="183"/>
      <c r="B636" s="134" t="s">
        <v>92</v>
      </c>
      <c r="C636" s="190"/>
      <c r="D636" s="187"/>
      <c r="E636" s="190"/>
      <c r="F636" s="70">
        <v>0</v>
      </c>
      <c r="G636" s="70">
        <v>0</v>
      </c>
      <c r="H636" s="70"/>
      <c r="I636" s="37"/>
      <c r="J636" s="37"/>
      <c r="K636" s="37"/>
      <c r="L636" s="37"/>
      <c r="M636" s="134"/>
    </row>
    <row r="637" spans="1:13" ht="12.75" customHeight="1" x14ac:dyDescent="0.2">
      <c r="A637" s="183"/>
      <c r="B637" s="134" t="s">
        <v>93</v>
      </c>
      <c r="C637" s="190"/>
      <c r="D637" s="190"/>
      <c r="E637" s="190"/>
      <c r="F637" s="70">
        <v>89.123099999999994</v>
      </c>
      <c r="G637" s="70">
        <v>89.123099999999994</v>
      </c>
      <c r="H637" s="70">
        <f>H627+H628+H629+H630</f>
        <v>89.110000000000014</v>
      </c>
      <c r="I637" s="188"/>
      <c r="J637" s="188"/>
      <c r="K637" s="188"/>
      <c r="L637" s="188"/>
      <c r="M637" s="134"/>
    </row>
    <row r="638" spans="1:13" ht="12.75" customHeight="1" x14ac:dyDescent="0.2">
      <c r="A638" s="183"/>
      <c r="B638" s="134" t="s">
        <v>94</v>
      </c>
      <c r="C638" s="190"/>
      <c r="D638" s="190"/>
      <c r="E638" s="190"/>
      <c r="F638" s="70">
        <v>0</v>
      </c>
      <c r="G638" s="70">
        <v>0</v>
      </c>
      <c r="H638" s="70"/>
      <c r="I638" s="188"/>
      <c r="J638" s="188"/>
      <c r="K638" s="188"/>
      <c r="L638" s="188"/>
      <c r="M638" s="134"/>
    </row>
    <row r="639" spans="1:13" ht="12.75" customHeight="1" x14ac:dyDescent="0.2">
      <c r="A639" s="183"/>
      <c r="B639" s="134" t="s">
        <v>735</v>
      </c>
      <c r="C639" s="190"/>
      <c r="D639" s="190"/>
      <c r="E639" s="190"/>
      <c r="F639" s="70">
        <v>0</v>
      </c>
      <c r="G639" s="70">
        <v>0</v>
      </c>
      <c r="H639" s="70"/>
      <c r="I639" s="188"/>
      <c r="J639" s="188"/>
      <c r="K639" s="188"/>
      <c r="L639" s="188"/>
      <c r="M639" s="134"/>
    </row>
    <row r="640" spans="1:13" ht="12.75" customHeight="1" x14ac:dyDescent="0.2">
      <c r="A640" s="183"/>
      <c r="B640" s="134" t="s">
        <v>290</v>
      </c>
      <c r="C640" s="190"/>
      <c r="D640" s="190"/>
      <c r="E640" s="190"/>
      <c r="F640" s="70">
        <v>89.123099999999994</v>
      </c>
      <c r="G640" s="70">
        <v>89.123099999999994</v>
      </c>
      <c r="H640" s="70">
        <f>H637+H638</f>
        <v>89.110000000000014</v>
      </c>
      <c r="I640" s="188"/>
      <c r="J640" s="188"/>
      <c r="K640" s="188"/>
      <c r="L640" s="188"/>
      <c r="M640" s="134"/>
    </row>
    <row r="641" spans="1:13" ht="12.75" customHeight="1" x14ac:dyDescent="0.2">
      <c r="A641" s="183"/>
      <c r="B641" s="224" t="s">
        <v>291</v>
      </c>
      <c r="C641" s="224"/>
      <c r="D641" s="224"/>
      <c r="E641" s="224"/>
      <c r="F641" s="224"/>
      <c r="G641" s="224"/>
      <c r="H641" s="224"/>
      <c r="I641" s="224"/>
      <c r="J641" s="224"/>
      <c r="K641" s="224"/>
      <c r="L641" s="224"/>
      <c r="M641" s="134"/>
    </row>
    <row r="642" spans="1:13" ht="12.75" customHeight="1" x14ac:dyDescent="0.2">
      <c r="A642" s="183"/>
      <c r="B642" s="224" t="s">
        <v>508</v>
      </c>
      <c r="C642" s="224"/>
      <c r="D642" s="224"/>
      <c r="E642" s="224"/>
      <c r="F642" s="224"/>
      <c r="G642" s="224"/>
      <c r="H642" s="224"/>
      <c r="I642" s="224"/>
      <c r="J642" s="224"/>
      <c r="K642" s="224"/>
      <c r="L642" s="224"/>
      <c r="M642" s="134"/>
    </row>
    <row r="643" spans="1:13" ht="13.5" customHeight="1" x14ac:dyDescent="0.2">
      <c r="A643" s="183"/>
      <c r="B643" s="232" t="s">
        <v>292</v>
      </c>
      <c r="C643" s="232"/>
      <c r="D643" s="232"/>
      <c r="E643" s="232"/>
      <c r="F643" s="232"/>
      <c r="G643" s="232"/>
      <c r="H643" s="232"/>
      <c r="I643" s="232"/>
      <c r="J643" s="232"/>
      <c r="K643" s="232"/>
      <c r="L643" s="232"/>
      <c r="M643" s="134"/>
    </row>
    <row r="644" spans="1:13" ht="12.75" customHeight="1" x14ac:dyDescent="0.2">
      <c r="A644" s="94">
        <v>52</v>
      </c>
      <c r="B644" s="133" t="s">
        <v>293</v>
      </c>
      <c r="C644" s="190" t="s">
        <v>9</v>
      </c>
      <c r="D644" s="190" t="s">
        <v>1414</v>
      </c>
      <c r="E644" s="190" t="s">
        <v>294</v>
      </c>
      <c r="F644" s="13">
        <v>11.6</v>
      </c>
      <c r="G644" s="13">
        <v>11.6</v>
      </c>
      <c r="H644" s="124" t="s">
        <v>1655</v>
      </c>
      <c r="I644" s="188" t="s">
        <v>10</v>
      </c>
      <c r="J644" s="188" t="s">
        <v>10</v>
      </c>
      <c r="K644" s="188" t="s">
        <v>10</v>
      </c>
      <c r="L644" s="188" t="s">
        <v>10</v>
      </c>
      <c r="M644" s="134" t="s">
        <v>1659</v>
      </c>
    </row>
    <row r="645" spans="1:13" ht="25.5" customHeight="1" x14ac:dyDescent="0.2">
      <c r="A645" s="94">
        <v>53</v>
      </c>
      <c r="B645" s="133" t="s">
        <v>295</v>
      </c>
      <c r="C645" s="190" t="s">
        <v>23</v>
      </c>
      <c r="D645" s="190" t="s">
        <v>1414</v>
      </c>
      <c r="E645" s="190" t="s">
        <v>294</v>
      </c>
      <c r="F645" s="13">
        <v>13.4</v>
      </c>
      <c r="G645" s="13">
        <v>13.4</v>
      </c>
      <c r="H645" s="124" t="s">
        <v>1656</v>
      </c>
      <c r="I645" s="188" t="s">
        <v>10</v>
      </c>
      <c r="J645" s="188" t="s">
        <v>10</v>
      </c>
      <c r="K645" s="188" t="s">
        <v>10</v>
      </c>
      <c r="L645" s="188" t="s">
        <v>10</v>
      </c>
      <c r="M645" s="134" t="s">
        <v>1660</v>
      </c>
    </row>
    <row r="646" spans="1:13" ht="25.5" customHeight="1" x14ac:dyDescent="0.2">
      <c r="A646" s="94">
        <v>54</v>
      </c>
      <c r="B646" s="133" t="s">
        <v>296</v>
      </c>
      <c r="C646" s="190" t="s">
        <v>9</v>
      </c>
      <c r="D646" s="190" t="s">
        <v>1414</v>
      </c>
      <c r="E646" s="190" t="s">
        <v>294</v>
      </c>
      <c r="F646" s="13">
        <v>3.6</v>
      </c>
      <c r="G646" s="13">
        <v>2.6</v>
      </c>
      <c r="H646" s="124" t="s">
        <v>1657</v>
      </c>
      <c r="I646" s="188" t="s">
        <v>10</v>
      </c>
      <c r="J646" s="188" t="s">
        <v>10</v>
      </c>
      <c r="K646" s="188" t="s">
        <v>10</v>
      </c>
      <c r="L646" s="188" t="s">
        <v>10</v>
      </c>
      <c r="M646" s="134" t="s">
        <v>1661</v>
      </c>
    </row>
    <row r="647" spans="1:13" ht="25.5" customHeight="1" x14ac:dyDescent="0.2">
      <c r="A647" s="94">
        <v>55</v>
      </c>
      <c r="B647" s="133" t="s">
        <v>297</v>
      </c>
      <c r="C647" s="190" t="s">
        <v>9</v>
      </c>
      <c r="D647" s="190" t="s">
        <v>1414</v>
      </c>
      <c r="E647" s="190" t="s">
        <v>294</v>
      </c>
      <c r="F647" s="13">
        <v>8.1</v>
      </c>
      <c r="G647" s="13">
        <v>38.799999999999997</v>
      </c>
      <c r="H647" s="124" t="s">
        <v>1658</v>
      </c>
      <c r="I647" s="188" t="s">
        <v>10</v>
      </c>
      <c r="J647" s="188" t="s">
        <v>10</v>
      </c>
      <c r="K647" s="188" t="s">
        <v>10</v>
      </c>
      <c r="L647" s="188" t="s">
        <v>10</v>
      </c>
      <c r="M647" s="134" t="s">
        <v>1662</v>
      </c>
    </row>
    <row r="648" spans="1:13" ht="13.5" customHeight="1" x14ac:dyDescent="0.2">
      <c r="A648" s="183"/>
      <c r="B648" s="103" t="s">
        <v>1181</v>
      </c>
      <c r="C648" s="46"/>
      <c r="D648" s="46"/>
      <c r="E648" s="46"/>
      <c r="F648" s="46"/>
      <c r="G648" s="46"/>
      <c r="H648" s="46"/>
      <c r="I648" s="134"/>
      <c r="J648" s="134"/>
      <c r="K648" s="134"/>
      <c r="L648" s="134"/>
      <c r="M648" s="134"/>
    </row>
    <row r="649" spans="1:13" ht="38.25" customHeight="1" x14ac:dyDescent="0.2">
      <c r="A649" s="94">
        <v>104</v>
      </c>
      <c r="B649" s="133" t="s">
        <v>484</v>
      </c>
      <c r="C649" s="190" t="s">
        <v>483</v>
      </c>
      <c r="D649" s="190" t="s">
        <v>1407</v>
      </c>
      <c r="E649" s="190" t="s">
        <v>195</v>
      </c>
      <c r="F649" s="13">
        <v>110.5</v>
      </c>
      <c r="G649" s="13">
        <v>110.5</v>
      </c>
      <c r="H649" s="124" t="s">
        <v>1663</v>
      </c>
      <c r="I649" s="188" t="s">
        <v>10</v>
      </c>
      <c r="J649" s="188" t="s">
        <v>10</v>
      </c>
      <c r="K649" s="188" t="s">
        <v>10</v>
      </c>
      <c r="L649" s="188" t="s">
        <v>10</v>
      </c>
      <c r="M649" s="134" t="s">
        <v>1427</v>
      </c>
    </row>
    <row r="650" spans="1:13" ht="242.25" customHeight="1" x14ac:dyDescent="0.2">
      <c r="A650" s="94">
        <v>106</v>
      </c>
      <c r="B650" s="133" t="s">
        <v>485</v>
      </c>
      <c r="C650" s="190" t="s">
        <v>9</v>
      </c>
      <c r="D650" s="190" t="s">
        <v>1415</v>
      </c>
      <c r="E650" s="190" t="s">
        <v>294</v>
      </c>
      <c r="F650" s="13">
        <v>90.7</v>
      </c>
      <c r="G650" s="13">
        <v>90.7</v>
      </c>
      <c r="H650" s="124" t="s">
        <v>1666</v>
      </c>
      <c r="I650" s="188" t="s">
        <v>10</v>
      </c>
      <c r="J650" s="188" t="s">
        <v>10</v>
      </c>
      <c r="K650" s="188" t="s">
        <v>10</v>
      </c>
      <c r="L650" s="188" t="s">
        <v>10</v>
      </c>
      <c r="M650" s="134" t="s">
        <v>1908</v>
      </c>
    </row>
    <row r="651" spans="1:13" ht="38.25" customHeight="1" x14ac:dyDescent="0.2">
      <c r="A651" s="94">
        <v>108</v>
      </c>
      <c r="B651" s="133" t="s">
        <v>486</v>
      </c>
      <c r="C651" s="190" t="s">
        <v>9</v>
      </c>
      <c r="D651" s="190" t="s">
        <v>1412</v>
      </c>
      <c r="E651" s="190" t="s">
        <v>159</v>
      </c>
      <c r="F651" s="13">
        <v>71</v>
      </c>
      <c r="G651" s="13">
        <v>71</v>
      </c>
      <c r="H651" s="124" t="s">
        <v>1664</v>
      </c>
      <c r="I651" s="188" t="s">
        <v>10</v>
      </c>
      <c r="J651" s="188" t="s">
        <v>10</v>
      </c>
      <c r="K651" s="188" t="s">
        <v>10</v>
      </c>
      <c r="L651" s="188" t="s">
        <v>10</v>
      </c>
      <c r="M651" s="134" t="s">
        <v>1665</v>
      </c>
    </row>
    <row r="652" spans="1:13" ht="25.5" customHeight="1" x14ac:dyDescent="0.2">
      <c r="A652" s="183"/>
      <c r="B652" s="79" t="s">
        <v>862</v>
      </c>
      <c r="C652" s="190"/>
      <c r="D652" s="190"/>
      <c r="E652" s="190"/>
      <c r="F652" s="13"/>
      <c r="G652" s="13"/>
      <c r="H652" s="13"/>
      <c r="I652" s="190"/>
      <c r="J652" s="190"/>
      <c r="K652" s="190"/>
      <c r="L652" s="190"/>
      <c r="M652" s="134"/>
    </row>
    <row r="653" spans="1:13" ht="12.75" customHeight="1" x14ac:dyDescent="0.2">
      <c r="A653" s="219">
        <v>309</v>
      </c>
      <c r="B653" s="222" t="s">
        <v>1291</v>
      </c>
      <c r="C653" s="187" t="s">
        <v>247</v>
      </c>
      <c r="D653" s="223" t="s">
        <v>10</v>
      </c>
      <c r="E653" s="226" t="s">
        <v>294</v>
      </c>
      <c r="F653" s="118">
        <v>297.41469999999998</v>
      </c>
      <c r="G653" s="118">
        <v>297.41469999999998</v>
      </c>
      <c r="H653" s="118">
        <v>297.41500000000002</v>
      </c>
      <c r="I653" s="13" t="s">
        <v>94</v>
      </c>
      <c r="J653" s="116">
        <v>252</v>
      </c>
      <c r="K653" s="9" t="s">
        <v>785</v>
      </c>
      <c r="L653" s="9" t="s">
        <v>722</v>
      </c>
      <c r="M653" s="134" t="s">
        <v>1748</v>
      </c>
    </row>
    <row r="654" spans="1:13" ht="24.75" customHeight="1" x14ac:dyDescent="0.2">
      <c r="A654" s="219"/>
      <c r="B654" s="222"/>
      <c r="C654" s="187" t="s">
        <v>247</v>
      </c>
      <c r="D654" s="223"/>
      <c r="E654" s="226"/>
      <c r="F654" s="118">
        <v>4951.8348999999998</v>
      </c>
      <c r="G654" s="118">
        <v>4951.8348999999998</v>
      </c>
      <c r="H654" s="118">
        <v>4951.8339999999998</v>
      </c>
      <c r="I654" s="13" t="s">
        <v>93</v>
      </c>
      <c r="J654" s="116">
        <v>252</v>
      </c>
      <c r="K654" s="9" t="s">
        <v>785</v>
      </c>
      <c r="L654" s="9" t="s">
        <v>723</v>
      </c>
      <c r="M654" s="133" t="s">
        <v>1790</v>
      </c>
    </row>
    <row r="655" spans="1:13" ht="25.5" customHeight="1" x14ac:dyDescent="0.2">
      <c r="A655" s="183">
        <v>310</v>
      </c>
      <c r="B655" s="95" t="s">
        <v>1292</v>
      </c>
      <c r="C655" s="187" t="s">
        <v>247</v>
      </c>
      <c r="D655" s="190" t="s">
        <v>10</v>
      </c>
      <c r="E655" s="190" t="s">
        <v>294</v>
      </c>
      <c r="F655" s="118">
        <v>4.9420000000000002</v>
      </c>
      <c r="G655" s="118">
        <v>4.9420000000000002</v>
      </c>
      <c r="H655" s="118">
        <v>4.9420000000000002</v>
      </c>
      <c r="I655" s="13" t="s">
        <v>93</v>
      </c>
      <c r="J655" s="116">
        <v>252</v>
      </c>
      <c r="K655" s="9" t="s">
        <v>766</v>
      </c>
      <c r="L655" s="116"/>
      <c r="M655" s="134" t="s">
        <v>1748</v>
      </c>
    </row>
    <row r="656" spans="1:13" ht="12.75" customHeight="1" x14ac:dyDescent="0.2">
      <c r="A656" s="219">
        <v>311</v>
      </c>
      <c r="B656" s="222" t="s">
        <v>1293</v>
      </c>
      <c r="C656" s="187" t="s">
        <v>247</v>
      </c>
      <c r="D656" s="223" t="s">
        <v>10</v>
      </c>
      <c r="E656" s="226" t="s">
        <v>294</v>
      </c>
      <c r="F656" s="118">
        <v>8.3469999999999995</v>
      </c>
      <c r="G656" s="118">
        <v>8.3469999999999995</v>
      </c>
      <c r="H656" s="118">
        <v>8.3469999999999995</v>
      </c>
      <c r="I656" s="13" t="s">
        <v>94</v>
      </c>
      <c r="J656" s="116">
        <v>252</v>
      </c>
      <c r="K656" s="9" t="s">
        <v>767</v>
      </c>
      <c r="L656" s="9" t="s">
        <v>722</v>
      </c>
      <c r="M656" s="134"/>
    </row>
    <row r="657" spans="1:13" ht="12.75" customHeight="1" x14ac:dyDescent="0.2">
      <c r="A657" s="219"/>
      <c r="B657" s="222"/>
      <c r="C657" s="187" t="s">
        <v>247</v>
      </c>
      <c r="D657" s="223"/>
      <c r="E657" s="226"/>
      <c r="F657" s="118">
        <v>1499.6940999999999</v>
      </c>
      <c r="G657" s="118">
        <v>1499.6940999999999</v>
      </c>
      <c r="H657" s="118">
        <v>1499.693</v>
      </c>
      <c r="I657" s="13" t="s">
        <v>93</v>
      </c>
      <c r="J657" s="116">
        <v>252</v>
      </c>
      <c r="K657" s="9" t="s">
        <v>767</v>
      </c>
      <c r="L657" s="9" t="s">
        <v>723</v>
      </c>
      <c r="M657" s="133" t="s">
        <v>1791</v>
      </c>
    </row>
    <row r="658" spans="1:13" ht="12.75" customHeight="1" x14ac:dyDescent="0.2">
      <c r="A658" s="219">
        <v>312</v>
      </c>
      <c r="B658" s="222" t="s">
        <v>1294</v>
      </c>
      <c r="C658" s="187" t="s">
        <v>247</v>
      </c>
      <c r="D658" s="223" t="s">
        <v>10</v>
      </c>
      <c r="E658" s="226" t="s">
        <v>294</v>
      </c>
      <c r="F658" s="118">
        <v>2.9117000000000002</v>
      </c>
      <c r="G658" s="118">
        <v>2.9117000000000002</v>
      </c>
      <c r="H658" s="118">
        <v>2.9119999999999999</v>
      </c>
      <c r="I658" s="13" t="s">
        <v>94</v>
      </c>
      <c r="J658" s="116">
        <v>252</v>
      </c>
      <c r="K658" s="9" t="s">
        <v>759</v>
      </c>
      <c r="L658" s="9" t="s">
        <v>722</v>
      </c>
      <c r="M658" s="134" t="s">
        <v>1748</v>
      </c>
    </row>
    <row r="659" spans="1:13" ht="12.75" customHeight="1" x14ac:dyDescent="0.2">
      <c r="A659" s="219"/>
      <c r="B659" s="222"/>
      <c r="C659" s="187" t="s">
        <v>247</v>
      </c>
      <c r="D659" s="223"/>
      <c r="E659" s="226"/>
      <c r="F659" s="118">
        <v>34.151400000000002</v>
      </c>
      <c r="G659" s="118">
        <v>34.151400000000002</v>
      </c>
      <c r="H659" s="118">
        <v>34.151000000000003</v>
      </c>
      <c r="I659" s="13" t="s">
        <v>93</v>
      </c>
      <c r="J659" s="116">
        <v>252</v>
      </c>
      <c r="K659" s="9" t="s">
        <v>759</v>
      </c>
      <c r="L659" s="9" t="s">
        <v>723</v>
      </c>
      <c r="M659" s="134" t="s">
        <v>1748</v>
      </c>
    </row>
    <row r="660" spans="1:13" ht="25.5" customHeight="1" x14ac:dyDescent="0.2">
      <c r="A660" s="183">
        <v>313</v>
      </c>
      <c r="B660" s="95" t="s">
        <v>1295</v>
      </c>
      <c r="C660" s="187" t="s">
        <v>247</v>
      </c>
      <c r="D660" s="190" t="s">
        <v>10</v>
      </c>
      <c r="E660" s="190" t="s">
        <v>294</v>
      </c>
      <c r="F660" s="118">
        <v>19.612500000000001</v>
      </c>
      <c r="G660" s="118">
        <v>19.612500000000001</v>
      </c>
      <c r="H660" s="118">
        <v>19.613</v>
      </c>
      <c r="I660" s="13" t="s">
        <v>93</v>
      </c>
      <c r="J660" s="116">
        <v>252</v>
      </c>
      <c r="K660" s="9" t="s">
        <v>727</v>
      </c>
      <c r="L660" s="9" t="s">
        <v>723</v>
      </c>
      <c r="M660" s="134" t="s">
        <v>1748</v>
      </c>
    </row>
    <row r="661" spans="1:13" ht="12.75" customHeight="1" x14ac:dyDescent="0.2">
      <c r="A661" s="219">
        <v>314</v>
      </c>
      <c r="B661" s="222" t="s">
        <v>1296</v>
      </c>
      <c r="C661" s="187" t="s">
        <v>247</v>
      </c>
      <c r="D661" s="223" t="s">
        <v>10</v>
      </c>
      <c r="E661" s="226" t="s">
        <v>294</v>
      </c>
      <c r="F661" s="118">
        <v>1.7766</v>
      </c>
      <c r="G661" s="118">
        <v>1.7766</v>
      </c>
      <c r="H661" s="118">
        <v>1.7769999999999999</v>
      </c>
      <c r="I661" s="13" t="s">
        <v>94</v>
      </c>
      <c r="J661" s="116">
        <v>252</v>
      </c>
      <c r="K661" s="9" t="s">
        <v>723</v>
      </c>
      <c r="L661" s="9" t="s">
        <v>722</v>
      </c>
      <c r="M661" s="134" t="s">
        <v>1748</v>
      </c>
    </row>
    <row r="662" spans="1:13" ht="12.75" customHeight="1" x14ac:dyDescent="0.2">
      <c r="A662" s="219"/>
      <c r="B662" s="222"/>
      <c r="C662" s="187" t="s">
        <v>247</v>
      </c>
      <c r="D662" s="223"/>
      <c r="E662" s="226"/>
      <c r="F662" s="118">
        <v>32.406700000000001</v>
      </c>
      <c r="G662" s="118">
        <v>32.406700000000001</v>
      </c>
      <c r="H662" s="118">
        <v>32.405999999999999</v>
      </c>
      <c r="I662" s="13" t="s">
        <v>93</v>
      </c>
      <c r="J662" s="116">
        <v>252</v>
      </c>
      <c r="K662" s="9" t="s">
        <v>723</v>
      </c>
      <c r="L662" s="9" t="s">
        <v>723</v>
      </c>
      <c r="M662" s="133" t="s">
        <v>1791</v>
      </c>
    </row>
    <row r="663" spans="1:13" ht="38.25" customHeight="1" x14ac:dyDescent="0.2">
      <c r="A663" s="183">
        <v>315</v>
      </c>
      <c r="B663" s="95" t="s">
        <v>1297</v>
      </c>
      <c r="C663" s="187" t="s">
        <v>247</v>
      </c>
      <c r="D663" s="190" t="s">
        <v>10</v>
      </c>
      <c r="E663" s="190" t="s">
        <v>294</v>
      </c>
      <c r="F663" s="118">
        <v>127.76900000000001</v>
      </c>
      <c r="G663" s="118">
        <v>127.76900000000001</v>
      </c>
      <c r="H663" s="118">
        <v>127.768</v>
      </c>
      <c r="I663" s="13" t="s">
        <v>94</v>
      </c>
      <c r="J663" s="116">
        <v>252</v>
      </c>
      <c r="K663" s="9" t="s">
        <v>815</v>
      </c>
      <c r="L663" s="9" t="s">
        <v>722</v>
      </c>
      <c r="M663" s="133" t="s">
        <v>1909</v>
      </c>
    </row>
    <row r="664" spans="1:13" ht="12.75" customHeight="1" x14ac:dyDescent="0.2">
      <c r="A664" s="183"/>
      <c r="B664" s="82" t="s">
        <v>72</v>
      </c>
      <c r="C664" s="190"/>
      <c r="D664" s="190"/>
      <c r="E664" s="190"/>
      <c r="F664" s="190"/>
      <c r="G664" s="190"/>
      <c r="H664" s="190"/>
      <c r="I664" s="188"/>
      <c r="J664" s="188"/>
      <c r="K664" s="188"/>
      <c r="L664" s="188"/>
      <c r="M664" s="134"/>
    </row>
    <row r="665" spans="1:13" ht="51" customHeight="1" x14ac:dyDescent="0.2">
      <c r="A665" s="183">
        <v>317</v>
      </c>
      <c r="B665" s="194" t="s">
        <v>298</v>
      </c>
      <c r="C665" s="190" t="s">
        <v>68</v>
      </c>
      <c r="D665" s="190" t="s">
        <v>10</v>
      </c>
      <c r="E665" s="190" t="s">
        <v>299</v>
      </c>
      <c r="F665" s="143"/>
      <c r="G665" s="143"/>
      <c r="H665" s="143">
        <v>57.6</v>
      </c>
      <c r="I665" s="37" t="s">
        <v>994</v>
      </c>
      <c r="J665" s="39"/>
      <c r="K665" s="39"/>
      <c r="L665" s="40"/>
      <c r="M665" s="134" t="s">
        <v>1748</v>
      </c>
    </row>
    <row r="666" spans="1:13" ht="63.75" customHeight="1" x14ac:dyDescent="0.2">
      <c r="A666" s="183">
        <v>318</v>
      </c>
      <c r="B666" s="194" t="s">
        <v>300</v>
      </c>
      <c r="C666" s="190" t="s">
        <v>68</v>
      </c>
      <c r="D666" s="190" t="s">
        <v>10</v>
      </c>
      <c r="E666" s="190" t="s">
        <v>301</v>
      </c>
      <c r="F666" s="143"/>
      <c r="G666" s="143"/>
      <c r="H666" s="143">
        <v>4.9420000000000002</v>
      </c>
      <c r="I666" s="37" t="s">
        <v>994</v>
      </c>
      <c r="J666" s="39"/>
      <c r="K666" s="39"/>
      <c r="L666" s="40"/>
      <c r="M666" s="134" t="s">
        <v>1748</v>
      </c>
    </row>
    <row r="667" spans="1:13" ht="38.25" customHeight="1" x14ac:dyDescent="0.2">
      <c r="A667" s="183">
        <v>319</v>
      </c>
      <c r="B667" s="194" t="s">
        <v>302</v>
      </c>
      <c r="C667" s="190" t="s">
        <v>23</v>
      </c>
      <c r="D667" s="190" t="s">
        <v>10</v>
      </c>
      <c r="E667" s="190" t="s">
        <v>294</v>
      </c>
      <c r="F667" s="204" t="s">
        <v>65</v>
      </c>
      <c r="G667" s="204" t="s">
        <v>65</v>
      </c>
      <c r="H667" s="204"/>
      <c r="I667" s="37"/>
      <c r="J667" s="188"/>
      <c r="K667" s="188"/>
      <c r="L667" s="188"/>
      <c r="M667" s="133" t="s">
        <v>1803</v>
      </c>
    </row>
    <row r="668" spans="1:13" ht="38.25" customHeight="1" x14ac:dyDescent="0.2">
      <c r="A668" s="183">
        <v>320</v>
      </c>
      <c r="B668" s="194" t="s">
        <v>303</v>
      </c>
      <c r="C668" s="190" t="s">
        <v>23</v>
      </c>
      <c r="D668" s="190" t="s">
        <v>10</v>
      </c>
      <c r="E668" s="190" t="s">
        <v>294</v>
      </c>
      <c r="F668" s="204" t="s">
        <v>65</v>
      </c>
      <c r="G668" s="204" t="s">
        <v>65</v>
      </c>
      <c r="H668" s="204"/>
      <c r="I668" s="37"/>
      <c r="J668" s="188"/>
      <c r="K668" s="188"/>
      <c r="L668" s="188"/>
      <c r="M668" s="133" t="s">
        <v>1804</v>
      </c>
    </row>
    <row r="669" spans="1:13" ht="38.25" customHeight="1" x14ac:dyDescent="0.2">
      <c r="A669" s="183">
        <v>321</v>
      </c>
      <c r="B669" s="194" t="s">
        <v>304</v>
      </c>
      <c r="C669" s="190" t="s">
        <v>23</v>
      </c>
      <c r="D669" s="190" t="s">
        <v>10</v>
      </c>
      <c r="E669" s="190" t="s">
        <v>294</v>
      </c>
      <c r="F669" s="204" t="s">
        <v>65</v>
      </c>
      <c r="G669" s="204" t="s">
        <v>65</v>
      </c>
      <c r="H669" s="204"/>
      <c r="I669" s="37"/>
      <c r="J669" s="188"/>
      <c r="K669" s="188"/>
      <c r="L669" s="188"/>
      <c r="M669" s="133" t="s">
        <v>1805</v>
      </c>
    </row>
    <row r="670" spans="1:13" ht="51" customHeight="1" x14ac:dyDescent="0.2">
      <c r="A670" s="183">
        <v>322</v>
      </c>
      <c r="B670" s="194" t="s">
        <v>305</v>
      </c>
      <c r="C670" s="190" t="s">
        <v>68</v>
      </c>
      <c r="D670" s="190" t="s">
        <v>10</v>
      </c>
      <c r="E670" s="190" t="s">
        <v>294</v>
      </c>
      <c r="F670" s="143"/>
      <c r="G670" s="143"/>
      <c r="H670" s="143">
        <v>0.59199999999999997</v>
      </c>
      <c r="I670" s="37" t="s">
        <v>994</v>
      </c>
      <c r="J670" s="39"/>
      <c r="K670" s="39"/>
      <c r="L670" s="40"/>
      <c r="M670" s="134" t="s">
        <v>1748</v>
      </c>
    </row>
    <row r="671" spans="1:13" ht="12.75" customHeight="1" x14ac:dyDescent="0.2">
      <c r="A671" s="183"/>
      <c r="B671" s="104" t="s">
        <v>306</v>
      </c>
      <c r="C671" s="190"/>
      <c r="D671" s="190"/>
      <c r="E671" s="190"/>
      <c r="F671" s="190"/>
      <c r="G671" s="190"/>
      <c r="H671" s="190"/>
      <c r="I671" s="188"/>
      <c r="J671" s="188"/>
      <c r="K671" s="188"/>
      <c r="L671" s="188"/>
      <c r="M671" s="134"/>
    </row>
    <row r="672" spans="1:13" ht="63.75" customHeight="1" x14ac:dyDescent="0.2">
      <c r="A672" s="183">
        <v>323</v>
      </c>
      <c r="B672" s="194" t="s">
        <v>308</v>
      </c>
      <c r="C672" s="190" t="s">
        <v>23</v>
      </c>
      <c r="D672" s="190" t="s">
        <v>10</v>
      </c>
      <c r="E672" s="190" t="s">
        <v>307</v>
      </c>
      <c r="F672" s="190">
        <v>3648</v>
      </c>
      <c r="G672" s="190">
        <v>3648</v>
      </c>
      <c r="H672" s="190">
        <v>4531</v>
      </c>
      <c r="I672" s="190"/>
      <c r="J672" s="190"/>
      <c r="K672" s="190"/>
      <c r="L672" s="190"/>
      <c r="M672" s="194" t="s">
        <v>1950</v>
      </c>
    </row>
    <row r="673" spans="1:18" ht="63.75" customHeight="1" x14ac:dyDescent="0.2">
      <c r="A673" s="183">
        <v>324</v>
      </c>
      <c r="B673" s="194" t="s">
        <v>309</v>
      </c>
      <c r="C673" s="190" t="s">
        <v>23</v>
      </c>
      <c r="D673" s="190" t="s">
        <v>10</v>
      </c>
      <c r="E673" s="190" t="s">
        <v>310</v>
      </c>
      <c r="F673" s="204" t="s">
        <v>311</v>
      </c>
      <c r="G673" s="204" t="s">
        <v>311</v>
      </c>
      <c r="H673" s="116">
        <v>997</v>
      </c>
      <c r="I673" s="188"/>
      <c r="J673" s="188"/>
      <c r="K673" s="188"/>
      <c r="L673" s="188"/>
      <c r="M673" s="194" t="s">
        <v>1949</v>
      </c>
    </row>
    <row r="674" spans="1:18" ht="63.75" customHeight="1" x14ac:dyDescent="0.2">
      <c r="A674" s="183">
        <v>325</v>
      </c>
      <c r="B674" s="185" t="s">
        <v>312</v>
      </c>
      <c r="C674" s="184" t="s">
        <v>234</v>
      </c>
      <c r="D674" s="184" t="s">
        <v>10</v>
      </c>
      <c r="E674" s="184" t="s">
        <v>313</v>
      </c>
      <c r="F674" s="63" t="s">
        <v>314</v>
      </c>
      <c r="G674" s="63" t="s">
        <v>314</v>
      </c>
      <c r="H674" s="63" t="s">
        <v>1679</v>
      </c>
      <c r="I674" s="105"/>
      <c r="J674" s="105"/>
      <c r="K674" s="105"/>
      <c r="L674" s="105"/>
      <c r="M674" s="133" t="s">
        <v>1948</v>
      </c>
    </row>
    <row r="675" spans="1:18" ht="63.75" customHeight="1" x14ac:dyDescent="0.2">
      <c r="A675" s="183">
        <v>326</v>
      </c>
      <c r="B675" s="185" t="s">
        <v>315</v>
      </c>
      <c r="C675" s="184" t="s">
        <v>234</v>
      </c>
      <c r="D675" s="184" t="s">
        <v>10</v>
      </c>
      <c r="E675" s="184" t="s">
        <v>313</v>
      </c>
      <c r="F675" s="68" t="s">
        <v>316</v>
      </c>
      <c r="G675" s="68" t="s">
        <v>316</v>
      </c>
      <c r="H675" s="68" t="s">
        <v>1680</v>
      </c>
      <c r="I675" s="105"/>
      <c r="J675" s="105"/>
      <c r="K675" s="105"/>
      <c r="L675" s="105"/>
      <c r="M675" s="134" t="s">
        <v>1427</v>
      </c>
    </row>
    <row r="676" spans="1:18" ht="63.75" customHeight="1" x14ac:dyDescent="0.2">
      <c r="A676" s="183">
        <v>327</v>
      </c>
      <c r="B676" s="185" t="s">
        <v>317</v>
      </c>
      <c r="C676" s="184" t="s">
        <v>9</v>
      </c>
      <c r="D676" s="184" t="s">
        <v>10</v>
      </c>
      <c r="E676" s="184" t="s">
        <v>313</v>
      </c>
      <c r="F676" s="63" t="s">
        <v>318</v>
      </c>
      <c r="G676" s="63" t="s">
        <v>318</v>
      </c>
      <c r="H676" s="63" t="s">
        <v>1681</v>
      </c>
      <c r="I676" s="105"/>
      <c r="J676" s="105"/>
      <c r="K676" s="105"/>
      <c r="L676" s="105"/>
      <c r="M676" s="134" t="s">
        <v>1879</v>
      </c>
    </row>
    <row r="677" spans="1:18" ht="63.75" customHeight="1" x14ac:dyDescent="0.2">
      <c r="A677" s="183">
        <v>328</v>
      </c>
      <c r="B677" s="185" t="s">
        <v>319</v>
      </c>
      <c r="C677" s="184" t="s">
        <v>234</v>
      </c>
      <c r="D677" s="184" t="s">
        <v>10</v>
      </c>
      <c r="E677" s="184" t="s">
        <v>313</v>
      </c>
      <c r="F677" s="63" t="s">
        <v>320</v>
      </c>
      <c r="G677" s="63" t="s">
        <v>320</v>
      </c>
      <c r="H677" s="63" t="s">
        <v>1682</v>
      </c>
      <c r="I677" s="105"/>
      <c r="J677" s="105"/>
      <c r="K677" s="105"/>
      <c r="L677" s="105"/>
      <c r="M677" s="134" t="s">
        <v>1879</v>
      </c>
    </row>
    <row r="678" spans="1:18" ht="76.5" customHeight="1" x14ac:dyDescent="0.2">
      <c r="A678" s="183">
        <v>329</v>
      </c>
      <c r="B678" s="185" t="s">
        <v>321</v>
      </c>
      <c r="C678" s="184" t="s">
        <v>23</v>
      </c>
      <c r="D678" s="184" t="s">
        <v>10</v>
      </c>
      <c r="E678" s="184" t="s">
        <v>322</v>
      </c>
      <c r="F678" s="63" t="s">
        <v>201</v>
      </c>
      <c r="G678" s="63" t="s">
        <v>201</v>
      </c>
      <c r="H678" s="63"/>
      <c r="I678" s="105"/>
      <c r="J678" s="105"/>
      <c r="K678" s="105"/>
      <c r="L678" s="105"/>
      <c r="M678" s="133" t="s">
        <v>1683</v>
      </c>
    </row>
    <row r="679" spans="1:18" ht="51" customHeight="1" x14ac:dyDescent="0.2">
      <c r="A679" s="183">
        <v>330</v>
      </c>
      <c r="B679" s="185" t="s">
        <v>323</v>
      </c>
      <c r="C679" s="184" t="s">
        <v>23</v>
      </c>
      <c r="D679" s="184" t="s">
        <v>10</v>
      </c>
      <c r="E679" s="184" t="s">
        <v>324</v>
      </c>
      <c r="F679" s="63" t="s">
        <v>201</v>
      </c>
      <c r="G679" s="63" t="s">
        <v>201</v>
      </c>
      <c r="H679" s="63"/>
      <c r="I679" s="105"/>
      <c r="J679" s="105"/>
      <c r="K679" s="105"/>
      <c r="L679" s="105"/>
      <c r="M679" s="133" t="s">
        <v>1910</v>
      </c>
    </row>
    <row r="680" spans="1:18" ht="89.25" customHeight="1" x14ac:dyDescent="0.2">
      <c r="A680" s="183">
        <v>331</v>
      </c>
      <c r="B680" s="185" t="s">
        <v>329</v>
      </c>
      <c r="C680" s="184" t="s">
        <v>23</v>
      </c>
      <c r="D680" s="184" t="s">
        <v>10</v>
      </c>
      <c r="E680" s="184" t="s">
        <v>330</v>
      </c>
      <c r="F680" s="63" t="s">
        <v>201</v>
      </c>
      <c r="G680" s="63" t="s">
        <v>201</v>
      </c>
      <c r="H680" s="63"/>
      <c r="I680" s="105"/>
      <c r="J680" s="105"/>
      <c r="K680" s="105"/>
      <c r="L680" s="105"/>
      <c r="M680" s="144" t="s">
        <v>1709</v>
      </c>
    </row>
    <row r="681" spans="1:18" ht="38.25" customHeight="1" x14ac:dyDescent="0.2">
      <c r="A681" s="183">
        <v>332</v>
      </c>
      <c r="B681" s="185" t="s">
        <v>331</v>
      </c>
      <c r="C681" s="184" t="s">
        <v>68</v>
      </c>
      <c r="D681" s="184" t="s">
        <v>10</v>
      </c>
      <c r="E681" s="184" t="s">
        <v>332</v>
      </c>
      <c r="F681" s="63" t="s">
        <v>201</v>
      </c>
      <c r="G681" s="63" t="s">
        <v>201</v>
      </c>
      <c r="H681" s="63"/>
      <c r="I681" s="105"/>
      <c r="J681" s="105"/>
      <c r="K681" s="105"/>
      <c r="L681" s="105"/>
      <c r="M681" s="133" t="s">
        <v>1684</v>
      </c>
    </row>
    <row r="682" spans="1:18" s="48" customFormat="1" ht="63.75" customHeight="1" x14ac:dyDescent="0.25">
      <c r="A682" s="183">
        <v>333</v>
      </c>
      <c r="B682" s="133" t="s">
        <v>325</v>
      </c>
      <c r="C682" s="133" t="s">
        <v>68</v>
      </c>
      <c r="D682" s="190" t="s">
        <v>10</v>
      </c>
      <c r="E682" s="190" t="s">
        <v>307</v>
      </c>
      <c r="F682" s="63" t="s">
        <v>201</v>
      </c>
      <c r="G682" s="63" t="s">
        <v>201</v>
      </c>
      <c r="H682" s="63"/>
      <c r="I682" s="190"/>
      <c r="J682" s="39"/>
      <c r="K682" s="39"/>
      <c r="L682" s="40"/>
      <c r="M682" s="133" t="s">
        <v>1685</v>
      </c>
      <c r="N682" s="47"/>
      <c r="O682" s="47"/>
      <c r="P682" s="47"/>
      <c r="Q682" s="47"/>
      <c r="R682" s="47"/>
    </row>
    <row r="683" spans="1:18" ht="76.5" customHeight="1" x14ac:dyDescent="0.2">
      <c r="A683" s="183">
        <v>334</v>
      </c>
      <c r="B683" s="194" t="s">
        <v>326</v>
      </c>
      <c r="C683" s="190" t="s">
        <v>68</v>
      </c>
      <c r="D683" s="190" t="s">
        <v>10</v>
      </c>
      <c r="E683" s="190" t="s">
        <v>310</v>
      </c>
      <c r="F683" s="204" t="s">
        <v>201</v>
      </c>
      <c r="G683" s="204" t="s">
        <v>201</v>
      </c>
      <c r="H683" s="204"/>
      <c r="I683" s="188"/>
      <c r="J683" s="188"/>
      <c r="K683" s="188"/>
      <c r="L683" s="188"/>
      <c r="M683" s="194" t="s">
        <v>1710</v>
      </c>
    </row>
    <row r="684" spans="1:18" ht="63.75" customHeight="1" x14ac:dyDescent="0.2">
      <c r="A684" s="183">
        <v>335</v>
      </c>
      <c r="B684" s="194" t="s">
        <v>327</v>
      </c>
      <c r="C684" s="190" t="s">
        <v>23</v>
      </c>
      <c r="D684" s="190" t="s">
        <v>10</v>
      </c>
      <c r="E684" s="190" t="s">
        <v>328</v>
      </c>
      <c r="F684" s="204" t="s">
        <v>65</v>
      </c>
      <c r="G684" s="204" t="s">
        <v>65</v>
      </c>
      <c r="H684" s="204"/>
      <c r="I684" s="188"/>
      <c r="J684" s="188"/>
      <c r="K684" s="188"/>
      <c r="L684" s="188"/>
      <c r="M684" s="133" t="s">
        <v>1962</v>
      </c>
    </row>
    <row r="685" spans="1:18" ht="267.75" customHeight="1" x14ac:dyDescent="0.2">
      <c r="A685" s="183">
        <v>336</v>
      </c>
      <c r="B685" s="194" t="s">
        <v>333</v>
      </c>
      <c r="C685" s="190" t="s">
        <v>23</v>
      </c>
      <c r="D685" s="190" t="s">
        <v>10</v>
      </c>
      <c r="E685" s="190" t="s">
        <v>294</v>
      </c>
      <c r="F685" s="204" t="s">
        <v>65</v>
      </c>
      <c r="G685" s="204" t="s">
        <v>65</v>
      </c>
      <c r="H685" s="204"/>
      <c r="I685" s="188"/>
      <c r="J685" s="188"/>
      <c r="K685" s="188"/>
      <c r="L685" s="188"/>
      <c r="M685" s="133" t="s">
        <v>1911</v>
      </c>
    </row>
    <row r="686" spans="1:18" ht="267.75" customHeight="1" x14ac:dyDescent="0.2">
      <c r="A686" s="183">
        <v>337</v>
      </c>
      <c r="B686" s="194" t="s">
        <v>334</v>
      </c>
      <c r="C686" s="190" t="s">
        <v>23</v>
      </c>
      <c r="D686" s="190" t="s">
        <v>10</v>
      </c>
      <c r="E686" s="190" t="s">
        <v>335</v>
      </c>
      <c r="F686" s="204" t="s">
        <v>65</v>
      </c>
      <c r="G686" s="204" t="s">
        <v>65</v>
      </c>
      <c r="H686" s="204"/>
      <c r="I686" s="188"/>
      <c r="J686" s="188"/>
      <c r="K686" s="188"/>
      <c r="L686" s="188"/>
      <c r="M686" s="134" t="s">
        <v>1912</v>
      </c>
    </row>
    <row r="687" spans="1:18" ht="13.5" customHeight="1" x14ac:dyDescent="0.2">
      <c r="A687" s="183"/>
      <c r="B687" s="232" t="s">
        <v>336</v>
      </c>
      <c r="C687" s="232"/>
      <c r="D687" s="232"/>
      <c r="E687" s="232"/>
      <c r="F687" s="232"/>
      <c r="G687" s="232"/>
      <c r="H687" s="232"/>
      <c r="I687" s="232"/>
      <c r="J687" s="232"/>
      <c r="K687" s="232"/>
      <c r="L687" s="232"/>
      <c r="M687" s="134"/>
    </row>
    <row r="688" spans="1:18" ht="25.5" customHeight="1" x14ac:dyDescent="0.2">
      <c r="A688" s="183">
        <v>56</v>
      </c>
      <c r="B688" s="133" t="s">
        <v>337</v>
      </c>
      <c r="C688" s="190" t="s">
        <v>9</v>
      </c>
      <c r="D688" s="190" t="s">
        <v>1400</v>
      </c>
      <c r="E688" s="190" t="s">
        <v>338</v>
      </c>
      <c r="F688" s="13">
        <v>60</v>
      </c>
      <c r="G688" s="13">
        <v>60</v>
      </c>
      <c r="H688" s="13">
        <v>62</v>
      </c>
      <c r="I688" s="188" t="s">
        <v>10</v>
      </c>
      <c r="J688" s="188" t="s">
        <v>10</v>
      </c>
      <c r="K688" s="188" t="s">
        <v>10</v>
      </c>
      <c r="L688" s="188" t="s">
        <v>10</v>
      </c>
      <c r="M688" s="134" t="s">
        <v>1427</v>
      </c>
    </row>
    <row r="689" spans="1:14" ht="63.75" customHeight="1" x14ac:dyDescent="0.2">
      <c r="A689" s="183"/>
      <c r="B689" s="79" t="s">
        <v>863</v>
      </c>
      <c r="C689" s="190"/>
      <c r="D689" s="190"/>
      <c r="E689" s="190"/>
      <c r="F689" s="13"/>
      <c r="G689" s="13"/>
      <c r="H689" s="13"/>
      <c r="I689" s="190"/>
      <c r="J689" s="190"/>
      <c r="K689" s="190"/>
      <c r="L689" s="190"/>
      <c r="M689" s="134"/>
    </row>
    <row r="690" spans="1:14" ht="204" x14ac:dyDescent="0.2">
      <c r="A690" s="183">
        <v>338</v>
      </c>
      <c r="B690" s="186" t="s">
        <v>864</v>
      </c>
      <c r="C690" s="187" t="s">
        <v>247</v>
      </c>
      <c r="D690" s="187" t="s">
        <v>10</v>
      </c>
      <c r="E690" s="190" t="s">
        <v>338</v>
      </c>
      <c r="F690" s="139">
        <v>145.208</v>
      </c>
      <c r="G690" s="139">
        <v>145.208</v>
      </c>
      <c r="H690" s="139">
        <v>145.20099999999999</v>
      </c>
      <c r="I690" s="13" t="s">
        <v>93</v>
      </c>
      <c r="J690" s="116">
        <v>287</v>
      </c>
      <c r="K690" s="9" t="s">
        <v>784</v>
      </c>
      <c r="L690" s="116"/>
      <c r="M690" s="141" t="s">
        <v>1913</v>
      </c>
    </row>
    <row r="691" spans="1:14" ht="140.25" x14ac:dyDescent="0.2">
      <c r="A691" s="183">
        <v>339</v>
      </c>
      <c r="B691" s="186" t="s">
        <v>865</v>
      </c>
      <c r="C691" s="187" t="s">
        <v>247</v>
      </c>
      <c r="D691" s="187" t="s">
        <v>10</v>
      </c>
      <c r="E691" s="190" t="s">
        <v>338</v>
      </c>
      <c r="F691" s="119">
        <v>62.191099999999999</v>
      </c>
      <c r="G691" s="119">
        <v>62.191099999999999</v>
      </c>
      <c r="H691" s="140">
        <v>62.191000000000003</v>
      </c>
      <c r="I691" s="13" t="s">
        <v>93</v>
      </c>
      <c r="J691" s="116">
        <v>287</v>
      </c>
      <c r="K691" s="9" t="s">
        <v>728</v>
      </c>
      <c r="L691" s="116"/>
      <c r="M691" s="133" t="s">
        <v>1671</v>
      </c>
    </row>
    <row r="692" spans="1:14" ht="12.75" customHeight="1" x14ac:dyDescent="0.2">
      <c r="A692" s="183"/>
      <c r="B692" s="82" t="s">
        <v>72</v>
      </c>
      <c r="C692" s="190"/>
      <c r="D692" s="190"/>
      <c r="E692" s="190"/>
      <c r="F692" s="190"/>
      <c r="G692" s="190"/>
      <c r="H692" s="190"/>
      <c r="I692" s="188"/>
      <c r="J692" s="188"/>
      <c r="K692" s="188"/>
      <c r="L692" s="188"/>
      <c r="M692" s="134"/>
    </row>
    <row r="693" spans="1:14" ht="25.5" customHeight="1" x14ac:dyDescent="0.2">
      <c r="A693" s="183">
        <v>340</v>
      </c>
      <c r="B693" s="194" t="s">
        <v>339</v>
      </c>
      <c r="C693" s="190" t="s">
        <v>68</v>
      </c>
      <c r="D693" s="190" t="s">
        <v>10</v>
      </c>
      <c r="E693" s="190" t="s">
        <v>340</v>
      </c>
      <c r="F693" s="204"/>
      <c r="G693" s="204"/>
      <c r="H693" s="204">
        <v>5.0321999999999996</v>
      </c>
      <c r="I693" s="190" t="s">
        <v>994</v>
      </c>
      <c r="J693" s="39"/>
      <c r="K693" s="39"/>
      <c r="L693" s="40"/>
      <c r="M693" s="133" t="s">
        <v>1806</v>
      </c>
    </row>
    <row r="694" spans="1:14" ht="76.5" customHeight="1" x14ac:dyDescent="0.2">
      <c r="A694" s="183">
        <v>341</v>
      </c>
      <c r="B694" s="194" t="s">
        <v>822</v>
      </c>
      <c r="C694" s="190" t="s">
        <v>23</v>
      </c>
      <c r="D694" s="190" t="s">
        <v>10</v>
      </c>
      <c r="E694" s="190" t="s">
        <v>340</v>
      </c>
      <c r="F694" s="49">
        <v>3</v>
      </c>
      <c r="G694" s="49">
        <v>3</v>
      </c>
      <c r="H694" s="49">
        <v>7</v>
      </c>
      <c r="I694" s="190" t="s">
        <v>1130</v>
      </c>
      <c r="J694" s="188"/>
      <c r="K694" s="188"/>
      <c r="L694" s="188"/>
      <c r="M694" s="194" t="s">
        <v>1673</v>
      </c>
    </row>
    <row r="695" spans="1:14" ht="38.25" customHeight="1" x14ac:dyDescent="0.2">
      <c r="A695" s="183">
        <v>342</v>
      </c>
      <c r="B695" s="194" t="s">
        <v>823</v>
      </c>
      <c r="C695" s="190" t="s">
        <v>23</v>
      </c>
      <c r="D695" s="190" t="s">
        <v>10</v>
      </c>
      <c r="E695" s="190" t="s">
        <v>340</v>
      </c>
      <c r="F695" s="49">
        <v>2</v>
      </c>
      <c r="G695" s="49">
        <v>2</v>
      </c>
      <c r="H695" s="49">
        <v>6</v>
      </c>
      <c r="I695" s="190" t="s">
        <v>1130</v>
      </c>
      <c r="J695" s="188"/>
      <c r="K695" s="188"/>
      <c r="L695" s="188"/>
      <c r="M695" s="194" t="s">
        <v>1672</v>
      </c>
    </row>
    <row r="696" spans="1:14" ht="38.25" customHeight="1" x14ac:dyDescent="0.2">
      <c r="A696" s="183">
        <v>343</v>
      </c>
      <c r="B696" s="194" t="s">
        <v>518</v>
      </c>
      <c r="C696" s="190" t="s">
        <v>68</v>
      </c>
      <c r="D696" s="190" t="s">
        <v>10</v>
      </c>
      <c r="E696" s="190" t="s">
        <v>340</v>
      </c>
      <c r="F696" s="204" t="s">
        <v>201</v>
      </c>
      <c r="G696" s="204" t="s">
        <v>201</v>
      </c>
      <c r="H696" s="204">
        <v>23.139500000000002</v>
      </c>
      <c r="I696" s="190" t="s">
        <v>994</v>
      </c>
      <c r="J696" s="39"/>
      <c r="K696" s="39"/>
      <c r="L696" s="40"/>
      <c r="M696" s="133" t="s">
        <v>1674</v>
      </c>
      <c r="N696" s="135"/>
    </row>
    <row r="697" spans="1:14" ht="25.5" customHeight="1" x14ac:dyDescent="0.2">
      <c r="A697" s="183"/>
      <c r="B697" s="79" t="s">
        <v>866</v>
      </c>
      <c r="C697" s="190"/>
      <c r="D697" s="190"/>
      <c r="E697" s="190"/>
      <c r="F697" s="13"/>
      <c r="G697" s="13"/>
      <c r="H697" s="13"/>
      <c r="I697" s="190"/>
      <c r="J697" s="190"/>
      <c r="K697" s="190"/>
      <c r="L697" s="190"/>
      <c r="M697" s="134"/>
    </row>
    <row r="698" spans="1:14" ht="76.5" customHeight="1" x14ac:dyDescent="0.2">
      <c r="A698" s="183">
        <v>344</v>
      </c>
      <c r="B698" s="186" t="s">
        <v>1298</v>
      </c>
      <c r="C698" s="187" t="s">
        <v>247</v>
      </c>
      <c r="D698" s="187" t="s">
        <v>10</v>
      </c>
      <c r="E698" s="190" t="s">
        <v>455</v>
      </c>
      <c r="F698" s="119">
        <v>101.6087</v>
      </c>
      <c r="G698" s="119">
        <v>101.6087</v>
      </c>
      <c r="H698" s="119">
        <v>97.801000000000002</v>
      </c>
      <c r="I698" s="13" t="s">
        <v>93</v>
      </c>
      <c r="J698" s="116">
        <v>120</v>
      </c>
      <c r="K698" s="9" t="s">
        <v>758</v>
      </c>
      <c r="L698" s="116"/>
      <c r="M698" s="133" t="s">
        <v>1932</v>
      </c>
      <c r="N698" s="135"/>
    </row>
    <row r="699" spans="1:14" ht="38.25" customHeight="1" x14ac:dyDescent="0.2">
      <c r="A699" s="183">
        <v>345</v>
      </c>
      <c r="B699" s="186" t="s">
        <v>1299</v>
      </c>
      <c r="C699" s="187" t="s">
        <v>247</v>
      </c>
      <c r="D699" s="187" t="s">
        <v>10</v>
      </c>
      <c r="E699" s="190" t="s">
        <v>455</v>
      </c>
      <c r="F699" s="119">
        <v>45.316800000000001</v>
      </c>
      <c r="G699" s="119">
        <v>45.316800000000001</v>
      </c>
      <c r="H699" s="119">
        <v>43.518000000000001</v>
      </c>
      <c r="I699" s="13" t="s">
        <v>93</v>
      </c>
      <c r="J699" s="116">
        <v>120</v>
      </c>
      <c r="K699" s="9" t="s">
        <v>789</v>
      </c>
      <c r="L699" s="116"/>
      <c r="M699" s="133" t="s">
        <v>1429</v>
      </c>
      <c r="N699" s="135"/>
    </row>
    <row r="700" spans="1:14" ht="38.25" customHeight="1" x14ac:dyDescent="0.2">
      <c r="A700" s="183">
        <v>346</v>
      </c>
      <c r="B700" s="186" t="s">
        <v>1300</v>
      </c>
      <c r="C700" s="187" t="s">
        <v>247</v>
      </c>
      <c r="D700" s="187" t="s">
        <v>10</v>
      </c>
      <c r="E700" s="190" t="s">
        <v>455</v>
      </c>
      <c r="F700" s="119">
        <v>104.2974</v>
      </c>
      <c r="G700" s="119">
        <v>104.2974</v>
      </c>
      <c r="H700" s="119">
        <v>104.29600000000001</v>
      </c>
      <c r="I700" s="13" t="s">
        <v>93</v>
      </c>
      <c r="J700" s="116">
        <v>120</v>
      </c>
      <c r="K700" s="9" t="s">
        <v>722</v>
      </c>
      <c r="L700" s="116"/>
      <c r="M700" s="133" t="s">
        <v>1430</v>
      </c>
    </row>
    <row r="701" spans="1:14" ht="38.25" x14ac:dyDescent="0.2">
      <c r="A701" s="183">
        <v>347</v>
      </c>
      <c r="B701" s="186" t="s">
        <v>1301</v>
      </c>
      <c r="C701" s="187" t="s">
        <v>247</v>
      </c>
      <c r="D701" s="187" t="s">
        <v>10</v>
      </c>
      <c r="E701" s="190" t="s">
        <v>455</v>
      </c>
      <c r="F701" s="119">
        <v>151.10230000000001</v>
      </c>
      <c r="G701" s="119">
        <v>151.10230000000001</v>
      </c>
      <c r="H701" s="119">
        <v>151.09</v>
      </c>
      <c r="I701" s="13" t="s">
        <v>93</v>
      </c>
      <c r="J701" s="116">
        <v>120</v>
      </c>
      <c r="K701" s="9" t="s">
        <v>867</v>
      </c>
      <c r="L701" s="116"/>
      <c r="M701" s="133" t="s">
        <v>1431</v>
      </c>
    </row>
    <row r="702" spans="1:14" ht="40.5" customHeight="1" x14ac:dyDescent="0.2">
      <c r="A702" s="87"/>
      <c r="B702" s="88" t="s">
        <v>341</v>
      </c>
      <c r="C702" s="137"/>
      <c r="D702" s="137"/>
      <c r="E702" s="137"/>
      <c r="F702" s="28"/>
      <c r="G702" s="28"/>
      <c r="H702" s="28"/>
      <c r="I702" s="137"/>
      <c r="J702" s="50"/>
      <c r="K702" s="50"/>
      <c r="L702" s="50"/>
      <c r="M702" s="134"/>
    </row>
    <row r="703" spans="1:14" ht="12.75" customHeight="1" x14ac:dyDescent="0.2">
      <c r="A703" s="183"/>
      <c r="B703" s="141" t="s">
        <v>92</v>
      </c>
      <c r="C703" s="190"/>
      <c r="D703" s="190"/>
      <c r="E703" s="188"/>
      <c r="F703" s="70">
        <v>0</v>
      </c>
      <c r="G703" s="70">
        <v>0</v>
      </c>
      <c r="H703" s="70"/>
      <c r="I703" s="188"/>
      <c r="J703" s="188"/>
      <c r="K703" s="188"/>
      <c r="L703" s="188"/>
      <c r="M703" s="134"/>
    </row>
    <row r="704" spans="1:14" ht="12.75" customHeight="1" x14ac:dyDescent="0.2">
      <c r="A704" s="183"/>
      <c r="B704" s="141" t="s">
        <v>93</v>
      </c>
      <c r="C704" s="190"/>
      <c r="D704" s="190"/>
      <c r="E704" s="188"/>
      <c r="F704" s="70">
        <v>7152.3658999999989</v>
      </c>
      <c r="G704" s="70">
        <v>7152.3658999999989</v>
      </c>
      <c r="H704" s="70">
        <f>H654+H655+H657+H659+H660+H662+H690+H691+H698+H699+H700+H701</f>
        <v>7146.7360000000008</v>
      </c>
      <c r="I704" s="188"/>
      <c r="J704" s="188"/>
      <c r="K704" s="188"/>
      <c r="L704" s="188"/>
      <c r="M704" s="134"/>
    </row>
    <row r="705" spans="1:13" ht="12.75" customHeight="1" x14ac:dyDescent="0.2">
      <c r="A705" s="183"/>
      <c r="B705" s="141" t="s">
        <v>94</v>
      </c>
      <c r="C705" s="190"/>
      <c r="D705" s="190"/>
      <c r="E705" s="188"/>
      <c r="F705" s="70">
        <v>438.21899999999994</v>
      </c>
      <c r="G705" s="70">
        <v>438.21899999999994</v>
      </c>
      <c r="H705" s="70">
        <f>H653+H656+H658+H661+H663</f>
        <v>438.21899999999994</v>
      </c>
      <c r="I705" s="188"/>
      <c r="J705" s="188"/>
      <c r="K705" s="188"/>
      <c r="L705" s="188"/>
      <c r="M705" s="134"/>
    </row>
    <row r="706" spans="1:13" ht="12.75" customHeight="1" x14ac:dyDescent="0.2">
      <c r="A706" s="183"/>
      <c r="B706" s="141" t="s">
        <v>735</v>
      </c>
      <c r="C706" s="190"/>
      <c r="D706" s="190"/>
      <c r="E706" s="188"/>
      <c r="F706" s="70">
        <v>0</v>
      </c>
      <c r="G706" s="70">
        <v>0</v>
      </c>
      <c r="H706" s="70"/>
      <c r="I706" s="188"/>
      <c r="J706" s="188"/>
      <c r="K706" s="188"/>
      <c r="L706" s="188"/>
      <c r="M706" s="134"/>
    </row>
    <row r="707" spans="1:13" ht="25.5" customHeight="1" x14ac:dyDescent="0.2">
      <c r="A707" s="183"/>
      <c r="B707" s="141" t="s">
        <v>342</v>
      </c>
      <c r="C707" s="190"/>
      <c r="D707" s="190"/>
      <c r="E707" s="188"/>
      <c r="F707" s="70">
        <v>7590.5848999999989</v>
      </c>
      <c r="G707" s="70">
        <v>7590.5848999999989</v>
      </c>
      <c r="H707" s="70">
        <f>H704+H705</f>
        <v>7584.9550000000008</v>
      </c>
      <c r="I707" s="188"/>
      <c r="J707" s="188"/>
      <c r="K707" s="188"/>
      <c r="L707" s="188"/>
      <c r="M707" s="134"/>
    </row>
    <row r="708" spans="1:13" ht="12.75" customHeight="1" x14ac:dyDescent="0.2">
      <c r="A708" s="183"/>
      <c r="B708" s="224" t="s">
        <v>343</v>
      </c>
      <c r="C708" s="224"/>
      <c r="D708" s="224"/>
      <c r="E708" s="224"/>
      <c r="F708" s="224"/>
      <c r="G708" s="224"/>
      <c r="H708" s="224"/>
      <c r="I708" s="224"/>
      <c r="J708" s="224"/>
      <c r="K708" s="224"/>
      <c r="L708" s="224"/>
      <c r="M708" s="134"/>
    </row>
    <row r="709" spans="1:13" ht="12.75" customHeight="1" x14ac:dyDescent="0.2">
      <c r="A709" s="183"/>
      <c r="B709" s="224" t="s">
        <v>344</v>
      </c>
      <c r="C709" s="224"/>
      <c r="D709" s="224"/>
      <c r="E709" s="224"/>
      <c r="F709" s="224"/>
      <c r="G709" s="224"/>
      <c r="H709" s="224"/>
      <c r="I709" s="224"/>
      <c r="J709" s="224"/>
      <c r="K709" s="224"/>
      <c r="L709" s="224"/>
      <c r="M709" s="134"/>
    </row>
    <row r="710" spans="1:13" ht="12.75" customHeight="1" x14ac:dyDescent="0.2">
      <c r="A710" s="183"/>
      <c r="B710" s="224" t="s">
        <v>509</v>
      </c>
      <c r="C710" s="224"/>
      <c r="D710" s="224"/>
      <c r="E710" s="224"/>
      <c r="F710" s="224"/>
      <c r="G710" s="224"/>
      <c r="H710" s="224"/>
      <c r="I710" s="224"/>
      <c r="J710" s="224"/>
      <c r="K710" s="224"/>
      <c r="L710" s="224"/>
      <c r="M710" s="134"/>
    </row>
    <row r="711" spans="1:13" ht="38.25" x14ac:dyDescent="0.2">
      <c r="A711" s="183">
        <v>57</v>
      </c>
      <c r="B711" s="133" t="s">
        <v>345</v>
      </c>
      <c r="C711" s="190" t="s">
        <v>23</v>
      </c>
      <c r="D711" s="190" t="s">
        <v>1394</v>
      </c>
      <c r="E711" s="190" t="s">
        <v>346</v>
      </c>
      <c r="F711" s="13">
        <v>30.4</v>
      </c>
      <c r="G711" s="13">
        <v>30.4</v>
      </c>
      <c r="H711" s="13">
        <v>23.9</v>
      </c>
      <c r="I711" s="188" t="s">
        <v>10</v>
      </c>
      <c r="J711" s="188" t="s">
        <v>10</v>
      </c>
      <c r="K711" s="188" t="s">
        <v>10</v>
      </c>
      <c r="L711" s="188" t="s">
        <v>10</v>
      </c>
      <c r="M711" s="133" t="s">
        <v>1967</v>
      </c>
    </row>
    <row r="712" spans="1:13" ht="38.25" customHeight="1" x14ac:dyDescent="0.2">
      <c r="A712" s="183">
        <v>58</v>
      </c>
      <c r="B712" s="133" t="s">
        <v>347</v>
      </c>
      <c r="C712" s="190" t="s">
        <v>9</v>
      </c>
      <c r="D712" s="190" t="s">
        <v>1394</v>
      </c>
      <c r="E712" s="190" t="s">
        <v>348</v>
      </c>
      <c r="F712" s="13">
        <v>79.599999999999994</v>
      </c>
      <c r="G712" s="13">
        <v>79.599999999999994</v>
      </c>
      <c r="H712" s="13">
        <v>84.5</v>
      </c>
      <c r="I712" s="188" t="s">
        <v>10</v>
      </c>
      <c r="J712" s="188" t="s">
        <v>10</v>
      </c>
      <c r="K712" s="188" t="s">
        <v>10</v>
      </c>
      <c r="L712" s="188" t="s">
        <v>10</v>
      </c>
      <c r="M712" s="133" t="s">
        <v>1914</v>
      </c>
    </row>
    <row r="713" spans="1:13" ht="38.25" customHeight="1" x14ac:dyDescent="0.2">
      <c r="A713" s="183">
        <v>59</v>
      </c>
      <c r="B713" s="133" t="s">
        <v>1952</v>
      </c>
      <c r="C713" s="190" t="s">
        <v>9</v>
      </c>
      <c r="D713" s="190" t="s">
        <v>1394</v>
      </c>
      <c r="E713" s="190" t="s">
        <v>1953</v>
      </c>
      <c r="F713" s="13">
        <v>72</v>
      </c>
      <c r="G713" s="13">
        <v>72</v>
      </c>
      <c r="H713" s="13"/>
      <c r="I713" s="188" t="s">
        <v>10</v>
      </c>
      <c r="J713" s="188" t="s">
        <v>10</v>
      </c>
      <c r="K713" s="188" t="s">
        <v>10</v>
      </c>
      <c r="L713" s="188" t="s">
        <v>10</v>
      </c>
      <c r="M713" s="133" t="s">
        <v>1954</v>
      </c>
    </row>
    <row r="714" spans="1:13" ht="12.75" customHeight="1" x14ac:dyDescent="0.2">
      <c r="A714" s="183"/>
      <c r="B714" s="82" t="s">
        <v>72</v>
      </c>
      <c r="C714" s="190"/>
      <c r="D714" s="190"/>
      <c r="E714" s="190"/>
      <c r="F714" s="190"/>
      <c r="G714" s="190"/>
      <c r="H714" s="190"/>
      <c r="I714" s="188"/>
      <c r="J714" s="188"/>
      <c r="K714" s="188"/>
      <c r="L714" s="188"/>
      <c r="M714" s="134"/>
    </row>
    <row r="715" spans="1:13" ht="38.25" customHeight="1" x14ac:dyDescent="0.2">
      <c r="A715" s="183">
        <v>350</v>
      </c>
      <c r="B715" s="133" t="s">
        <v>350</v>
      </c>
      <c r="C715" s="190" t="s">
        <v>68</v>
      </c>
      <c r="D715" s="190" t="s">
        <v>10</v>
      </c>
      <c r="E715" s="190" t="s">
        <v>346</v>
      </c>
      <c r="F715" s="143"/>
      <c r="G715" s="143"/>
      <c r="H715" s="143"/>
      <c r="I715" s="188" t="s">
        <v>521</v>
      </c>
      <c r="J715" s="188"/>
      <c r="K715" s="188"/>
      <c r="L715" s="188"/>
      <c r="M715" s="133" t="s">
        <v>1667</v>
      </c>
    </row>
    <row r="716" spans="1:13" ht="51" customHeight="1" x14ac:dyDescent="0.2">
      <c r="A716" s="183">
        <v>351</v>
      </c>
      <c r="B716" s="133" t="s">
        <v>351</v>
      </c>
      <c r="C716" s="190" t="s">
        <v>68</v>
      </c>
      <c r="D716" s="190" t="s">
        <v>10</v>
      </c>
      <c r="E716" s="190" t="s">
        <v>346</v>
      </c>
      <c r="F716" s="143"/>
      <c r="G716" s="143"/>
      <c r="H716" s="143"/>
      <c r="I716" s="188" t="s">
        <v>521</v>
      </c>
      <c r="J716" s="188"/>
      <c r="K716" s="188"/>
      <c r="L716" s="188"/>
      <c r="M716" s="133" t="s">
        <v>1668</v>
      </c>
    </row>
    <row r="717" spans="1:13" ht="51" customHeight="1" x14ac:dyDescent="0.2">
      <c r="A717" s="183">
        <v>352</v>
      </c>
      <c r="B717" s="133" t="s">
        <v>352</v>
      </c>
      <c r="C717" s="190" t="s">
        <v>68</v>
      </c>
      <c r="D717" s="190" t="s">
        <v>10</v>
      </c>
      <c r="E717" s="190" t="s">
        <v>346</v>
      </c>
      <c r="F717" s="143"/>
      <c r="G717" s="143"/>
      <c r="H717" s="143"/>
      <c r="I717" s="188" t="s">
        <v>521</v>
      </c>
      <c r="J717" s="188"/>
      <c r="K717" s="188"/>
      <c r="L717" s="188"/>
      <c r="M717" s="134" t="s">
        <v>1427</v>
      </c>
    </row>
    <row r="718" spans="1:13" ht="38.25" customHeight="1" x14ac:dyDescent="0.2">
      <c r="A718" s="183">
        <v>353</v>
      </c>
      <c r="B718" s="133" t="s">
        <v>353</v>
      </c>
      <c r="C718" s="190" t="s">
        <v>68</v>
      </c>
      <c r="D718" s="190" t="s">
        <v>10</v>
      </c>
      <c r="E718" s="190" t="s">
        <v>346</v>
      </c>
      <c r="F718" s="143"/>
      <c r="G718" s="143"/>
      <c r="H718" s="143"/>
      <c r="I718" s="188" t="s">
        <v>521</v>
      </c>
      <c r="J718" s="188"/>
      <c r="K718" s="188"/>
      <c r="L718" s="188"/>
      <c r="M718" s="133" t="s">
        <v>1669</v>
      </c>
    </row>
    <row r="719" spans="1:13" ht="369.75" customHeight="1" x14ac:dyDescent="0.2">
      <c r="A719" s="183">
        <v>354</v>
      </c>
      <c r="B719" s="133" t="s">
        <v>354</v>
      </c>
      <c r="C719" s="190" t="s">
        <v>68</v>
      </c>
      <c r="D719" s="190" t="s">
        <v>10</v>
      </c>
      <c r="E719" s="190" t="s">
        <v>349</v>
      </c>
      <c r="F719" s="143"/>
      <c r="G719" s="143"/>
      <c r="H719" s="143"/>
      <c r="I719" s="188" t="s">
        <v>521</v>
      </c>
      <c r="J719" s="188"/>
      <c r="K719" s="188"/>
      <c r="L719" s="188"/>
      <c r="M719" s="133" t="s">
        <v>1511</v>
      </c>
    </row>
    <row r="720" spans="1:13" ht="12.75" customHeight="1" x14ac:dyDescent="0.2">
      <c r="A720" s="183"/>
      <c r="B720" s="141" t="s">
        <v>92</v>
      </c>
      <c r="C720" s="190"/>
      <c r="D720" s="190"/>
      <c r="E720" s="190"/>
      <c r="F720" s="70">
        <v>0</v>
      </c>
      <c r="G720" s="70">
        <v>0</v>
      </c>
      <c r="H720" s="70"/>
      <c r="I720" s="188"/>
      <c r="J720" s="188"/>
      <c r="K720" s="188"/>
      <c r="L720" s="188"/>
      <c r="M720" s="134"/>
    </row>
    <row r="721" spans="1:13" ht="12.75" customHeight="1" x14ac:dyDescent="0.2">
      <c r="A721" s="183"/>
      <c r="B721" s="141" t="s">
        <v>93</v>
      </c>
      <c r="C721" s="190"/>
      <c r="D721" s="190"/>
      <c r="E721" s="190"/>
      <c r="F721" s="70">
        <v>0</v>
      </c>
      <c r="G721" s="70">
        <v>0</v>
      </c>
      <c r="H721" s="70"/>
      <c r="I721" s="188"/>
      <c r="J721" s="188"/>
      <c r="K721" s="188"/>
      <c r="L721" s="188"/>
      <c r="M721" s="134"/>
    </row>
    <row r="722" spans="1:13" ht="12.75" customHeight="1" x14ac:dyDescent="0.2">
      <c r="A722" s="183"/>
      <c r="B722" s="141" t="s">
        <v>94</v>
      </c>
      <c r="C722" s="190"/>
      <c r="D722" s="190"/>
      <c r="E722" s="190"/>
      <c r="F722" s="70">
        <v>0</v>
      </c>
      <c r="G722" s="70">
        <v>0</v>
      </c>
      <c r="H722" s="70"/>
      <c r="I722" s="188"/>
      <c r="J722" s="188"/>
      <c r="K722" s="188"/>
      <c r="L722" s="188"/>
      <c r="M722" s="134"/>
    </row>
    <row r="723" spans="1:13" ht="12.75" customHeight="1" x14ac:dyDescent="0.2">
      <c r="A723" s="183"/>
      <c r="B723" s="141" t="s">
        <v>735</v>
      </c>
      <c r="C723" s="190"/>
      <c r="D723" s="190"/>
      <c r="E723" s="190"/>
      <c r="F723" s="70">
        <v>0</v>
      </c>
      <c r="G723" s="70">
        <v>0</v>
      </c>
      <c r="H723" s="70"/>
      <c r="I723" s="188"/>
      <c r="J723" s="188"/>
      <c r="K723" s="188"/>
      <c r="L723" s="188"/>
      <c r="M723" s="134"/>
    </row>
    <row r="724" spans="1:13" ht="25.5" customHeight="1" x14ac:dyDescent="0.2">
      <c r="A724" s="183"/>
      <c r="B724" s="141" t="s">
        <v>355</v>
      </c>
      <c r="C724" s="190"/>
      <c r="D724" s="190"/>
      <c r="E724" s="190"/>
      <c r="F724" s="70">
        <v>0</v>
      </c>
      <c r="G724" s="70">
        <v>0</v>
      </c>
      <c r="H724" s="70"/>
      <c r="I724" s="188"/>
      <c r="J724" s="188"/>
      <c r="K724" s="188"/>
      <c r="L724" s="188"/>
      <c r="M724" s="134"/>
    </row>
    <row r="725" spans="1:13" ht="12.75" customHeight="1" x14ac:dyDescent="0.2">
      <c r="A725" s="183"/>
      <c r="B725" s="224" t="s">
        <v>356</v>
      </c>
      <c r="C725" s="224"/>
      <c r="D725" s="224"/>
      <c r="E725" s="224"/>
      <c r="F725" s="224"/>
      <c r="G725" s="224"/>
      <c r="H725" s="224"/>
      <c r="I725" s="224"/>
      <c r="J725" s="224"/>
      <c r="K725" s="224"/>
      <c r="L725" s="224"/>
      <c r="M725" s="134"/>
    </row>
    <row r="726" spans="1:13" ht="12.75" customHeight="1" x14ac:dyDescent="0.2">
      <c r="A726" s="183"/>
      <c r="B726" s="224" t="s">
        <v>510</v>
      </c>
      <c r="C726" s="224"/>
      <c r="D726" s="224"/>
      <c r="E726" s="224"/>
      <c r="F726" s="224"/>
      <c r="G726" s="224"/>
      <c r="H726" s="224"/>
      <c r="I726" s="224"/>
      <c r="J726" s="224"/>
      <c r="K726" s="224"/>
      <c r="L726" s="224"/>
      <c r="M726" s="134"/>
    </row>
    <row r="727" spans="1:13" ht="12.75" customHeight="1" x14ac:dyDescent="0.2">
      <c r="A727" s="183">
        <v>60</v>
      </c>
      <c r="B727" s="133" t="s">
        <v>357</v>
      </c>
      <c r="C727" s="190" t="s">
        <v>9</v>
      </c>
      <c r="D727" s="190" t="s">
        <v>1394</v>
      </c>
      <c r="E727" s="190" t="s">
        <v>358</v>
      </c>
      <c r="F727" s="13">
        <v>103.1</v>
      </c>
      <c r="G727" s="13">
        <v>103.1</v>
      </c>
      <c r="H727" s="122" t="s">
        <v>1670</v>
      </c>
      <c r="I727" s="188" t="s">
        <v>10</v>
      </c>
      <c r="J727" s="188" t="s">
        <v>10</v>
      </c>
      <c r="K727" s="188" t="s">
        <v>10</v>
      </c>
      <c r="L727" s="188" t="s">
        <v>10</v>
      </c>
      <c r="M727" s="134" t="s">
        <v>1427</v>
      </c>
    </row>
    <row r="728" spans="1:13" ht="25.5" customHeight="1" x14ac:dyDescent="0.2">
      <c r="A728" s="183">
        <v>61</v>
      </c>
      <c r="B728" s="133" t="s">
        <v>1426</v>
      </c>
      <c r="C728" s="190" t="s">
        <v>359</v>
      </c>
      <c r="D728" s="190" t="s">
        <v>1394</v>
      </c>
      <c r="E728" s="190" t="s">
        <v>358</v>
      </c>
      <c r="F728" s="13">
        <v>321.8</v>
      </c>
      <c r="G728" s="13">
        <v>334.9</v>
      </c>
      <c r="H728" s="122">
        <v>426.4</v>
      </c>
      <c r="I728" s="188" t="s">
        <v>10</v>
      </c>
      <c r="J728" s="188" t="s">
        <v>10</v>
      </c>
      <c r="K728" s="188" t="s">
        <v>10</v>
      </c>
      <c r="L728" s="188" t="s">
        <v>10</v>
      </c>
      <c r="M728" s="134" t="s">
        <v>1427</v>
      </c>
    </row>
    <row r="729" spans="1:13" ht="13.5" customHeight="1" collapsed="1" x14ac:dyDescent="0.2">
      <c r="A729" s="183"/>
      <c r="B729" s="106" t="s">
        <v>72</v>
      </c>
      <c r="C729" s="187"/>
      <c r="D729" s="187"/>
      <c r="E729" s="187"/>
      <c r="F729" s="115"/>
      <c r="G729" s="115"/>
      <c r="H729" s="115"/>
      <c r="I729" s="190"/>
      <c r="J729" s="190"/>
      <c r="K729" s="190"/>
      <c r="L729" s="190"/>
      <c r="M729" s="134"/>
    </row>
    <row r="730" spans="1:13" ht="13.5" customHeight="1" x14ac:dyDescent="0.2">
      <c r="A730" s="183"/>
      <c r="B730" s="106" t="s">
        <v>360</v>
      </c>
      <c r="C730" s="187"/>
      <c r="D730" s="187"/>
      <c r="E730" s="187"/>
      <c r="F730" s="115"/>
      <c r="G730" s="115"/>
      <c r="H730" s="115"/>
      <c r="I730" s="190"/>
      <c r="J730" s="190"/>
      <c r="K730" s="190"/>
      <c r="L730" s="190"/>
      <c r="M730" s="134"/>
    </row>
    <row r="731" spans="1:13" ht="38.25" customHeight="1" x14ac:dyDescent="0.2">
      <c r="A731" s="183"/>
      <c r="B731" s="79" t="s">
        <v>874</v>
      </c>
      <c r="C731" s="190"/>
      <c r="D731" s="190"/>
      <c r="E731" s="190"/>
      <c r="F731" s="13"/>
      <c r="G731" s="13"/>
      <c r="H731" s="13"/>
      <c r="I731" s="190"/>
      <c r="J731" s="190"/>
      <c r="K731" s="190"/>
      <c r="L731" s="190"/>
      <c r="M731" s="134"/>
    </row>
    <row r="732" spans="1:13" ht="63.75" customHeight="1" x14ac:dyDescent="0.2">
      <c r="A732" s="183">
        <v>355</v>
      </c>
      <c r="B732" s="186" t="s">
        <v>872</v>
      </c>
      <c r="C732" s="187" t="s">
        <v>247</v>
      </c>
      <c r="D732" s="187" t="s">
        <v>10</v>
      </c>
      <c r="E732" s="190" t="s">
        <v>396</v>
      </c>
      <c r="F732" s="119">
        <v>40.806800000000003</v>
      </c>
      <c r="G732" s="119">
        <v>40.806800000000003</v>
      </c>
      <c r="H732" s="119">
        <v>40.805</v>
      </c>
      <c r="I732" s="13" t="s">
        <v>93</v>
      </c>
      <c r="J732" s="116">
        <v>724</v>
      </c>
      <c r="K732" s="9" t="s">
        <v>785</v>
      </c>
      <c r="L732" s="116"/>
      <c r="M732" s="133" t="s">
        <v>1432</v>
      </c>
    </row>
    <row r="733" spans="1:13" ht="127.5" customHeight="1" x14ac:dyDescent="0.2">
      <c r="A733" s="183">
        <v>356</v>
      </c>
      <c r="B733" s="197" t="s">
        <v>395</v>
      </c>
      <c r="C733" s="190" t="s">
        <v>23</v>
      </c>
      <c r="D733" s="190" t="s">
        <v>10</v>
      </c>
      <c r="E733" s="190" t="s">
        <v>396</v>
      </c>
      <c r="F733" s="10"/>
      <c r="G733" s="10"/>
      <c r="H733" s="116">
        <v>374</v>
      </c>
      <c r="I733" s="190" t="s">
        <v>65</v>
      </c>
      <c r="J733" s="190"/>
      <c r="K733" s="190"/>
      <c r="L733" s="190"/>
      <c r="M733" s="133" t="s">
        <v>1433</v>
      </c>
    </row>
    <row r="734" spans="1:13" ht="38.25" customHeight="1" x14ac:dyDescent="0.2">
      <c r="A734" s="183">
        <v>357</v>
      </c>
      <c r="B734" s="186" t="s">
        <v>873</v>
      </c>
      <c r="C734" s="187" t="s">
        <v>247</v>
      </c>
      <c r="D734" s="190" t="s">
        <v>10</v>
      </c>
      <c r="E734" s="190" t="s">
        <v>396</v>
      </c>
      <c r="F734" s="119">
        <v>0.12</v>
      </c>
      <c r="G734" s="119">
        <v>0.12</v>
      </c>
      <c r="H734" s="119">
        <v>0.12</v>
      </c>
      <c r="I734" s="13" t="s">
        <v>93</v>
      </c>
      <c r="J734" s="116">
        <v>724</v>
      </c>
      <c r="K734" s="9" t="s">
        <v>766</v>
      </c>
      <c r="L734" s="116"/>
      <c r="M734" s="133" t="s">
        <v>1976</v>
      </c>
    </row>
    <row r="735" spans="1:13" ht="25.5" customHeight="1" x14ac:dyDescent="0.2">
      <c r="A735" s="183"/>
      <c r="B735" s="79" t="s">
        <v>868</v>
      </c>
      <c r="C735" s="190"/>
      <c r="D735" s="190"/>
      <c r="E735" s="190"/>
      <c r="F735" s="13"/>
      <c r="G735" s="13"/>
      <c r="H735" s="139"/>
      <c r="I735" s="190"/>
      <c r="J735" s="190"/>
      <c r="K735" s="190"/>
      <c r="L735" s="190"/>
      <c r="M735" s="134"/>
    </row>
    <row r="736" spans="1:13" ht="38.25" customHeight="1" x14ac:dyDescent="0.2">
      <c r="A736" s="183">
        <v>358</v>
      </c>
      <c r="B736" s="186" t="s">
        <v>1302</v>
      </c>
      <c r="C736" s="187" t="s">
        <v>247</v>
      </c>
      <c r="D736" s="187" t="s">
        <v>10</v>
      </c>
      <c r="E736" s="190" t="s">
        <v>869</v>
      </c>
      <c r="F736" s="119">
        <v>33.719000000000001</v>
      </c>
      <c r="G736" s="119">
        <v>33.719000000000001</v>
      </c>
      <c r="H736" s="119">
        <v>33.715000000000003</v>
      </c>
      <c r="I736" s="13" t="s">
        <v>93</v>
      </c>
      <c r="J736" s="116">
        <v>272</v>
      </c>
      <c r="K736" s="9" t="s">
        <v>785</v>
      </c>
      <c r="L736" s="116"/>
      <c r="M736" s="134" t="s">
        <v>1794</v>
      </c>
    </row>
    <row r="737" spans="1:13" ht="25.5" customHeight="1" x14ac:dyDescent="0.2">
      <c r="A737" s="183">
        <v>359</v>
      </c>
      <c r="B737" s="95" t="s">
        <v>1303</v>
      </c>
      <c r="C737" s="187" t="s">
        <v>247</v>
      </c>
      <c r="D737" s="190" t="s">
        <v>10</v>
      </c>
      <c r="E737" s="190" t="s">
        <v>869</v>
      </c>
      <c r="F737" s="119">
        <v>0.27779999999999999</v>
      </c>
      <c r="G737" s="119">
        <v>0.27779999999999999</v>
      </c>
      <c r="H737" s="119">
        <v>0.27779999999999999</v>
      </c>
      <c r="I737" s="13" t="s">
        <v>93</v>
      </c>
      <c r="J737" s="116">
        <v>272</v>
      </c>
      <c r="K737" s="9" t="s">
        <v>728</v>
      </c>
      <c r="L737" s="116"/>
      <c r="M737" s="134" t="s">
        <v>1427</v>
      </c>
    </row>
    <row r="738" spans="1:13" ht="25.5" customHeight="1" x14ac:dyDescent="0.2">
      <c r="A738" s="183">
        <v>360</v>
      </c>
      <c r="B738" s="95" t="s">
        <v>1304</v>
      </c>
      <c r="C738" s="187" t="s">
        <v>247</v>
      </c>
      <c r="D738" s="190" t="s">
        <v>10</v>
      </c>
      <c r="E738" s="190" t="s">
        <v>869</v>
      </c>
      <c r="F738" s="119">
        <v>17.683</v>
      </c>
      <c r="G738" s="119">
        <v>17.683</v>
      </c>
      <c r="H738" s="119">
        <f>H740+H741+H742</f>
        <v>17.683</v>
      </c>
      <c r="I738" s="13" t="s">
        <v>93</v>
      </c>
      <c r="J738" s="116">
        <v>272</v>
      </c>
      <c r="K738" s="9" t="s">
        <v>724</v>
      </c>
      <c r="L738" s="116"/>
      <c r="M738" s="134" t="s">
        <v>1427</v>
      </c>
    </row>
    <row r="739" spans="1:13" ht="12.75" customHeight="1" x14ac:dyDescent="0.2">
      <c r="A739" s="183"/>
      <c r="B739" s="79" t="s">
        <v>870</v>
      </c>
      <c r="C739" s="190"/>
      <c r="D739" s="190"/>
      <c r="E739" s="190"/>
      <c r="F739" s="13"/>
      <c r="G739" s="13"/>
      <c r="H739" s="13"/>
      <c r="I739" s="190"/>
      <c r="J739" s="190"/>
      <c r="K739" s="190"/>
      <c r="L739" s="190"/>
      <c r="M739" s="134"/>
    </row>
    <row r="740" spans="1:13" ht="76.5" customHeight="1" x14ac:dyDescent="0.2">
      <c r="A740" s="183">
        <v>361</v>
      </c>
      <c r="B740" s="197" t="s">
        <v>1154</v>
      </c>
      <c r="C740" s="187" t="s">
        <v>68</v>
      </c>
      <c r="D740" s="187" t="s">
        <v>10</v>
      </c>
      <c r="E740" s="187" t="s">
        <v>361</v>
      </c>
      <c r="F740" s="115">
        <v>4.2050000000000001</v>
      </c>
      <c r="G740" s="115">
        <v>4.2050000000000001</v>
      </c>
      <c r="H740" s="115">
        <v>4.2050000000000001</v>
      </c>
      <c r="I740" s="12" t="s">
        <v>994</v>
      </c>
      <c r="J740" s="116">
        <v>272</v>
      </c>
      <c r="K740" s="9" t="s">
        <v>724</v>
      </c>
      <c r="L740" s="40"/>
      <c r="M740" s="133" t="s">
        <v>1440</v>
      </c>
    </row>
    <row r="741" spans="1:13" ht="89.25" customHeight="1" x14ac:dyDescent="0.2">
      <c r="A741" s="183">
        <v>362</v>
      </c>
      <c r="B741" s="197" t="s">
        <v>366</v>
      </c>
      <c r="C741" s="187" t="s">
        <v>68</v>
      </c>
      <c r="D741" s="187" t="s">
        <v>10</v>
      </c>
      <c r="E741" s="187" t="s">
        <v>368</v>
      </c>
      <c r="F741" s="115">
        <v>7.8760000000000003</v>
      </c>
      <c r="G741" s="115">
        <v>7.8760000000000003</v>
      </c>
      <c r="H741" s="115">
        <v>7.8760000000000003</v>
      </c>
      <c r="I741" s="12" t="s">
        <v>994</v>
      </c>
      <c r="J741" s="116">
        <v>272</v>
      </c>
      <c r="K741" s="9" t="s">
        <v>724</v>
      </c>
      <c r="L741" s="40"/>
      <c r="M741" s="133" t="s">
        <v>1441</v>
      </c>
    </row>
    <row r="742" spans="1:13" ht="76.5" customHeight="1" x14ac:dyDescent="0.2">
      <c r="A742" s="183">
        <v>363</v>
      </c>
      <c r="B742" s="197" t="s">
        <v>365</v>
      </c>
      <c r="C742" s="187" t="s">
        <v>68</v>
      </c>
      <c r="D742" s="187" t="s">
        <v>10</v>
      </c>
      <c r="E742" s="187" t="s">
        <v>364</v>
      </c>
      <c r="F742" s="115">
        <v>5.6020000000000003</v>
      </c>
      <c r="G742" s="115">
        <v>5.6020000000000003</v>
      </c>
      <c r="H742" s="115">
        <v>5.6020000000000003</v>
      </c>
      <c r="I742" s="12" t="s">
        <v>994</v>
      </c>
      <c r="J742" s="116">
        <v>272</v>
      </c>
      <c r="K742" s="9" t="s">
        <v>724</v>
      </c>
      <c r="L742" s="40"/>
      <c r="M742" s="133" t="s">
        <v>1442</v>
      </c>
    </row>
    <row r="743" spans="1:13" ht="25.5" customHeight="1" x14ac:dyDescent="0.2">
      <c r="A743" s="183"/>
      <c r="B743" s="79" t="s">
        <v>871</v>
      </c>
      <c r="C743" s="190"/>
      <c r="D743" s="190"/>
      <c r="E743" s="190"/>
      <c r="F743" s="13"/>
      <c r="G743" s="13"/>
      <c r="H743" s="13"/>
      <c r="I743" s="190"/>
      <c r="J743" s="190"/>
      <c r="K743" s="190"/>
      <c r="L743" s="190"/>
      <c r="M743" s="134"/>
    </row>
    <row r="744" spans="1:13" ht="12.75" customHeight="1" x14ac:dyDescent="0.2">
      <c r="A744" s="183"/>
      <c r="B744" s="79" t="s">
        <v>1133</v>
      </c>
      <c r="C744" s="190"/>
      <c r="D744" s="190"/>
      <c r="E744" s="190"/>
      <c r="F744" s="13"/>
      <c r="G744" s="13"/>
      <c r="H744" s="13"/>
      <c r="I744" s="190"/>
      <c r="J744" s="190"/>
      <c r="K744" s="190"/>
      <c r="L744" s="190"/>
      <c r="M744" s="134"/>
    </row>
    <row r="745" spans="1:13" ht="38.25" customHeight="1" x14ac:dyDescent="0.2">
      <c r="A745" s="183">
        <v>415</v>
      </c>
      <c r="B745" s="197" t="s">
        <v>362</v>
      </c>
      <c r="C745" s="187" t="s">
        <v>68</v>
      </c>
      <c r="D745" s="187" t="s">
        <v>10</v>
      </c>
      <c r="E745" s="187" t="s">
        <v>363</v>
      </c>
      <c r="F745" s="115">
        <v>3</v>
      </c>
      <c r="G745" s="115">
        <v>3</v>
      </c>
      <c r="H745" s="115">
        <v>3</v>
      </c>
      <c r="I745" s="13" t="s">
        <v>994</v>
      </c>
      <c r="J745" s="116">
        <v>495</v>
      </c>
      <c r="K745" s="39" t="s">
        <v>763</v>
      </c>
      <c r="L745" s="40" t="s">
        <v>726</v>
      </c>
      <c r="M745" s="133" t="s">
        <v>1443</v>
      </c>
    </row>
    <row r="746" spans="1:13" ht="12.75" customHeight="1" x14ac:dyDescent="0.2">
      <c r="A746" s="183"/>
      <c r="B746" s="79" t="s">
        <v>1134</v>
      </c>
      <c r="C746" s="190"/>
      <c r="D746" s="190"/>
      <c r="E746" s="190"/>
      <c r="F746" s="13"/>
      <c r="G746" s="13"/>
      <c r="H746" s="13"/>
      <c r="I746" s="190"/>
      <c r="J746" s="190"/>
      <c r="K746" s="190"/>
      <c r="L746" s="190"/>
      <c r="M746" s="134"/>
    </row>
    <row r="747" spans="1:13" ht="76.5" customHeight="1" x14ac:dyDescent="0.2">
      <c r="A747" s="183">
        <v>424</v>
      </c>
      <c r="B747" s="197" t="s">
        <v>1156</v>
      </c>
      <c r="C747" s="187" t="s">
        <v>68</v>
      </c>
      <c r="D747" s="187" t="s">
        <v>10</v>
      </c>
      <c r="E747" s="187" t="s">
        <v>1155</v>
      </c>
      <c r="F747" s="115">
        <v>6.16</v>
      </c>
      <c r="G747" s="115">
        <v>6.16</v>
      </c>
      <c r="H747" s="115">
        <v>6.16</v>
      </c>
      <c r="I747" s="13" t="s">
        <v>994</v>
      </c>
      <c r="J747" s="116">
        <v>468</v>
      </c>
      <c r="K747" s="39" t="s">
        <v>766</v>
      </c>
      <c r="L747" s="40" t="s">
        <v>726</v>
      </c>
      <c r="M747" s="133" t="s">
        <v>1444</v>
      </c>
    </row>
    <row r="748" spans="1:13" ht="12.75" customHeight="1" x14ac:dyDescent="0.2">
      <c r="A748" s="183"/>
      <c r="B748" s="79" t="s">
        <v>1135</v>
      </c>
      <c r="C748" s="190"/>
      <c r="D748" s="190"/>
      <c r="E748" s="190"/>
      <c r="F748" s="13"/>
      <c r="G748" s="13"/>
      <c r="H748" s="13"/>
      <c r="I748" s="190"/>
      <c r="J748" s="190"/>
      <c r="K748" s="190"/>
      <c r="L748" s="190"/>
      <c r="M748" s="134"/>
    </row>
    <row r="749" spans="1:13" ht="51" customHeight="1" x14ac:dyDescent="0.2">
      <c r="A749" s="183">
        <v>436</v>
      </c>
      <c r="B749" s="197" t="s">
        <v>1157</v>
      </c>
      <c r="C749" s="187" t="s">
        <v>68</v>
      </c>
      <c r="D749" s="187" t="s">
        <v>10</v>
      </c>
      <c r="E749" s="187" t="s">
        <v>1158</v>
      </c>
      <c r="F749" s="115">
        <v>9.9</v>
      </c>
      <c r="G749" s="115">
        <v>9.9</v>
      </c>
      <c r="H749" s="115">
        <v>9.9</v>
      </c>
      <c r="I749" s="12" t="s">
        <v>521</v>
      </c>
      <c r="J749" s="116"/>
      <c r="K749" s="39"/>
      <c r="L749" s="40"/>
      <c r="M749" s="133" t="s">
        <v>1446</v>
      </c>
    </row>
    <row r="750" spans="1:13" ht="76.5" customHeight="1" x14ac:dyDescent="0.2">
      <c r="A750" s="183">
        <v>437</v>
      </c>
      <c r="B750" s="197" t="s">
        <v>1159</v>
      </c>
      <c r="C750" s="187" t="s">
        <v>68</v>
      </c>
      <c r="D750" s="187" t="s">
        <v>10</v>
      </c>
      <c r="E750" s="187" t="s">
        <v>1158</v>
      </c>
      <c r="F750" s="115">
        <v>3.6120000000000001</v>
      </c>
      <c r="G750" s="115">
        <v>3.6120000000000001</v>
      </c>
      <c r="H750" s="115">
        <v>3.6120000000000001</v>
      </c>
      <c r="I750" s="13" t="s">
        <v>994</v>
      </c>
      <c r="J750" s="116">
        <v>468</v>
      </c>
      <c r="K750" s="39" t="s">
        <v>766</v>
      </c>
      <c r="L750" s="40" t="s">
        <v>726</v>
      </c>
      <c r="M750" s="133" t="s">
        <v>1445</v>
      </c>
    </row>
    <row r="751" spans="1:13" ht="12.75" customHeight="1" x14ac:dyDescent="0.2">
      <c r="A751" s="183"/>
      <c r="B751" s="79" t="s">
        <v>1136</v>
      </c>
      <c r="C751" s="190"/>
      <c r="D751" s="190"/>
      <c r="E751" s="190"/>
      <c r="F751" s="13"/>
      <c r="G751" s="13"/>
      <c r="H751" s="13"/>
      <c r="I751" s="190"/>
      <c r="J751" s="190"/>
      <c r="K751" s="190"/>
      <c r="L751" s="190"/>
      <c r="M751" s="134"/>
    </row>
    <row r="752" spans="1:13" ht="76.5" customHeight="1" x14ac:dyDescent="0.2">
      <c r="A752" s="183">
        <v>446</v>
      </c>
      <c r="B752" s="197" t="s">
        <v>1160</v>
      </c>
      <c r="C752" s="187" t="s">
        <v>68</v>
      </c>
      <c r="D752" s="187" t="s">
        <v>10</v>
      </c>
      <c r="E752" s="187" t="s">
        <v>1161</v>
      </c>
      <c r="F752" s="115">
        <v>7.96</v>
      </c>
      <c r="G752" s="115">
        <v>7.96</v>
      </c>
      <c r="H752" s="115">
        <v>7.96</v>
      </c>
      <c r="I752" s="13" t="s">
        <v>994</v>
      </c>
      <c r="J752" s="116">
        <v>468</v>
      </c>
      <c r="K752" s="39" t="s">
        <v>766</v>
      </c>
      <c r="L752" s="40" t="s">
        <v>726</v>
      </c>
      <c r="M752" s="133" t="s">
        <v>1447</v>
      </c>
    </row>
    <row r="753" spans="1:13" ht="12.75" customHeight="1" x14ac:dyDescent="0.2">
      <c r="A753" s="183"/>
      <c r="B753" s="79" t="s">
        <v>1138</v>
      </c>
      <c r="C753" s="190"/>
      <c r="D753" s="190"/>
      <c r="E753" s="190"/>
      <c r="F753" s="13"/>
      <c r="G753" s="13"/>
      <c r="H753" s="13"/>
      <c r="I753" s="190"/>
      <c r="J753" s="190"/>
      <c r="K753" s="190"/>
      <c r="L753" s="190"/>
      <c r="M753" s="134"/>
    </row>
    <row r="754" spans="1:13" ht="76.5" customHeight="1" x14ac:dyDescent="0.2">
      <c r="A754" s="183">
        <v>464</v>
      </c>
      <c r="B754" s="197" t="s">
        <v>1162</v>
      </c>
      <c r="C754" s="187" t="s">
        <v>68</v>
      </c>
      <c r="D754" s="187" t="s">
        <v>10</v>
      </c>
      <c r="E754" s="187" t="s">
        <v>1163</v>
      </c>
      <c r="F754" s="115">
        <v>5.98</v>
      </c>
      <c r="G754" s="115">
        <v>5.98</v>
      </c>
      <c r="H754" s="115">
        <v>5.98</v>
      </c>
      <c r="I754" s="13" t="s">
        <v>994</v>
      </c>
      <c r="J754" s="116">
        <v>468</v>
      </c>
      <c r="K754" s="39" t="s">
        <v>766</v>
      </c>
      <c r="L754" s="40" t="s">
        <v>726</v>
      </c>
      <c r="M754" s="133" t="s">
        <v>1448</v>
      </c>
    </row>
    <row r="755" spans="1:13" ht="38.25" customHeight="1" x14ac:dyDescent="0.2">
      <c r="A755" s="183">
        <v>465</v>
      </c>
      <c r="B755" s="197" t="s">
        <v>1164</v>
      </c>
      <c r="C755" s="187" t="s">
        <v>68</v>
      </c>
      <c r="D755" s="187" t="s">
        <v>10</v>
      </c>
      <c r="E755" s="187" t="s">
        <v>1163</v>
      </c>
      <c r="F755" s="115">
        <v>5.69</v>
      </c>
      <c r="G755" s="115">
        <v>5.69</v>
      </c>
      <c r="H755" s="115">
        <v>5.69</v>
      </c>
      <c r="I755" s="13" t="s">
        <v>994</v>
      </c>
      <c r="J755" s="116">
        <v>468</v>
      </c>
      <c r="K755" s="39" t="s">
        <v>766</v>
      </c>
      <c r="L755" s="40" t="s">
        <v>726</v>
      </c>
      <c r="M755" s="133" t="s">
        <v>1449</v>
      </c>
    </row>
    <row r="756" spans="1:13" ht="38.25" customHeight="1" x14ac:dyDescent="0.2">
      <c r="A756" s="183">
        <v>466</v>
      </c>
      <c r="B756" s="197" t="s">
        <v>1165</v>
      </c>
      <c r="C756" s="187" t="s">
        <v>68</v>
      </c>
      <c r="D756" s="187" t="s">
        <v>10</v>
      </c>
      <c r="E756" s="187" t="s">
        <v>1163</v>
      </c>
      <c r="F756" s="115">
        <v>2.5139999999999998</v>
      </c>
      <c r="G756" s="115">
        <v>2.5139999999999998</v>
      </c>
      <c r="H756" s="115">
        <v>2.528</v>
      </c>
      <c r="I756" s="13" t="s">
        <v>994</v>
      </c>
      <c r="J756" s="116">
        <v>468</v>
      </c>
      <c r="K756" s="39" t="s">
        <v>766</v>
      </c>
      <c r="L756" s="40" t="s">
        <v>726</v>
      </c>
      <c r="M756" s="133" t="s">
        <v>1450</v>
      </c>
    </row>
    <row r="757" spans="1:13" ht="38.25" customHeight="1" x14ac:dyDescent="0.2">
      <c r="A757" s="183">
        <v>467</v>
      </c>
      <c r="B757" s="197" t="s">
        <v>1166</v>
      </c>
      <c r="C757" s="187" t="s">
        <v>68</v>
      </c>
      <c r="D757" s="187" t="s">
        <v>10</v>
      </c>
      <c r="E757" s="187" t="s">
        <v>1163</v>
      </c>
      <c r="F757" s="115">
        <v>6.63</v>
      </c>
      <c r="G757" s="115">
        <v>6.63</v>
      </c>
      <c r="H757" s="115">
        <v>6.63</v>
      </c>
      <c r="I757" s="13" t="s">
        <v>994</v>
      </c>
      <c r="J757" s="116">
        <v>468</v>
      </c>
      <c r="K757" s="39" t="s">
        <v>766</v>
      </c>
      <c r="L757" s="40" t="s">
        <v>726</v>
      </c>
      <c r="M757" s="133" t="s">
        <v>1451</v>
      </c>
    </row>
    <row r="758" spans="1:13" ht="38.25" customHeight="1" x14ac:dyDescent="0.2">
      <c r="A758" s="183">
        <v>468</v>
      </c>
      <c r="B758" s="197" t="s">
        <v>1169</v>
      </c>
      <c r="C758" s="187" t="s">
        <v>68</v>
      </c>
      <c r="D758" s="187" t="s">
        <v>10</v>
      </c>
      <c r="E758" s="187" t="s">
        <v>1163</v>
      </c>
      <c r="F758" s="115">
        <v>4.2</v>
      </c>
      <c r="G758" s="115">
        <v>4.2</v>
      </c>
      <c r="H758" s="115">
        <v>4.2</v>
      </c>
      <c r="I758" s="13" t="s">
        <v>994</v>
      </c>
      <c r="J758" s="116">
        <v>468</v>
      </c>
      <c r="K758" s="39" t="s">
        <v>766</v>
      </c>
      <c r="L758" s="40" t="s">
        <v>726</v>
      </c>
      <c r="M758" s="133" t="s">
        <v>1452</v>
      </c>
    </row>
    <row r="759" spans="1:13" ht="76.5" customHeight="1" x14ac:dyDescent="0.2">
      <c r="A759" s="183">
        <v>469</v>
      </c>
      <c r="B759" s="197" t="s">
        <v>1170</v>
      </c>
      <c r="C759" s="187" t="s">
        <v>68</v>
      </c>
      <c r="D759" s="187" t="s">
        <v>10</v>
      </c>
      <c r="E759" s="187" t="s">
        <v>1163</v>
      </c>
      <c r="F759" s="115">
        <v>10.5</v>
      </c>
      <c r="G759" s="115">
        <v>10.5</v>
      </c>
      <c r="H759" s="115">
        <v>10.5</v>
      </c>
      <c r="I759" s="13" t="s">
        <v>994</v>
      </c>
      <c r="J759" s="116">
        <v>468</v>
      </c>
      <c r="K759" s="39" t="s">
        <v>766</v>
      </c>
      <c r="L759" s="40" t="s">
        <v>726</v>
      </c>
      <c r="M759" s="133" t="s">
        <v>1453</v>
      </c>
    </row>
    <row r="760" spans="1:13" ht="63.75" customHeight="1" x14ac:dyDescent="0.2">
      <c r="A760" s="183">
        <v>470</v>
      </c>
      <c r="B760" s="197" t="s">
        <v>1167</v>
      </c>
      <c r="C760" s="187" t="s">
        <v>68</v>
      </c>
      <c r="D760" s="187" t="s">
        <v>10</v>
      </c>
      <c r="E760" s="187" t="s">
        <v>1163</v>
      </c>
      <c r="F760" s="115">
        <v>4.2</v>
      </c>
      <c r="G760" s="115">
        <v>4.2</v>
      </c>
      <c r="H760" s="115">
        <v>4.18</v>
      </c>
      <c r="I760" s="13" t="s">
        <v>994</v>
      </c>
      <c r="J760" s="116">
        <v>468</v>
      </c>
      <c r="K760" s="39" t="s">
        <v>766</v>
      </c>
      <c r="L760" s="40" t="s">
        <v>726</v>
      </c>
      <c r="M760" s="133" t="s">
        <v>1454</v>
      </c>
    </row>
    <row r="761" spans="1:13" ht="38.25" customHeight="1" x14ac:dyDescent="0.2">
      <c r="A761" s="183">
        <v>471</v>
      </c>
      <c r="B761" s="197" t="s">
        <v>1171</v>
      </c>
      <c r="C761" s="187" t="s">
        <v>68</v>
      </c>
      <c r="D761" s="187" t="s">
        <v>10</v>
      </c>
      <c r="E761" s="187" t="s">
        <v>1163</v>
      </c>
      <c r="F761" s="115">
        <v>11</v>
      </c>
      <c r="G761" s="115">
        <v>11</v>
      </c>
      <c r="H761" s="115">
        <v>11.605</v>
      </c>
      <c r="I761" s="13" t="s">
        <v>994</v>
      </c>
      <c r="J761" s="116">
        <v>468</v>
      </c>
      <c r="K761" s="39" t="s">
        <v>766</v>
      </c>
      <c r="L761" s="40" t="s">
        <v>726</v>
      </c>
      <c r="M761" s="133" t="s">
        <v>1455</v>
      </c>
    </row>
    <row r="762" spans="1:13" ht="38.25" customHeight="1" x14ac:dyDescent="0.2">
      <c r="A762" s="183">
        <v>472</v>
      </c>
      <c r="B762" s="197" t="s">
        <v>1168</v>
      </c>
      <c r="C762" s="187" t="s">
        <v>68</v>
      </c>
      <c r="D762" s="187" t="s">
        <v>10</v>
      </c>
      <c r="E762" s="187" t="s">
        <v>1163</v>
      </c>
      <c r="F762" s="115">
        <v>12.6</v>
      </c>
      <c r="G762" s="115">
        <v>12.6</v>
      </c>
      <c r="H762" s="115">
        <v>12.6</v>
      </c>
      <c r="I762" s="13" t="s">
        <v>994</v>
      </c>
      <c r="J762" s="116">
        <v>468</v>
      </c>
      <c r="K762" s="39" t="s">
        <v>766</v>
      </c>
      <c r="L762" s="40" t="s">
        <v>726</v>
      </c>
      <c r="M762" s="133" t="s">
        <v>1456</v>
      </c>
    </row>
    <row r="763" spans="1:13" ht="12.75" customHeight="1" x14ac:dyDescent="0.2">
      <c r="A763" s="183"/>
      <c r="B763" s="79" t="s">
        <v>1139</v>
      </c>
      <c r="C763" s="190"/>
      <c r="D763" s="190"/>
      <c r="E763" s="190"/>
      <c r="F763" s="13"/>
      <c r="G763" s="13"/>
      <c r="H763" s="13"/>
      <c r="I763" s="190"/>
      <c r="J763" s="190"/>
      <c r="K763" s="190"/>
      <c r="L763" s="190"/>
      <c r="M763" s="134"/>
    </row>
    <row r="764" spans="1:13" ht="51" customHeight="1" x14ac:dyDescent="0.2">
      <c r="A764" s="183">
        <v>481</v>
      </c>
      <c r="B764" s="197" t="s">
        <v>1172</v>
      </c>
      <c r="C764" s="187" t="s">
        <v>367</v>
      </c>
      <c r="D764" s="187" t="s">
        <v>10</v>
      </c>
      <c r="E764" s="187" t="s">
        <v>368</v>
      </c>
      <c r="F764" s="115">
        <v>5.2759999999999998</v>
      </c>
      <c r="G764" s="115">
        <v>5.2759999999999998</v>
      </c>
      <c r="H764" s="115">
        <v>5.2759999999999998</v>
      </c>
      <c r="I764" s="13" t="s">
        <v>994</v>
      </c>
      <c r="J764" s="116">
        <v>468</v>
      </c>
      <c r="K764" s="39" t="s">
        <v>766</v>
      </c>
      <c r="L764" s="40" t="s">
        <v>726</v>
      </c>
      <c r="M764" s="133" t="s">
        <v>1457</v>
      </c>
    </row>
    <row r="765" spans="1:13" ht="12.75" customHeight="1" x14ac:dyDescent="0.2">
      <c r="A765" s="183"/>
      <c r="B765" s="79" t="s">
        <v>1140</v>
      </c>
      <c r="C765" s="190"/>
      <c r="D765" s="190"/>
      <c r="E765" s="190"/>
      <c r="F765" s="13"/>
      <c r="G765" s="13"/>
      <c r="H765" s="13"/>
      <c r="I765" s="190"/>
      <c r="J765" s="190"/>
      <c r="K765" s="190"/>
      <c r="L765" s="190"/>
      <c r="M765" s="134"/>
    </row>
    <row r="766" spans="1:13" ht="76.5" customHeight="1" x14ac:dyDescent="0.2">
      <c r="A766" s="183">
        <v>487</v>
      </c>
      <c r="B766" s="197" t="s">
        <v>1173</v>
      </c>
      <c r="C766" s="187" t="s">
        <v>247</v>
      </c>
      <c r="D766" s="187" t="s">
        <v>10</v>
      </c>
      <c r="E766" s="187" t="s">
        <v>1174</v>
      </c>
      <c r="F766" s="115">
        <v>30</v>
      </c>
      <c r="G766" s="115">
        <v>30</v>
      </c>
      <c r="H766" s="115">
        <v>30</v>
      </c>
      <c r="I766" s="12" t="s">
        <v>521</v>
      </c>
      <c r="J766" s="51"/>
      <c r="K766" s="51"/>
      <c r="L766" s="51"/>
      <c r="M766" s="133" t="s">
        <v>1461</v>
      </c>
    </row>
    <row r="767" spans="1:13" ht="76.5" customHeight="1" x14ac:dyDescent="0.2">
      <c r="A767" s="183">
        <v>489</v>
      </c>
      <c r="B767" s="197" t="s">
        <v>1176</v>
      </c>
      <c r="C767" s="187" t="s">
        <v>68</v>
      </c>
      <c r="D767" s="187" t="s">
        <v>10</v>
      </c>
      <c r="E767" s="187" t="s">
        <v>1175</v>
      </c>
      <c r="F767" s="115">
        <v>15.2</v>
      </c>
      <c r="G767" s="115">
        <v>15.2</v>
      </c>
      <c r="H767" s="115">
        <v>15.2</v>
      </c>
      <c r="I767" s="13" t="s">
        <v>994</v>
      </c>
      <c r="J767" s="116">
        <v>468</v>
      </c>
      <c r="K767" s="39" t="s">
        <v>766</v>
      </c>
      <c r="L767" s="40" t="s">
        <v>726</v>
      </c>
      <c r="M767" s="133" t="s">
        <v>1459</v>
      </c>
    </row>
    <row r="768" spans="1:13" ht="76.5" customHeight="1" x14ac:dyDescent="0.2">
      <c r="A768" s="183">
        <v>490</v>
      </c>
      <c r="B768" s="197" t="s">
        <v>1177</v>
      </c>
      <c r="C768" s="187" t="s">
        <v>68</v>
      </c>
      <c r="D768" s="187" t="s">
        <v>10</v>
      </c>
      <c r="E768" s="187" t="s">
        <v>1175</v>
      </c>
      <c r="F768" s="115">
        <v>4.5</v>
      </c>
      <c r="G768" s="115">
        <v>4.5</v>
      </c>
      <c r="H768" s="115">
        <v>4.5</v>
      </c>
      <c r="I768" s="13" t="s">
        <v>994</v>
      </c>
      <c r="J768" s="116">
        <v>468</v>
      </c>
      <c r="K768" s="39" t="s">
        <v>766</v>
      </c>
      <c r="L768" s="40" t="s">
        <v>726</v>
      </c>
      <c r="M768" s="133" t="s">
        <v>1460</v>
      </c>
    </row>
    <row r="769" spans="1:14" ht="76.5" customHeight="1" x14ac:dyDescent="0.2">
      <c r="A769" s="183">
        <v>491</v>
      </c>
      <c r="B769" s="197" t="s">
        <v>1178</v>
      </c>
      <c r="C769" s="187" t="s">
        <v>68</v>
      </c>
      <c r="D769" s="187" t="s">
        <v>10</v>
      </c>
      <c r="E769" s="187" t="s">
        <v>1175</v>
      </c>
      <c r="F769" s="115">
        <v>11.4</v>
      </c>
      <c r="G769" s="115">
        <v>11.4</v>
      </c>
      <c r="H769" s="115">
        <v>11.4</v>
      </c>
      <c r="I769" s="13" t="s">
        <v>994</v>
      </c>
      <c r="J769" s="116">
        <v>468</v>
      </c>
      <c r="K769" s="39" t="s">
        <v>766</v>
      </c>
      <c r="L769" s="40" t="s">
        <v>726</v>
      </c>
      <c r="M769" s="133" t="s">
        <v>1458</v>
      </c>
    </row>
    <row r="770" spans="1:14" ht="12.75" customHeight="1" x14ac:dyDescent="0.2">
      <c r="A770" s="183"/>
      <c r="B770" s="157" t="s">
        <v>92</v>
      </c>
      <c r="C770" s="187"/>
      <c r="D770" s="187"/>
      <c r="E770" s="187"/>
      <c r="F770" s="11">
        <v>39.9</v>
      </c>
      <c r="G770" s="11">
        <v>39.9</v>
      </c>
      <c r="H770" s="11">
        <f>H749+H766</f>
        <v>39.9</v>
      </c>
      <c r="I770" s="12"/>
      <c r="J770" s="190"/>
      <c r="K770" s="190"/>
      <c r="L770" s="190"/>
      <c r="M770" s="134"/>
    </row>
    <row r="771" spans="1:14" ht="12.75" customHeight="1" x14ac:dyDescent="0.2">
      <c r="A771" s="183"/>
      <c r="B771" s="157" t="s">
        <v>93</v>
      </c>
      <c r="C771" s="188"/>
      <c r="D771" s="188" t="s">
        <v>10</v>
      </c>
      <c r="E771" s="188"/>
      <c r="F771" s="11">
        <v>92.606600000000014</v>
      </c>
      <c r="G771" s="11">
        <v>92.606600000000014</v>
      </c>
      <c r="H771" s="11">
        <f>H736+H737+H738+H734+H732</f>
        <v>92.600799999999992</v>
      </c>
      <c r="I771" s="188"/>
      <c r="J771" s="188"/>
      <c r="K771" s="188"/>
      <c r="L771" s="188"/>
      <c r="M771" s="134"/>
    </row>
    <row r="772" spans="1:14" ht="12.75" customHeight="1" x14ac:dyDescent="0.2">
      <c r="A772" s="183"/>
      <c r="B772" s="157" t="s">
        <v>94</v>
      </c>
      <c r="C772" s="188"/>
      <c r="D772" s="188"/>
      <c r="E772" s="188"/>
      <c r="F772" s="11">
        <v>0</v>
      </c>
      <c r="G772" s="11">
        <v>0</v>
      </c>
      <c r="H772" s="11"/>
      <c r="I772" s="188"/>
      <c r="J772" s="188"/>
      <c r="K772" s="188"/>
      <c r="L772" s="188"/>
      <c r="M772" s="134"/>
    </row>
    <row r="773" spans="1:14" ht="12.75" customHeight="1" x14ac:dyDescent="0.2">
      <c r="A773" s="183"/>
      <c r="B773" s="157" t="s">
        <v>735</v>
      </c>
      <c r="C773" s="188"/>
      <c r="D773" s="188"/>
      <c r="E773" s="188"/>
      <c r="F773" s="11">
        <v>0</v>
      </c>
      <c r="G773" s="11">
        <v>0</v>
      </c>
      <c r="H773" s="11"/>
      <c r="I773" s="188"/>
      <c r="J773" s="188"/>
      <c r="K773" s="188"/>
      <c r="L773" s="188"/>
      <c r="M773" s="134"/>
    </row>
    <row r="774" spans="1:14" ht="25.5" customHeight="1" x14ac:dyDescent="0.2">
      <c r="A774" s="183"/>
      <c r="B774" s="157" t="s">
        <v>369</v>
      </c>
      <c r="C774" s="201"/>
      <c r="D774" s="201"/>
      <c r="E774" s="201"/>
      <c r="F774" s="11">
        <v>132.50660000000002</v>
      </c>
      <c r="G774" s="11">
        <f>G771+G770</f>
        <v>132.50660000000002</v>
      </c>
      <c r="H774" s="11">
        <f>H771+H770</f>
        <v>132.5008</v>
      </c>
      <c r="I774" s="188"/>
      <c r="J774" s="188"/>
      <c r="K774" s="188"/>
      <c r="L774" s="188"/>
      <c r="M774" s="134"/>
    </row>
    <row r="775" spans="1:14" ht="25.5" customHeight="1" x14ac:dyDescent="0.2">
      <c r="A775" s="183"/>
      <c r="B775" s="79" t="s">
        <v>875</v>
      </c>
      <c r="C775" s="190"/>
      <c r="D775" s="190"/>
      <c r="E775" s="190"/>
      <c r="F775" s="13"/>
      <c r="G775" s="13"/>
      <c r="H775" s="13"/>
      <c r="I775" s="190"/>
      <c r="J775" s="190"/>
      <c r="K775" s="190"/>
      <c r="L775" s="190"/>
      <c r="M775" s="134"/>
    </row>
    <row r="776" spans="1:14" ht="51" customHeight="1" x14ac:dyDescent="0.2">
      <c r="A776" s="183">
        <v>496</v>
      </c>
      <c r="B776" s="186" t="s">
        <v>1305</v>
      </c>
      <c r="C776" s="187" t="s">
        <v>247</v>
      </c>
      <c r="D776" s="187" t="s">
        <v>10</v>
      </c>
      <c r="E776" s="190" t="s">
        <v>358</v>
      </c>
      <c r="F776" s="119">
        <v>64.615799999999993</v>
      </c>
      <c r="G776" s="119">
        <v>64.615799999999993</v>
      </c>
      <c r="H776" s="119">
        <v>64.610399999999998</v>
      </c>
      <c r="I776" s="13" t="s">
        <v>93</v>
      </c>
      <c r="J776" s="116">
        <v>271</v>
      </c>
      <c r="K776" s="9" t="s">
        <v>785</v>
      </c>
      <c r="L776" s="116"/>
      <c r="M776" s="133" t="s">
        <v>1711</v>
      </c>
    </row>
    <row r="777" spans="1:14" ht="25.5" customHeight="1" x14ac:dyDescent="0.2">
      <c r="A777" s="183">
        <v>497</v>
      </c>
      <c r="B777" s="95" t="s">
        <v>1306</v>
      </c>
      <c r="C777" s="187" t="s">
        <v>247</v>
      </c>
      <c r="D777" s="190" t="s">
        <v>10</v>
      </c>
      <c r="E777" s="190" t="s">
        <v>358</v>
      </c>
      <c r="F777" s="119">
        <v>1.794</v>
      </c>
      <c r="G777" s="119">
        <v>1.794</v>
      </c>
      <c r="H777" s="119">
        <v>1.794</v>
      </c>
      <c r="I777" s="13" t="s">
        <v>93</v>
      </c>
      <c r="J777" s="116">
        <v>271</v>
      </c>
      <c r="K777" s="9" t="s">
        <v>763</v>
      </c>
      <c r="L777" s="26" t="s">
        <v>726</v>
      </c>
      <c r="M777" s="134" t="s">
        <v>1427</v>
      </c>
    </row>
    <row r="778" spans="1:14" ht="102" customHeight="1" x14ac:dyDescent="0.2">
      <c r="A778" s="183">
        <v>499</v>
      </c>
      <c r="B778" s="186" t="s">
        <v>1307</v>
      </c>
      <c r="C778" s="187" t="s">
        <v>247</v>
      </c>
      <c r="D778" s="190" t="s">
        <v>10</v>
      </c>
      <c r="E778" s="190" t="s">
        <v>358</v>
      </c>
      <c r="F778" s="119">
        <v>24.9892</v>
      </c>
      <c r="G778" s="119">
        <v>24.9892</v>
      </c>
      <c r="H778" s="119">
        <v>24.989000000000001</v>
      </c>
      <c r="I778" s="13" t="s">
        <v>93</v>
      </c>
      <c r="J778" s="116">
        <v>271</v>
      </c>
      <c r="K778" s="9" t="s">
        <v>904</v>
      </c>
      <c r="L778" s="9"/>
      <c r="M778" s="134" t="s">
        <v>1427</v>
      </c>
    </row>
    <row r="779" spans="1:14" ht="51" customHeight="1" x14ac:dyDescent="0.2">
      <c r="A779" s="183">
        <v>500</v>
      </c>
      <c r="B779" s="95" t="s">
        <v>1308</v>
      </c>
      <c r="C779" s="187" t="s">
        <v>247</v>
      </c>
      <c r="D779" s="190" t="s">
        <v>10</v>
      </c>
      <c r="E779" s="190" t="s">
        <v>358</v>
      </c>
      <c r="F779" s="119">
        <v>1874.1389999999999</v>
      </c>
      <c r="G779" s="119">
        <v>1874.1389999999999</v>
      </c>
      <c r="H779" s="119">
        <v>1874.1389999999999</v>
      </c>
      <c r="I779" s="13" t="s">
        <v>94</v>
      </c>
      <c r="J779" s="116">
        <v>271</v>
      </c>
      <c r="K779" s="9" t="s">
        <v>906</v>
      </c>
      <c r="L779" s="9"/>
      <c r="M779" s="134" t="s">
        <v>1427</v>
      </c>
    </row>
    <row r="780" spans="1:14" ht="27" customHeight="1" x14ac:dyDescent="0.2">
      <c r="A780" s="183"/>
      <c r="B780" s="46" t="s">
        <v>370</v>
      </c>
      <c r="C780" s="188"/>
      <c r="D780" s="188"/>
      <c r="E780" s="188"/>
      <c r="F780" s="11"/>
      <c r="G780" s="11"/>
      <c r="H780" s="11"/>
      <c r="I780" s="188"/>
      <c r="J780" s="188"/>
      <c r="K780" s="188"/>
      <c r="L780" s="188"/>
      <c r="M780" s="134"/>
    </row>
    <row r="781" spans="1:14" ht="12.75" customHeight="1" x14ac:dyDescent="0.2">
      <c r="A781" s="183"/>
      <c r="B781" s="186" t="s">
        <v>993</v>
      </c>
      <c r="C781" s="187"/>
      <c r="D781" s="187"/>
      <c r="E781" s="190"/>
      <c r="F781" s="119"/>
      <c r="G781" s="119"/>
      <c r="H781" s="119"/>
      <c r="I781" s="13"/>
      <c r="J781" s="116"/>
      <c r="K781" s="9"/>
      <c r="L781" s="9"/>
      <c r="M781" s="134"/>
    </row>
    <row r="782" spans="1:14" ht="51" x14ac:dyDescent="0.2">
      <c r="A782" s="219">
        <v>505</v>
      </c>
      <c r="B782" s="222" t="s">
        <v>1309</v>
      </c>
      <c r="C782" s="187" t="s">
        <v>247</v>
      </c>
      <c r="D782" s="223" t="s">
        <v>10</v>
      </c>
      <c r="E782" s="226" t="s">
        <v>358</v>
      </c>
      <c r="F782" s="119">
        <v>385.90600000000001</v>
      </c>
      <c r="G782" s="119">
        <v>385.90600000000001</v>
      </c>
      <c r="H782" s="119">
        <f>H810+H811</f>
        <v>385.90600000000001</v>
      </c>
      <c r="I782" s="13" t="s">
        <v>94</v>
      </c>
      <c r="J782" s="116">
        <v>271</v>
      </c>
      <c r="K782" s="9" t="s">
        <v>808</v>
      </c>
      <c r="L782" s="9" t="s">
        <v>722</v>
      </c>
      <c r="M782" s="134" t="s">
        <v>1915</v>
      </c>
    </row>
    <row r="783" spans="1:14" ht="12.75" customHeight="1" x14ac:dyDescent="0.2">
      <c r="A783" s="219"/>
      <c r="B783" s="222"/>
      <c r="C783" s="187" t="s">
        <v>247</v>
      </c>
      <c r="D783" s="223"/>
      <c r="E783" s="226"/>
      <c r="F783" s="119">
        <v>1220.0609999999999</v>
      </c>
      <c r="G783" s="119">
        <v>1220.0609999999999</v>
      </c>
      <c r="H783" s="119">
        <f>H786+H787+H788+H789+H790+H791+H792+H793+H794+H795+H796+H797+H798+H799+H800+H801+H802+H803+H804+H805+H806+H807+H808+H809</f>
        <v>1220.0609999999999</v>
      </c>
      <c r="I783" s="13" t="s">
        <v>93</v>
      </c>
      <c r="J783" s="116">
        <v>271</v>
      </c>
      <c r="K783" s="9" t="s">
        <v>808</v>
      </c>
      <c r="L783" s="9" t="s">
        <v>723</v>
      </c>
      <c r="M783" s="134" t="s">
        <v>1916</v>
      </c>
      <c r="N783" s="123"/>
    </row>
    <row r="784" spans="1:14" ht="27.75" customHeight="1" x14ac:dyDescent="0.2">
      <c r="A784" s="219"/>
      <c r="B784" s="222"/>
      <c r="C784" s="187" t="s">
        <v>247</v>
      </c>
      <c r="D784" s="223"/>
      <c r="E784" s="226"/>
      <c r="F784" s="119">
        <v>1904.4269999999999</v>
      </c>
      <c r="G784" s="119">
        <v>1904.4269999999999</v>
      </c>
      <c r="H784" s="119">
        <f>H813+H815+H816</f>
        <v>1904.4269999999999</v>
      </c>
      <c r="I784" s="13" t="s">
        <v>735</v>
      </c>
      <c r="J784" s="116">
        <v>271</v>
      </c>
      <c r="K784" s="9" t="s">
        <v>808</v>
      </c>
      <c r="L784" s="9" t="s">
        <v>734</v>
      </c>
      <c r="M784" s="134" t="s">
        <v>1741</v>
      </c>
    </row>
    <row r="785" spans="1:13" ht="12.75" customHeight="1" x14ac:dyDescent="0.2">
      <c r="A785" s="183"/>
      <c r="B785" s="186" t="s">
        <v>993</v>
      </c>
      <c r="C785" s="187"/>
      <c r="D785" s="187"/>
      <c r="E785" s="190"/>
      <c r="F785" s="119"/>
      <c r="G785" s="119"/>
      <c r="H785" s="119"/>
      <c r="I785" s="13"/>
      <c r="J785" s="116"/>
      <c r="K785" s="9"/>
      <c r="L785" s="9"/>
      <c r="M785" s="134"/>
    </row>
    <row r="786" spans="1:13" ht="51" x14ac:dyDescent="0.2">
      <c r="A786" s="183">
        <v>506</v>
      </c>
      <c r="B786" s="133" t="s">
        <v>371</v>
      </c>
      <c r="C786" s="190" t="s">
        <v>68</v>
      </c>
      <c r="D786" s="187" t="s">
        <v>10</v>
      </c>
      <c r="E786" s="190" t="s">
        <v>358</v>
      </c>
      <c r="F786" s="117">
        <v>144.81800000000001</v>
      </c>
      <c r="G786" s="117">
        <v>144.81800000000001</v>
      </c>
      <c r="H786" s="117">
        <v>144.81800000000001</v>
      </c>
      <c r="I786" s="190" t="s">
        <v>994</v>
      </c>
      <c r="J786" s="39" t="s">
        <v>807</v>
      </c>
      <c r="K786" s="39" t="s">
        <v>808</v>
      </c>
      <c r="L786" s="40" t="s">
        <v>723</v>
      </c>
      <c r="M786" s="134" t="s">
        <v>1825</v>
      </c>
    </row>
    <row r="787" spans="1:13" ht="51" x14ac:dyDescent="0.2">
      <c r="A787" s="183">
        <v>507</v>
      </c>
      <c r="B787" s="133" t="s">
        <v>607</v>
      </c>
      <c r="C787" s="190" t="s">
        <v>68</v>
      </c>
      <c r="D787" s="187" t="s">
        <v>10</v>
      </c>
      <c r="E787" s="190" t="s">
        <v>358</v>
      </c>
      <c r="F787" s="117">
        <v>292.95299999999997</v>
      </c>
      <c r="G787" s="117">
        <v>292.95299999999997</v>
      </c>
      <c r="H787" s="117">
        <v>292.95299999999997</v>
      </c>
      <c r="I787" s="190" t="s">
        <v>994</v>
      </c>
      <c r="J787" s="39" t="s">
        <v>807</v>
      </c>
      <c r="K787" s="39" t="s">
        <v>808</v>
      </c>
      <c r="L787" s="40" t="s">
        <v>723</v>
      </c>
      <c r="M787" s="133" t="s">
        <v>1826</v>
      </c>
    </row>
    <row r="788" spans="1:13" ht="38.25" x14ac:dyDescent="0.2">
      <c r="A788" s="183">
        <v>508</v>
      </c>
      <c r="B788" s="133" t="s">
        <v>946</v>
      </c>
      <c r="C788" s="133" t="s">
        <v>68</v>
      </c>
      <c r="D788" s="187" t="s">
        <v>10</v>
      </c>
      <c r="E788" s="190" t="s">
        <v>358</v>
      </c>
      <c r="F788" s="117">
        <v>10</v>
      </c>
      <c r="G788" s="117">
        <v>10</v>
      </c>
      <c r="H788" s="117">
        <v>10</v>
      </c>
      <c r="I788" s="190" t="s">
        <v>994</v>
      </c>
      <c r="J788" s="39" t="s">
        <v>807</v>
      </c>
      <c r="K788" s="39" t="s">
        <v>808</v>
      </c>
      <c r="L788" s="40" t="s">
        <v>723</v>
      </c>
      <c r="M788" s="133" t="s">
        <v>1827</v>
      </c>
    </row>
    <row r="789" spans="1:13" ht="25.5" customHeight="1" x14ac:dyDescent="0.2">
      <c r="A789" s="183">
        <v>516</v>
      </c>
      <c r="B789" s="133" t="s">
        <v>610</v>
      </c>
      <c r="C789" s="190" t="s">
        <v>68</v>
      </c>
      <c r="D789" s="187" t="s">
        <v>10</v>
      </c>
      <c r="E789" s="190" t="s">
        <v>358</v>
      </c>
      <c r="F789" s="117">
        <v>3.4098999999999999</v>
      </c>
      <c r="G789" s="117">
        <v>3.4098999999999999</v>
      </c>
      <c r="H789" s="117">
        <v>3.4098999999999999</v>
      </c>
      <c r="I789" s="190" t="s">
        <v>994</v>
      </c>
      <c r="J789" s="39" t="s">
        <v>807</v>
      </c>
      <c r="K789" s="39" t="s">
        <v>808</v>
      </c>
      <c r="L789" s="40" t="s">
        <v>723</v>
      </c>
      <c r="M789" s="134" t="s">
        <v>1427</v>
      </c>
    </row>
    <row r="790" spans="1:13" ht="25.5" customHeight="1" x14ac:dyDescent="0.2">
      <c r="A790" s="183">
        <v>517</v>
      </c>
      <c r="B790" s="133" t="s">
        <v>611</v>
      </c>
      <c r="C790" s="190" t="s">
        <v>68</v>
      </c>
      <c r="D790" s="187" t="s">
        <v>10</v>
      </c>
      <c r="E790" s="190" t="s">
        <v>358</v>
      </c>
      <c r="F790" s="117">
        <v>20</v>
      </c>
      <c r="G790" s="117">
        <v>20</v>
      </c>
      <c r="H790" s="117">
        <v>20</v>
      </c>
      <c r="I790" s="190" t="s">
        <v>994</v>
      </c>
      <c r="J790" s="39" t="s">
        <v>807</v>
      </c>
      <c r="K790" s="39" t="s">
        <v>808</v>
      </c>
      <c r="L790" s="40" t="s">
        <v>723</v>
      </c>
      <c r="M790" s="134" t="s">
        <v>1642</v>
      </c>
    </row>
    <row r="791" spans="1:13" ht="25.5" customHeight="1" x14ac:dyDescent="0.2">
      <c r="A791" s="183">
        <v>519</v>
      </c>
      <c r="B791" s="133" t="s">
        <v>612</v>
      </c>
      <c r="C791" s="190" t="s">
        <v>68</v>
      </c>
      <c r="D791" s="187" t="s">
        <v>10</v>
      </c>
      <c r="E791" s="190" t="s">
        <v>358</v>
      </c>
      <c r="F791" s="117">
        <v>284.2</v>
      </c>
      <c r="G791" s="117">
        <v>284.2</v>
      </c>
      <c r="H791" s="117">
        <v>284.2</v>
      </c>
      <c r="I791" s="190" t="s">
        <v>994</v>
      </c>
      <c r="J791" s="39" t="s">
        <v>807</v>
      </c>
      <c r="K791" s="39" t="s">
        <v>808</v>
      </c>
      <c r="L791" s="40" t="s">
        <v>723</v>
      </c>
      <c r="M791" s="134" t="s">
        <v>1642</v>
      </c>
    </row>
    <row r="792" spans="1:13" ht="38.25" x14ac:dyDescent="0.2">
      <c r="A792" s="183">
        <v>520</v>
      </c>
      <c r="B792" s="133" t="s">
        <v>613</v>
      </c>
      <c r="C792" s="190" t="s">
        <v>68</v>
      </c>
      <c r="D792" s="187" t="s">
        <v>10</v>
      </c>
      <c r="E792" s="190" t="s">
        <v>358</v>
      </c>
      <c r="F792" s="117">
        <v>25.084</v>
      </c>
      <c r="G792" s="117">
        <v>25.084</v>
      </c>
      <c r="H792" s="117">
        <v>25.084</v>
      </c>
      <c r="I792" s="190" t="s">
        <v>994</v>
      </c>
      <c r="J792" s="39" t="s">
        <v>807</v>
      </c>
      <c r="K792" s="39" t="s">
        <v>808</v>
      </c>
      <c r="L792" s="40" t="s">
        <v>723</v>
      </c>
      <c r="M792" s="133" t="s">
        <v>1917</v>
      </c>
    </row>
    <row r="793" spans="1:13" ht="39.75" customHeight="1" x14ac:dyDescent="0.2">
      <c r="A793" s="183">
        <v>521</v>
      </c>
      <c r="B793" s="133" t="s">
        <v>948</v>
      </c>
      <c r="C793" s="190" t="s">
        <v>68</v>
      </c>
      <c r="D793" s="187" t="s">
        <v>10</v>
      </c>
      <c r="E793" s="190" t="s">
        <v>358</v>
      </c>
      <c r="F793" s="117">
        <v>10</v>
      </c>
      <c r="G793" s="117">
        <v>10</v>
      </c>
      <c r="H793" s="117">
        <v>10</v>
      </c>
      <c r="I793" s="190" t="s">
        <v>994</v>
      </c>
      <c r="J793" s="39" t="s">
        <v>807</v>
      </c>
      <c r="K793" s="39" t="s">
        <v>808</v>
      </c>
      <c r="L793" s="40" t="s">
        <v>723</v>
      </c>
      <c r="M793" s="134" t="s">
        <v>1918</v>
      </c>
    </row>
    <row r="794" spans="1:13" ht="25.5" customHeight="1" x14ac:dyDescent="0.2">
      <c r="A794" s="183">
        <v>522</v>
      </c>
      <c r="B794" s="133" t="s">
        <v>949</v>
      </c>
      <c r="C794" s="190" t="s">
        <v>68</v>
      </c>
      <c r="D794" s="187" t="s">
        <v>10</v>
      </c>
      <c r="E794" s="190" t="s">
        <v>358</v>
      </c>
      <c r="F794" s="117">
        <v>9.75</v>
      </c>
      <c r="G794" s="117">
        <v>9.75</v>
      </c>
      <c r="H794" s="117">
        <v>9.75</v>
      </c>
      <c r="I794" s="190" t="s">
        <v>994</v>
      </c>
      <c r="J794" s="39" t="s">
        <v>807</v>
      </c>
      <c r="K794" s="39" t="s">
        <v>808</v>
      </c>
      <c r="L794" s="40" t="s">
        <v>723</v>
      </c>
      <c r="M794" s="134" t="s">
        <v>1642</v>
      </c>
    </row>
    <row r="795" spans="1:13" ht="38.25" customHeight="1" x14ac:dyDescent="0.2">
      <c r="A795" s="183">
        <v>524</v>
      </c>
      <c r="B795" s="133" t="s">
        <v>950</v>
      </c>
      <c r="C795" s="190" t="s">
        <v>68</v>
      </c>
      <c r="D795" s="187" t="s">
        <v>10</v>
      </c>
      <c r="E795" s="190" t="s">
        <v>358</v>
      </c>
      <c r="F795" s="117">
        <v>4.5816999999999997</v>
      </c>
      <c r="G795" s="117">
        <v>4.5816999999999997</v>
      </c>
      <c r="H795" s="117">
        <v>4.5816999999999997</v>
      </c>
      <c r="I795" s="190" t="s">
        <v>994</v>
      </c>
      <c r="J795" s="39" t="s">
        <v>807</v>
      </c>
      <c r="K795" s="39" t="s">
        <v>808</v>
      </c>
      <c r="L795" s="40" t="s">
        <v>723</v>
      </c>
      <c r="M795" s="134" t="s">
        <v>1427</v>
      </c>
    </row>
    <row r="796" spans="1:13" ht="63.75" customHeight="1" x14ac:dyDescent="0.2">
      <c r="A796" s="183">
        <v>525</v>
      </c>
      <c r="B796" s="133" t="s">
        <v>1036</v>
      </c>
      <c r="C796" s="190" t="s">
        <v>68</v>
      </c>
      <c r="D796" s="187" t="s">
        <v>10</v>
      </c>
      <c r="E796" s="190" t="s">
        <v>358</v>
      </c>
      <c r="F796" s="117">
        <v>4.4611999999999998</v>
      </c>
      <c r="G796" s="117">
        <v>4.4611999999999998</v>
      </c>
      <c r="H796" s="117">
        <v>4.4611999999999998</v>
      </c>
      <c r="I796" s="190" t="s">
        <v>994</v>
      </c>
      <c r="J796" s="39" t="s">
        <v>807</v>
      </c>
      <c r="K796" s="39" t="s">
        <v>808</v>
      </c>
      <c r="L796" s="40" t="s">
        <v>723</v>
      </c>
      <c r="M796" s="134" t="s">
        <v>1828</v>
      </c>
    </row>
    <row r="797" spans="1:13" ht="51" customHeight="1" x14ac:dyDescent="0.2">
      <c r="A797" s="183">
        <v>526</v>
      </c>
      <c r="B797" s="133" t="s">
        <v>1038</v>
      </c>
      <c r="C797" s="190" t="s">
        <v>68</v>
      </c>
      <c r="D797" s="187" t="s">
        <v>10</v>
      </c>
      <c r="E797" s="190" t="s">
        <v>358</v>
      </c>
      <c r="F797" s="117">
        <v>2.5760000000000001</v>
      </c>
      <c r="G797" s="117">
        <v>2.5760000000000001</v>
      </c>
      <c r="H797" s="117">
        <v>2.5760000000000001</v>
      </c>
      <c r="I797" s="190" t="s">
        <v>994</v>
      </c>
      <c r="J797" s="39" t="s">
        <v>807</v>
      </c>
      <c r="K797" s="39" t="s">
        <v>808</v>
      </c>
      <c r="L797" s="40" t="s">
        <v>723</v>
      </c>
      <c r="M797" s="134" t="s">
        <v>1427</v>
      </c>
    </row>
    <row r="798" spans="1:13" ht="38.25" customHeight="1" x14ac:dyDescent="0.2">
      <c r="A798" s="183">
        <v>527</v>
      </c>
      <c r="B798" s="133" t="s">
        <v>951</v>
      </c>
      <c r="C798" s="190" t="s">
        <v>68</v>
      </c>
      <c r="D798" s="187" t="s">
        <v>10</v>
      </c>
      <c r="E798" s="190" t="s">
        <v>358</v>
      </c>
      <c r="F798" s="117">
        <v>4.4766000000000004</v>
      </c>
      <c r="G798" s="117">
        <v>4.4766000000000004</v>
      </c>
      <c r="H798" s="117">
        <v>4.4770000000000003</v>
      </c>
      <c r="I798" s="190" t="s">
        <v>994</v>
      </c>
      <c r="J798" s="39" t="s">
        <v>807</v>
      </c>
      <c r="K798" s="39" t="s">
        <v>808</v>
      </c>
      <c r="L798" s="40" t="s">
        <v>723</v>
      </c>
      <c r="M798" s="134" t="s">
        <v>1829</v>
      </c>
    </row>
    <row r="799" spans="1:13" ht="38.25" customHeight="1" x14ac:dyDescent="0.2">
      <c r="A799" s="183">
        <v>528</v>
      </c>
      <c r="B799" s="133" t="s">
        <v>1040</v>
      </c>
      <c r="C799" s="190" t="s">
        <v>68</v>
      </c>
      <c r="D799" s="187" t="s">
        <v>10</v>
      </c>
      <c r="E799" s="190" t="s">
        <v>358</v>
      </c>
      <c r="F799" s="117">
        <v>1.9990000000000001</v>
      </c>
      <c r="G799" s="117">
        <v>1.9990000000000001</v>
      </c>
      <c r="H799" s="117">
        <v>1.9990000000000001</v>
      </c>
      <c r="I799" s="190" t="s">
        <v>994</v>
      </c>
      <c r="J799" s="39" t="s">
        <v>807</v>
      </c>
      <c r="K799" s="39" t="s">
        <v>808</v>
      </c>
      <c r="L799" s="40" t="s">
        <v>723</v>
      </c>
      <c r="M799" s="134" t="s">
        <v>1427</v>
      </c>
    </row>
    <row r="800" spans="1:13" ht="38.25" customHeight="1" x14ac:dyDescent="0.2">
      <c r="A800" s="183">
        <v>529</v>
      </c>
      <c r="B800" s="133" t="s">
        <v>952</v>
      </c>
      <c r="C800" s="190" t="s">
        <v>68</v>
      </c>
      <c r="D800" s="187" t="s">
        <v>10</v>
      </c>
      <c r="E800" s="190" t="s">
        <v>358</v>
      </c>
      <c r="F800" s="117">
        <v>3.2751000000000001</v>
      </c>
      <c r="G800" s="117">
        <v>3.2751000000000001</v>
      </c>
      <c r="H800" s="117">
        <v>3.2749999999999999</v>
      </c>
      <c r="I800" s="190" t="s">
        <v>994</v>
      </c>
      <c r="J800" s="39" t="s">
        <v>807</v>
      </c>
      <c r="K800" s="39" t="s">
        <v>808</v>
      </c>
      <c r="L800" s="40" t="s">
        <v>723</v>
      </c>
      <c r="M800" s="134" t="s">
        <v>1427</v>
      </c>
    </row>
    <row r="801" spans="1:13" ht="38.25" customHeight="1" x14ac:dyDescent="0.2">
      <c r="A801" s="183">
        <v>531</v>
      </c>
      <c r="B801" s="133" t="s">
        <v>614</v>
      </c>
      <c r="C801" s="190" t="s">
        <v>68</v>
      </c>
      <c r="D801" s="187" t="s">
        <v>10</v>
      </c>
      <c r="E801" s="190" t="s">
        <v>358</v>
      </c>
      <c r="F801" s="117">
        <v>23.861999999999998</v>
      </c>
      <c r="G801" s="117">
        <v>23.861999999999998</v>
      </c>
      <c r="H801" s="117">
        <v>23.861999999999998</v>
      </c>
      <c r="I801" s="190" t="s">
        <v>994</v>
      </c>
      <c r="J801" s="39" t="s">
        <v>807</v>
      </c>
      <c r="K801" s="39" t="s">
        <v>808</v>
      </c>
      <c r="L801" s="40" t="s">
        <v>723</v>
      </c>
      <c r="M801" s="133" t="s">
        <v>1881</v>
      </c>
    </row>
    <row r="802" spans="1:13" ht="38.25" customHeight="1" x14ac:dyDescent="0.2">
      <c r="A802" s="183">
        <v>532</v>
      </c>
      <c r="B802" s="133" t="s">
        <v>615</v>
      </c>
      <c r="C802" s="190" t="s">
        <v>68</v>
      </c>
      <c r="D802" s="187" t="s">
        <v>10</v>
      </c>
      <c r="E802" s="190" t="s">
        <v>358</v>
      </c>
      <c r="F802" s="117">
        <v>106.26690000000001</v>
      </c>
      <c r="G802" s="117">
        <v>106.26690000000001</v>
      </c>
      <c r="H802" s="117">
        <v>106.26690000000001</v>
      </c>
      <c r="I802" s="190" t="s">
        <v>994</v>
      </c>
      <c r="J802" s="39" t="s">
        <v>807</v>
      </c>
      <c r="K802" s="39" t="s">
        <v>808</v>
      </c>
      <c r="L802" s="40" t="s">
        <v>723</v>
      </c>
      <c r="M802" s="134" t="s">
        <v>1830</v>
      </c>
    </row>
    <row r="803" spans="1:13" ht="25.5" customHeight="1" x14ac:dyDescent="0.2">
      <c r="A803" s="183">
        <v>533</v>
      </c>
      <c r="B803" s="133" t="s">
        <v>616</v>
      </c>
      <c r="C803" s="190" t="s">
        <v>68</v>
      </c>
      <c r="D803" s="187" t="s">
        <v>10</v>
      </c>
      <c r="E803" s="190" t="s">
        <v>358</v>
      </c>
      <c r="F803" s="117">
        <v>55.081000000000003</v>
      </c>
      <c r="G803" s="117">
        <v>55.081000000000003</v>
      </c>
      <c r="H803" s="117">
        <v>55.081000000000003</v>
      </c>
      <c r="I803" s="190" t="s">
        <v>994</v>
      </c>
      <c r="J803" s="39" t="s">
        <v>807</v>
      </c>
      <c r="K803" s="39" t="s">
        <v>808</v>
      </c>
      <c r="L803" s="40" t="s">
        <v>723</v>
      </c>
      <c r="M803" s="134" t="s">
        <v>1831</v>
      </c>
    </row>
    <row r="804" spans="1:13" ht="25.5" customHeight="1" x14ac:dyDescent="0.2">
      <c r="A804" s="183">
        <v>534</v>
      </c>
      <c r="B804" s="133" t="s">
        <v>1037</v>
      </c>
      <c r="C804" s="190" t="s">
        <v>68</v>
      </c>
      <c r="D804" s="187" t="s">
        <v>10</v>
      </c>
      <c r="E804" s="190" t="s">
        <v>358</v>
      </c>
      <c r="F804" s="117">
        <v>90</v>
      </c>
      <c r="G804" s="117">
        <v>90</v>
      </c>
      <c r="H804" s="117">
        <v>90</v>
      </c>
      <c r="I804" s="190" t="s">
        <v>994</v>
      </c>
      <c r="J804" s="39" t="s">
        <v>807</v>
      </c>
      <c r="K804" s="39" t="s">
        <v>808</v>
      </c>
      <c r="L804" s="40" t="s">
        <v>723</v>
      </c>
      <c r="M804" s="134" t="s">
        <v>1427</v>
      </c>
    </row>
    <row r="805" spans="1:13" ht="25.5" customHeight="1" x14ac:dyDescent="0.2">
      <c r="A805" s="183">
        <v>537</v>
      </c>
      <c r="B805" s="133" t="s">
        <v>953</v>
      </c>
      <c r="C805" s="190" t="s">
        <v>68</v>
      </c>
      <c r="D805" s="187" t="s">
        <v>10</v>
      </c>
      <c r="E805" s="190" t="s">
        <v>358</v>
      </c>
      <c r="F805" s="117">
        <v>33.982700000000001</v>
      </c>
      <c r="G805" s="117">
        <v>33.982700000000001</v>
      </c>
      <c r="H805" s="117">
        <v>33.982700000000001</v>
      </c>
      <c r="I805" s="190" t="s">
        <v>994</v>
      </c>
      <c r="J805" s="39" t="s">
        <v>807</v>
      </c>
      <c r="K805" s="39" t="s">
        <v>808</v>
      </c>
      <c r="L805" s="40" t="s">
        <v>723</v>
      </c>
      <c r="M805" s="134" t="s">
        <v>1832</v>
      </c>
    </row>
    <row r="806" spans="1:13" ht="63.75" customHeight="1" x14ac:dyDescent="0.2">
      <c r="A806" s="183">
        <v>538</v>
      </c>
      <c r="B806" s="133" t="s">
        <v>954</v>
      </c>
      <c r="C806" s="190" t="s">
        <v>68</v>
      </c>
      <c r="D806" s="187" t="s">
        <v>10</v>
      </c>
      <c r="E806" s="190" t="s">
        <v>358</v>
      </c>
      <c r="F806" s="117">
        <v>81.075999999999993</v>
      </c>
      <c r="G806" s="117">
        <v>81.075999999999993</v>
      </c>
      <c r="H806" s="117">
        <v>81.075999999999993</v>
      </c>
      <c r="I806" s="190" t="s">
        <v>994</v>
      </c>
      <c r="J806" s="39" t="s">
        <v>807</v>
      </c>
      <c r="K806" s="39" t="s">
        <v>808</v>
      </c>
      <c r="L806" s="40" t="s">
        <v>723</v>
      </c>
      <c r="M806" s="134" t="s">
        <v>1919</v>
      </c>
    </row>
    <row r="807" spans="1:13" ht="63.75" customHeight="1" x14ac:dyDescent="0.2">
      <c r="A807" s="183">
        <v>540</v>
      </c>
      <c r="B807" s="133" t="s">
        <v>955</v>
      </c>
      <c r="C807" s="190" t="s">
        <v>68</v>
      </c>
      <c r="D807" s="187" t="s">
        <v>10</v>
      </c>
      <c r="E807" s="190" t="s">
        <v>358</v>
      </c>
      <c r="F807" s="117">
        <v>4.2649999999999997</v>
      </c>
      <c r="G807" s="117">
        <v>4.2649999999999997</v>
      </c>
      <c r="H807" s="117">
        <v>4.2649999999999997</v>
      </c>
      <c r="I807" s="190" t="s">
        <v>994</v>
      </c>
      <c r="J807" s="39" t="s">
        <v>807</v>
      </c>
      <c r="K807" s="39" t="s">
        <v>808</v>
      </c>
      <c r="L807" s="40" t="s">
        <v>723</v>
      </c>
      <c r="M807" s="134" t="s">
        <v>1833</v>
      </c>
    </row>
    <row r="808" spans="1:13" ht="38.25" customHeight="1" x14ac:dyDescent="0.2">
      <c r="A808" s="183">
        <v>541</v>
      </c>
      <c r="B808" s="133" t="s">
        <v>1039</v>
      </c>
      <c r="C808" s="190" t="s">
        <v>68</v>
      </c>
      <c r="D808" s="187" t="s">
        <v>10</v>
      </c>
      <c r="E808" s="190" t="s">
        <v>358</v>
      </c>
      <c r="F808" s="117">
        <v>3.4232999999999998</v>
      </c>
      <c r="G808" s="117">
        <v>3.4232999999999998</v>
      </c>
      <c r="H808" s="117">
        <v>3.423</v>
      </c>
      <c r="I808" s="190" t="s">
        <v>994</v>
      </c>
      <c r="J808" s="39" t="s">
        <v>807</v>
      </c>
      <c r="K808" s="39" t="s">
        <v>808</v>
      </c>
      <c r="L808" s="40" t="s">
        <v>723</v>
      </c>
      <c r="M808" s="133" t="s">
        <v>1834</v>
      </c>
    </row>
    <row r="809" spans="1:13" ht="25.5" customHeight="1" x14ac:dyDescent="0.2">
      <c r="A809" s="183">
        <v>542</v>
      </c>
      <c r="B809" s="133" t="s">
        <v>956</v>
      </c>
      <c r="C809" s="190" t="s">
        <v>68</v>
      </c>
      <c r="D809" s="187" t="s">
        <v>10</v>
      </c>
      <c r="E809" s="190" t="s">
        <v>358</v>
      </c>
      <c r="F809" s="117">
        <v>0.51959999999999995</v>
      </c>
      <c r="G809" s="117">
        <v>0.51959999999999995</v>
      </c>
      <c r="H809" s="117">
        <v>0.51959999999999995</v>
      </c>
      <c r="I809" s="190" t="s">
        <v>994</v>
      </c>
      <c r="J809" s="39" t="s">
        <v>807</v>
      </c>
      <c r="K809" s="39" t="s">
        <v>808</v>
      </c>
      <c r="L809" s="40" t="s">
        <v>723</v>
      </c>
      <c r="M809" s="134" t="s">
        <v>1835</v>
      </c>
    </row>
    <row r="810" spans="1:13" ht="25.5" customHeight="1" x14ac:dyDescent="0.2">
      <c r="A810" s="183">
        <v>543</v>
      </c>
      <c r="B810" s="133" t="s">
        <v>1043</v>
      </c>
      <c r="C810" s="190" t="s">
        <v>68</v>
      </c>
      <c r="D810" s="187" t="s">
        <v>10</v>
      </c>
      <c r="E810" s="190" t="s">
        <v>358</v>
      </c>
      <c r="F810" s="117">
        <v>135.90600000000001</v>
      </c>
      <c r="G810" s="117">
        <v>135.90600000000001</v>
      </c>
      <c r="H810" s="117">
        <v>135.90600000000001</v>
      </c>
      <c r="I810" s="190" t="s">
        <v>995</v>
      </c>
      <c r="J810" s="39" t="s">
        <v>807</v>
      </c>
      <c r="K810" s="39" t="s">
        <v>808</v>
      </c>
      <c r="L810" s="40" t="s">
        <v>722</v>
      </c>
      <c r="M810" s="153" t="s">
        <v>1427</v>
      </c>
    </row>
    <row r="811" spans="1:13" ht="25.5" customHeight="1" x14ac:dyDescent="0.2">
      <c r="A811" s="183">
        <v>544</v>
      </c>
      <c r="B811" s="133" t="s">
        <v>1180</v>
      </c>
      <c r="C811" s="190" t="s">
        <v>68</v>
      </c>
      <c r="D811" s="187" t="s">
        <v>10</v>
      </c>
      <c r="E811" s="190" t="s">
        <v>358</v>
      </c>
      <c r="F811" s="117">
        <v>250</v>
      </c>
      <c r="G811" s="117">
        <v>250</v>
      </c>
      <c r="H811" s="117">
        <v>250</v>
      </c>
      <c r="I811" s="190" t="s">
        <v>995</v>
      </c>
      <c r="J811" s="39" t="s">
        <v>807</v>
      </c>
      <c r="K811" s="39" t="s">
        <v>808</v>
      </c>
      <c r="L811" s="40" t="s">
        <v>722</v>
      </c>
      <c r="M811" s="134" t="s">
        <v>1836</v>
      </c>
    </row>
    <row r="812" spans="1:13" ht="12.75" customHeight="1" x14ac:dyDescent="0.2">
      <c r="A812" s="219">
        <v>545</v>
      </c>
      <c r="B812" s="231" t="s">
        <v>1041</v>
      </c>
      <c r="C812" s="190" t="s">
        <v>68</v>
      </c>
      <c r="D812" s="223" t="s">
        <v>10</v>
      </c>
      <c r="E812" s="226" t="s">
        <v>358</v>
      </c>
      <c r="F812" s="117"/>
      <c r="G812" s="117"/>
      <c r="H812" s="117"/>
      <c r="I812" s="190" t="s">
        <v>995</v>
      </c>
      <c r="J812" s="39" t="s">
        <v>807</v>
      </c>
      <c r="K812" s="39" t="s">
        <v>808</v>
      </c>
      <c r="L812" s="40" t="s">
        <v>722</v>
      </c>
      <c r="M812" s="134"/>
    </row>
    <row r="813" spans="1:13" ht="12.75" customHeight="1" x14ac:dyDescent="0.2">
      <c r="A813" s="219"/>
      <c r="B813" s="231"/>
      <c r="C813" s="190" t="s">
        <v>68</v>
      </c>
      <c r="D813" s="223"/>
      <c r="E813" s="226"/>
      <c r="F813" s="117">
        <v>486.00599999999997</v>
      </c>
      <c r="G813" s="117">
        <v>486.00599999999997</v>
      </c>
      <c r="H813" s="117">
        <v>486.00599999999997</v>
      </c>
      <c r="I813" s="190" t="s">
        <v>1007</v>
      </c>
      <c r="J813" s="39" t="s">
        <v>807</v>
      </c>
      <c r="K813" s="39" t="s">
        <v>808</v>
      </c>
      <c r="L813" s="40" t="s">
        <v>734</v>
      </c>
      <c r="M813" s="134" t="s">
        <v>1642</v>
      </c>
    </row>
    <row r="814" spans="1:13" ht="12.75" customHeight="1" x14ac:dyDescent="0.2">
      <c r="A814" s="219">
        <v>546</v>
      </c>
      <c r="B814" s="231" t="s">
        <v>1042</v>
      </c>
      <c r="C814" s="190" t="s">
        <v>68</v>
      </c>
      <c r="D814" s="223" t="s">
        <v>10</v>
      </c>
      <c r="E814" s="226" t="s">
        <v>358</v>
      </c>
      <c r="F814" s="117"/>
      <c r="G814" s="117"/>
      <c r="H814" s="117"/>
      <c r="I814" s="190" t="s">
        <v>995</v>
      </c>
      <c r="J814" s="39" t="s">
        <v>807</v>
      </c>
      <c r="K814" s="39" t="s">
        <v>808</v>
      </c>
      <c r="L814" s="40" t="s">
        <v>722</v>
      </c>
      <c r="M814" s="134"/>
    </row>
    <row r="815" spans="1:13" ht="12.75" customHeight="1" x14ac:dyDescent="0.2">
      <c r="A815" s="219"/>
      <c r="B815" s="231"/>
      <c r="C815" s="190" t="s">
        <v>68</v>
      </c>
      <c r="D815" s="223"/>
      <c r="E815" s="226"/>
      <c r="F815" s="117">
        <v>964.17399999999998</v>
      </c>
      <c r="G815" s="117">
        <v>964.17399999999998</v>
      </c>
      <c r="H815" s="117">
        <v>964.17399999999998</v>
      </c>
      <c r="I815" s="190" t="s">
        <v>1007</v>
      </c>
      <c r="J815" s="39" t="s">
        <v>807</v>
      </c>
      <c r="K815" s="39" t="s">
        <v>808</v>
      </c>
      <c r="L815" s="40" t="s">
        <v>734</v>
      </c>
      <c r="M815" s="134" t="s">
        <v>1642</v>
      </c>
    </row>
    <row r="816" spans="1:13" ht="25.5" customHeight="1" x14ac:dyDescent="0.2">
      <c r="A816" s="183">
        <v>547</v>
      </c>
      <c r="B816" s="133" t="s">
        <v>617</v>
      </c>
      <c r="C816" s="190" t="s">
        <v>68</v>
      </c>
      <c r="D816" s="187" t="s">
        <v>10</v>
      </c>
      <c r="E816" s="190" t="s">
        <v>358</v>
      </c>
      <c r="F816" s="117">
        <v>454.24700000000001</v>
      </c>
      <c r="G816" s="117">
        <v>454.24700000000001</v>
      </c>
      <c r="H816" s="117">
        <v>454.24700000000001</v>
      </c>
      <c r="I816" s="190" t="s">
        <v>1007</v>
      </c>
      <c r="J816" s="39" t="s">
        <v>807</v>
      </c>
      <c r="K816" s="39" t="s">
        <v>808</v>
      </c>
      <c r="L816" s="40" t="s">
        <v>734</v>
      </c>
      <c r="M816" s="134" t="s">
        <v>1427</v>
      </c>
    </row>
    <row r="817" spans="1:14" ht="12.75" customHeight="1" x14ac:dyDescent="0.2">
      <c r="A817" s="183"/>
      <c r="B817" s="186"/>
      <c r="C817" s="187"/>
      <c r="D817" s="187"/>
      <c r="E817" s="190"/>
      <c r="F817" s="119"/>
      <c r="G817" s="119"/>
      <c r="H817" s="119"/>
      <c r="I817" s="13"/>
      <c r="J817" s="116"/>
      <c r="K817" s="9"/>
      <c r="L817" s="9"/>
      <c r="M817" s="134"/>
    </row>
    <row r="818" spans="1:14" ht="25.5" customHeight="1" x14ac:dyDescent="0.2">
      <c r="A818" s="183">
        <v>548</v>
      </c>
      <c r="B818" s="95" t="s">
        <v>1310</v>
      </c>
      <c r="C818" s="187" t="s">
        <v>247</v>
      </c>
      <c r="D818" s="190" t="s">
        <v>10</v>
      </c>
      <c r="E818" s="190" t="s">
        <v>358</v>
      </c>
      <c r="F818" s="118">
        <v>1303.1784</v>
      </c>
      <c r="G818" s="118">
        <v>1303.1784</v>
      </c>
      <c r="H818" s="118">
        <f>H820+H821+H822+H823+H824+H825+H826+H827+H828+H829+H830+H831+H833+H834+H835+H860+H861+H862+H863+H864+H870+H1016+H1017</f>
        <v>1303.1771372000003</v>
      </c>
      <c r="I818" s="13" t="s">
        <v>93</v>
      </c>
      <c r="J818" s="116">
        <v>271</v>
      </c>
      <c r="K818" s="9" t="s">
        <v>809</v>
      </c>
      <c r="L818" s="9"/>
      <c r="M818" s="134" t="s">
        <v>1642</v>
      </c>
      <c r="N818" s="151"/>
    </row>
    <row r="819" spans="1:14" ht="12.75" customHeight="1" x14ac:dyDescent="0.2">
      <c r="A819" s="183"/>
      <c r="B819" s="186" t="s">
        <v>993</v>
      </c>
      <c r="C819" s="187"/>
      <c r="D819" s="187"/>
      <c r="E819" s="190"/>
      <c r="F819" s="119"/>
      <c r="G819" s="119"/>
      <c r="H819" s="119"/>
      <c r="I819" s="13"/>
      <c r="J819" s="116"/>
      <c r="K819" s="9"/>
      <c r="L819" s="9"/>
      <c r="M819" s="134"/>
    </row>
    <row r="820" spans="1:14" ht="38.25" customHeight="1" x14ac:dyDescent="0.2">
      <c r="A820" s="183">
        <v>551</v>
      </c>
      <c r="B820" s="133" t="s">
        <v>1048</v>
      </c>
      <c r="C820" s="190" t="s">
        <v>68</v>
      </c>
      <c r="D820" s="187" t="s">
        <v>10</v>
      </c>
      <c r="E820" s="190" t="s">
        <v>358</v>
      </c>
      <c r="F820" s="117">
        <v>1.75</v>
      </c>
      <c r="G820" s="117">
        <v>1.75</v>
      </c>
      <c r="H820" s="117">
        <v>1.75</v>
      </c>
      <c r="I820" s="190" t="s">
        <v>994</v>
      </c>
      <c r="J820" s="39" t="s">
        <v>807</v>
      </c>
      <c r="K820" s="39" t="s">
        <v>809</v>
      </c>
      <c r="L820" s="40" t="s">
        <v>726</v>
      </c>
      <c r="M820" s="133" t="s">
        <v>1874</v>
      </c>
    </row>
    <row r="821" spans="1:14" ht="38.25" customHeight="1" x14ac:dyDescent="0.2">
      <c r="A821" s="183">
        <v>552</v>
      </c>
      <c r="B821" s="133" t="s">
        <v>1049</v>
      </c>
      <c r="C821" s="190" t="s">
        <v>68</v>
      </c>
      <c r="D821" s="187" t="s">
        <v>10</v>
      </c>
      <c r="E821" s="190" t="s">
        <v>358</v>
      </c>
      <c r="F821" s="117">
        <v>1.75</v>
      </c>
      <c r="G821" s="117">
        <v>1.75</v>
      </c>
      <c r="H821" s="117">
        <v>1.75</v>
      </c>
      <c r="I821" s="190" t="s">
        <v>994</v>
      </c>
      <c r="J821" s="39" t="s">
        <v>807</v>
      </c>
      <c r="K821" s="39" t="s">
        <v>809</v>
      </c>
      <c r="L821" s="40" t="s">
        <v>726</v>
      </c>
      <c r="M821" s="134" t="s">
        <v>1837</v>
      </c>
    </row>
    <row r="822" spans="1:14" ht="38.25" customHeight="1" x14ac:dyDescent="0.2">
      <c r="A822" s="183">
        <v>553</v>
      </c>
      <c r="B822" s="133" t="s">
        <v>1056</v>
      </c>
      <c r="C822" s="190" t="s">
        <v>68</v>
      </c>
      <c r="D822" s="187" t="s">
        <v>10</v>
      </c>
      <c r="E822" s="190" t="s">
        <v>358</v>
      </c>
      <c r="F822" s="117">
        <v>1E-3</v>
      </c>
      <c r="G822" s="117">
        <v>1E-3</v>
      </c>
      <c r="H822" s="117">
        <v>9.990000000000001E-4</v>
      </c>
      <c r="I822" s="190" t="s">
        <v>994</v>
      </c>
      <c r="J822" s="39" t="s">
        <v>807</v>
      </c>
      <c r="K822" s="39" t="s">
        <v>809</v>
      </c>
      <c r="L822" s="40" t="s">
        <v>726</v>
      </c>
      <c r="M822" s="134" t="s">
        <v>1642</v>
      </c>
    </row>
    <row r="823" spans="1:14" ht="38.25" customHeight="1" x14ac:dyDescent="0.2">
      <c r="A823" s="183">
        <v>554</v>
      </c>
      <c r="B823" s="133" t="s">
        <v>1051</v>
      </c>
      <c r="C823" s="190" t="s">
        <v>68</v>
      </c>
      <c r="D823" s="187" t="s">
        <v>10</v>
      </c>
      <c r="E823" s="190" t="s">
        <v>358</v>
      </c>
      <c r="F823" s="117">
        <v>1E-3</v>
      </c>
      <c r="G823" s="117">
        <v>1E-3</v>
      </c>
      <c r="H823" s="117">
        <v>9.990000000000001E-4</v>
      </c>
      <c r="I823" s="190" t="s">
        <v>994</v>
      </c>
      <c r="J823" s="39" t="s">
        <v>807</v>
      </c>
      <c r="K823" s="39" t="s">
        <v>809</v>
      </c>
      <c r="L823" s="40" t="s">
        <v>726</v>
      </c>
      <c r="M823" s="134" t="s">
        <v>1642</v>
      </c>
    </row>
    <row r="824" spans="1:14" ht="51" customHeight="1" x14ac:dyDescent="0.2">
      <c r="A824" s="183">
        <v>555</v>
      </c>
      <c r="B824" s="133" t="s">
        <v>1052</v>
      </c>
      <c r="C824" s="190" t="s">
        <v>68</v>
      </c>
      <c r="D824" s="187" t="s">
        <v>10</v>
      </c>
      <c r="E824" s="190" t="s">
        <v>358</v>
      </c>
      <c r="F824" s="117">
        <v>1E-3</v>
      </c>
      <c r="G824" s="117">
        <v>1E-3</v>
      </c>
      <c r="H824" s="117">
        <v>9.990000000000001E-4</v>
      </c>
      <c r="I824" s="190" t="s">
        <v>994</v>
      </c>
      <c r="J824" s="39" t="s">
        <v>807</v>
      </c>
      <c r="K824" s="39" t="s">
        <v>809</v>
      </c>
      <c r="L824" s="40" t="s">
        <v>726</v>
      </c>
      <c r="M824" s="134" t="s">
        <v>1642</v>
      </c>
    </row>
    <row r="825" spans="1:14" ht="38.25" customHeight="1" x14ac:dyDescent="0.2">
      <c r="A825" s="183">
        <v>556</v>
      </c>
      <c r="B825" s="133" t="s">
        <v>1055</v>
      </c>
      <c r="C825" s="190" t="s">
        <v>68</v>
      </c>
      <c r="D825" s="187" t="s">
        <v>10</v>
      </c>
      <c r="E825" s="190" t="s">
        <v>358</v>
      </c>
      <c r="F825" s="117">
        <v>1E-3</v>
      </c>
      <c r="G825" s="117">
        <v>1E-3</v>
      </c>
      <c r="H825" s="117">
        <v>9.990000000000001E-4</v>
      </c>
      <c r="I825" s="190" t="s">
        <v>994</v>
      </c>
      <c r="J825" s="39" t="s">
        <v>807</v>
      </c>
      <c r="K825" s="39" t="s">
        <v>809</v>
      </c>
      <c r="L825" s="40" t="s">
        <v>726</v>
      </c>
      <c r="M825" s="134" t="s">
        <v>1642</v>
      </c>
    </row>
    <row r="826" spans="1:14" ht="51" customHeight="1" x14ac:dyDescent="0.2">
      <c r="A826" s="183">
        <v>558</v>
      </c>
      <c r="B826" s="133" t="s">
        <v>1054</v>
      </c>
      <c r="C826" s="190" t="s">
        <v>68</v>
      </c>
      <c r="D826" s="187" t="s">
        <v>10</v>
      </c>
      <c r="E826" s="190" t="s">
        <v>358</v>
      </c>
      <c r="F826" s="117">
        <v>1E-3</v>
      </c>
      <c r="G826" s="117">
        <v>1E-3</v>
      </c>
      <c r="H826" s="117">
        <v>9.990000000000001E-4</v>
      </c>
      <c r="I826" s="190" t="s">
        <v>994</v>
      </c>
      <c r="J826" s="39" t="s">
        <v>807</v>
      </c>
      <c r="K826" s="39" t="s">
        <v>809</v>
      </c>
      <c r="L826" s="40" t="s">
        <v>726</v>
      </c>
      <c r="M826" s="134" t="s">
        <v>1642</v>
      </c>
    </row>
    <row r="827" spans="1:14" ht="51" customHeight="1" x14ac:dyDescent="0.2">
      <c r="A827" s="183">
        <v>559</v>
      </c>
      <c r="B827" s="133" t="s">
        <v>1053</v>
      </c>
      <c r="C827" s="190" t="s">
        <v>68</v>
      </c>
      <c r="D827" s="187" t="s">
        <v>10</v>
      </c>
      <c r="E827" s="190" t="s">
        <v>358</v>
      </c>
      <c r="F827" s="117">
        <v>1E-3</v>
      </c>
      <c r="G827" s="117">
        <v>1E-3</v>
      </c>
      <c r="H827" s="117">
        <v>9.990000000000001E-4</v>
      </c>
      <c r="I827" s="190" t="s">
        <v>994</v>
      </c>
      <c r="J827" s="39" t="s">
        <v>807</v>
      </c>
      <c r="K827" s="39" t="s">
        <v>809</v>
      </c>
      <c r="L827" s="40" t="s">
        <v>726</v>
      </c>
      <c r="M827" s="134" t="s">
        <v>1642</v>
      </c>
    </row>
    <row r="828" spans="1:14" ht="38.25" customHeight="1" x14ac:dyDescent="0.2">
      <c r="A828" s="183">
        <v>560</v>
      </c>
      <c r="B828" s="133" t="s">
        <v>1050</v>
      </c>
      <c r="C828" s="190" t="s">
        <v>68</v>
      </c>
      <c r="D828" s="187" t="s">
        <v>10</v>
      </c>
      <c r="E828" s="190" t="s">
        <v>358</v>
      </c>
      <c r="F828" s="117">
        <v>1E-3</v>
      </c>
      <c r="G828" s="117">
        <v>1E-3</v>
      </c>
      <c r="H828" s="170">
        <v>2.0000000000000001E-4</v>
      </c>
      <c r="I828" s="190" t="s">
        <v>994</v>
      </c>
      <c r="J828" s="39" t="s">
        <v>807</v>
      </c>
      <c r="K828" s="39" t="s">
        <v>809</v>
      </c>
      <c r="L828" s="40" t="s">
        <v>726</v>
      </c>
      <c r="M828" s="134" t="s">
        <v>1838</v>
      </c>
    </row>
    <row r="829" spans="1:14" ht="38.25" customHeight="1" x14ac:dyDescent="0.2">
      <c r="A829" s="183">
        <v>561</v>
      </c>
      <c r="B829" s="133" t="s">
        <v>1057</v>
      </c>
      <c r="C829" s="190" t="s">
        <v>68</v>
      </c>
      <c r="D829" s="187" t="s">
        <v>10</v>
      </c>
      <c r="E829" s="190" t="s">
        <v>358</v>
      </c>
      <c r="F829" s="117">
        <v>9.8902999999999999</v>
      </c>
      <c r="G829" s="117">
        <v>9.8902999999999999</v>
      </c>
      <c r="H829" s="117">
        <v>9.89</v>
      </c>
      <c r="I829" s="190" t="s">
        <v>994</v>
      </c>
      <c r="J829" s="39" t="s">
        <v>807</v>
      </c>
      <c r="K829" s="39" t="s">
        <v>809</v>
      </c>
      <c r="L829" s="40" t="s">
        <v>726</v>
      </c>
      <c r="M829" s="134" t="s">
        <v>1642</v>
      </c>
    </row>
    <row r="830" spans="1:14" ht="25.5" customHeight="1" x14ac:dyDescent="0.2">
      <c r="A830" s="183">
        <v>565</v>
      </c>
      <c r="B830" s="133" t="s">
        <v>1044</v>
      </c>
      <c r="C830" s="190" t="s">
        <v>68</v>
      </c>
      <c r="D830" s="187" t="s">
        <v>10</v>
      </c>
      <c r="E830" s="190" t="s">
        <v>358</v>
      </c>
      <c r="F830" s="117">
        <v>8</v>
      </c>
      <c r="G830" s="117">
        <v>8</v>
      </c>
      <c r="H830" s="117">
        <v>8</v>
      </c>
      <c r="I830" s="190" t="s">
        <v>994</v>
      </c>
      <c r="J830" s="39" t="s">
        <v>807</v>
      </c>
      <c r="K830" s="39" t="s">
        <v>809</v>
      </c>
      <c r="L830" s="40" t="s">
        <v>726</v>
      </c>
      <c r="M830" s="134" t="s">
        <v>1642</v>
      </c>
    </row>
    <row r="831" spans="1:14" ht="38.25" customHeight="1" x14ac:dyDescent="0.2">
      <c r="A831" s="183">
        <v>566</v>
      </c>
      <c r="B831" s="133" t="s">
        <v>1045</v>
      </c>
      <c r="C831" s="190" t="s">
        <v>68</v>
      </c>
      <c r="D831" s="187" t="s">
        <v>10</v>
      </c>
      <c r="E831" s="190" t="s">
        <v>358</v>
      </c>
      <c r="F831" s="117">
        <v>8.3057999999999996</v>
      </c>
      <c r="G831" s="117">
        <v>8.3057999999999996</v>
      </c>
      <c r="H831" s="117">
        <v>8.3059999999999992</v>
      </c>
      <c r="I831" s="190" t="s">
        <v>994</v>
      </c>
      <c r="J831" s="39" t="s">
        <v>807</v>
      </c>
      <c r="K831" s="39" t="s">
        <v>809</v>
      </c>
      <c r="L831" s="40" t="s">
        <v>726</v>
      </c>
      <c r="M831" s="134" t="s">
        <v>1642</v>
      </c>
    </row>
    <row r="832" spans="1:14" ht="38.25" customHeight="1" x14ac:dyDescent="0.2">
      <c r="A832" s="219">
        <v>568</v>
      </c>
      <c r="B832" s="133" t="s">
        <v>1017</v>
      </c>
      <c r="C832" s="190" t="s">
        <v>68</v>
      </c>
      <c r="D832" s="223" t="s">
        <v>10</v>
      </c>
      <c r="E832" s="226" t="s">
        <v>358</v>
      </c>
      <c r="F832" s="21"/>
      <c r="G832" s="21"/>
      <c r="H832" s="21"/>
      <c r="I832" s="190"/>
      <c r="J832" s="39"/>
      <c r="K832" s="40"/>
      <c r="L832" s="40"/>
      <c r="M832" s="134"/>
    </row>
    <row r="833" spans="1:13" ht="38.25" customHeight="1" x14ac:dyDescent="0.2">
      <c r="A833" s="219"/>
      <c r="B833" s="133" t="s">
        <v>1018</v>
      </c>
      <c r="C833" s="190" t="s">
        <v>68</v>
      </c>
      <c r="D833" s="223"/>
      <c r="E833" s="226"/>
      <c r="F833" s="117">
        <v>2.4094000000000002</v>
      </c>
      <c r="G833" s="117">
        <v>2.4094000000000002</v>
      </c>
      <c r="H833" s="117">
        <v>2.4089999999999998</v>
      </c>
      <c r="I833" s="190" t="s">
        <v>994</v>
      </c>
      <c r="J833" s="39" t="s">
        <v>807</v>
      </c>
      <c r="K833" s="39" t="s">
        <v>809</v>
      </c>
      <c r="L833" s="40" t="s">
        <v>726</v>
      </c>
      <c r="M833" s="134" t="s">
        <v>1427</v>
      </c>
    </row>
    <row r="834" spans="1:13" ht="25.5" customHeight="1" x14ac:dyDescent="0.2">
      <c r="A834" s="183">
        <v>569</v>
      </c>
      <c r="B834" s="133" t="s">
        <v>608</v>
      </c>
      <c r="C834" s="190" t="s">
        <v>68</v>
      </c>
      <c r="D834" s="187" t="s">
        <v>10</v>
      </c>
      <c r="E834" s="190" t="s">
        <v>358</v>
      </c>
      <c r="F834" s="117">
        <v>150</v>
      </c>
      <c r="G834" s="117">
        <v>150</v>
      </c>
      <c r="H834" s="117">
        <v>150</v>
      </c>
      <c r="I834" s="190" t="s">
        <v>994</v>
      </c>
      <c r="J834" s="39" t="s">
        <v>807</v>
      </c>
      <c r="K834" s="39" t="s">
        <v>809</v>
      </c>
      <c r="L834" s="40" t="s">
        <v>726</v>
      </c>
      <c r="M834" s="134" t="s">
        <v>1839</v>
      </c>
    </row>
    <row r="835" spans="1:13" ht="25.5" customHeight="1" x14ac:dyDescent="0.2">
      <c r="A835" s="183">
        <v>570</v>
      </c>
      <c r="B835" s="133" t="s">
        <v>1141</v>
      </c>
      <c r="C835" s="190" t="s">
        <v>68</v>
      </c>
      <c r="D835" s="187" t="s">
        <v>10</v>
      </c>
      <c r="E835" s="190" t="s">
        <v>358</v>
      </c>
      <c r="F835" s="117">
        <v>150</v>
      </c>
      <c r="G835" s="117">
        <v>150</v>
      </c>
      <c r="H835" s="117">
        <v>150</v>
      </c>
      <c r="I835" s="190" t="s">
        <v>994</v>
      </c>
      <c r="J835" s="39" t="s">
        <v>807</v>
      </c>
      <c r="K835" s="39" t="s">
        <v>809</v>
      </c>
      <c r="L835" s="40" t="s">
        <v>726</v>
      </c>
      <c r="M835" s="134" t="s">
        <v>1642</v>
      </c>
    </row>
    <row r="836" spans="1:13" ht="38.25" customHeight="1" x14ac:dyDescent="0.2">
      <c r="A836" s="183">
        <v>571</v>
      </c>
      <c r="B836" s="95" t="s">
        <v>1311</v>
      </c>
      <c r="C836" s="187" t="s">
        <v>247</v>
      </c>
      <c r="D836" s="190" t="s">
        <v>10</v>
      </c>
      <c r="E836" s="190" t="s">
        <v>358</v>
      </c>
      <c r="F836" s="119">
        <v>145.501</v>
      </c>
      <c r="G836" s="119">
        <v>145.501</v>
      </c>
      <c r="H836" s="119">
        <f>H838+H839</f>
        <v>145.1</v>
      </c>
      <c r="I836" s="13" t="s">
        <v>93</v>
      </c>
      <c r="J836" s="116">
        <v>271</v>
      </c>
      <c r="K836" s="9" t="s">
        <v>760</v>
      </c>
      <c r="L836" s="9"/>
      <c r="M836" s="134" t="s">
        <v>1642</v>
      </c>
    </row>
    <row r="837" spans="1:13" ht="12.75" customHeight="1" x14ac:dyDescent="0.2">
      <c r="A837" s="183"/>
      <c r="B837" s="186" t="s">
        <v>993</v>
      </c>
      <c r="C837" s="187"/>
      <c r="D837" s="187"/>
      <c r="E837" s="190"/>
      <c r="F837" s="119"/>
      <c r="G837" s="119"/>
      <c r="H837" s="119"/>
      <c r="I837" s="13"/>
      <c r="J837" s="116"/>
      <c r="K837" s="9"/>
      <c r="L837" s="9"/>
      <c r="M837" s="134"/>
    </row>
    <row r="838" spans="1:13" ht="25.5" customHeight="1" x14ac:dyDescent="0.2">
      <c r="A838" s="183">
        <v>572</v>
      </c>
      <c r="B838" s="133" t="s">
        <v>714</v>
      </c>
      <c r="C838" s="190" t="s">
        <v>68</v>
      </c>
      <c r="D838" s="187" t="s">
        <v>10</v>
      </c>
      <c r="E838" s="190" t="s">
        <v>358</v>
      </c>
      <c r="F838" s="117">
        <v>137.5</v>
      </c>
      <c r="G838" s="117">
        <v>137.5</v>
      </c>
      <c r="H838" s="117">
        <v>137.5</v>
      </c>
      <c r="I838" s="190" t="s">
        <v>994</v>
      </c>
      <c r="J838" s="39" t="s">
        <v>807</v>
      </c>
      <c r="K838" s="39" t="s">
        <v>760</v>
      </c>
      <c r="L838" s="40" t="s">
        <v>726</v>
      </c>
      <c r="M838" s="134" t="s">
        <v>1427</v>
      </c>
    </row>
    <row r="839" spans="1:13" ht="51" customHeight="1" x14ac:dyDescent="0.2">
      <c r="A839" s="183">
        <v>576</v>
      </c>
      <c r="B839" s="133" t="s">
        <v>715</v>
      </c>
      <c r="C839" s="190" t="s">
        <v>68</v>
      </c>
      <c r="D839" s="187" t="s">
        <v>10</v>
      </c>
      <c r="E839" s="190" t="s">
        <v>358</v>
      </c>
      <c r="F839" s="117">
        <v>8.0009999999999994</v>
      </c>
      <c r="G839" s="117">
        <v>8.0009999999999994</v>
      </c>
      <c r="H839" s="117">
        <v>7.6</v>
      </c>
      <c r="I839" s="190" t="s">
        <v>994</v>
      </c>
      <c r="J839" s="39" t="s">
        <v>807</v>
      </c>
      <c r="K839" s="39" t="s">
        <v>760</v>
      </c>
      <c r="L839" s="40" t="s">
        <v>726</v>
      </c>
      <c r="M839" s="134" t="s">
        <v>1840</v>
      </c>
    </row>
    <row r="840" spans="1:13" ht="12.75" customHeight="1" x14ac:dyDescent="0.2">
      <c r="A840" s="183"/>
      <c r="B840" s="134" t="s">
        <v>92</v>
      </c>
      <c r="C840" s="190"/>
      <c r="D840" s="190"/>
      <c r="E840" s="190"/>
      <c r="F840" s="70"/>
      <c r="G840" s="70"/>
      <c r="H840" s="70"/>
      <c r="I840" s="190"/>
      <c r="J840" s="190"/>
      <c r="K840" s="190"/>
      <c r="L840" s="190"/>
      <c r="M840" s="134"/>
    </row>
    <row r="841" spans="1:13" ht="12.75" customHeight="1" x14ac:dyDescent="0.2">
      <c r="A841" s="183"/>
      <c r="B841" s="134" t="s">
        <v>93</v>
      </c>
      <c r="C841" s="188" t="s">
        <v>68</v>
      </c>
      <c r="D841" s="188"/>
      <c r="E841" s="188"/>
      <c r="F841" s="70">
        <f>F836+F818+F783</f>
        <v>2668.7403999999997</v>
      </c>
      <c r="G841" s="70">
        <f>G836+G818+G783</f>
        <v>2668.7403999999997</v>
      </c>
      <c r="H841" s="70">
        <f>H836+H818+H783</f>
        <v>2668.3381372000003</v>
      </c>
      <c r="I841" s="188"/>
      <c r="J841" s="190"/>
      <c r="K841" s="190"/>
      <c r="L841" s="190"/>
      <c r="M841" s="134"/>
    </row>
    <row r="842" spans="1:13" ht="12.75" customHeight="1" x14ac:dyDescent="0.2">
      <c r="A842" s="183"/>
      <c r="B842" s="134" t="s">
        <v>94</v>
      </c>
      <c r="C842" s="188" t="s">
        <v>68</v>
      </c>
      <c r="D842" s="188"/>
      <c r="E842" s="188"/>
      <c r="F842" s="70">
        <f>F782</f>
        <v>385.90600000000001</v>
      </c>
      <c r="G842" s="70">
        <f>G782</f>
        <v>385.90600000000001</v>
      </c>
      <c r="H842" s="70">
        <f>H782</f>
        <v>385.90600000000001</v>
      </c>
      <c r="I842" s="188"/>
      <c r="J842" s="190"/>
      <c r="K842" s="190"/>
      <c r="L842" s="190"/>
      <c r="M842" s="134"/>
    </row>
    <row r="843" spans="1:13" ht="12.75" customHeight="1" x14ac:dyDescent="0.2">
      <c r="A843" s="183"/>
      <c r="B843" s="134" t="s">
        <v>735</v>
      </c>
      <c r="C843" s="188" t="s">
        <v>68</v>
      </c>
      <c r="D843" s="188"/>
      <c r="E843" s="188"/>
      <c r="F843" s="70">
        <f>F784</f>
        <v>1904.4269999999999</v>
      </c>
      <c r="G843" s="70">
        <f>G784</f>
        <v>1904.4269999999999</v>
      </c>
      <c r="H843" s="70">
        <f>H784</f>
        <v>1904.4269999999999</v>
      </c>
      <c r="I843" s="188"/>
      <c r="J843" s="190"/>
      <c r="K843" s="190"/>
      <c r="L843" s="190"/>
      <c r="M843" s="134"/>
    </row>
    <row r="844" spans="1:13" ht="25.5" customHeight="1" x14ac:dyDescent="0.2">
      <c r="A844" s="183"/>
      <c r="B844" s="134" t="s">
        <v>372</v>
      </c>
      <c r="C844" s="188" t="s">
        <v>68</v>
      </c>
      <c r="D844" s="188"/>
      <c r="E844" s="188"/>
      <c r="F844" s="70">
        <f t="shared" ref="F844:G844" si="3">F843+F842+F841</f>
        <v>4959.0733999999993</v>
      </c>
      <c r="G844" s="70">
        <f t="shared" si="3"/>
        <v>4959.0733999999993</v>
      </c>
      <c r="H844" s="70">
        <f>H843+H842+H841</f>
        <v>4958.6711372000009</v>
      </c>
      <c r="I844" s="188"/>
      <c r="J844" s="190"/>
      <c r="K844" s="190"/>
      <c r="L844" s="190"/>
      <c r="M844" s="134"/>
    </row>
    <row r="845" spans="1:13" ht="27" customHeight="1" x14ac:dyDescent="0.2">
      <c r="A845" s="183"/>
      <c r="B845" s="107" t="s">
        <v>373</v>
      </c>
      <c r="C845" s="187"/>
      <c r="D845" s="187"/>
      <c r="E845" s="187"/>
      <c r="F845" s="143"/>
      <c r="G845" s="143"/>
      <c r="H845" s="143"/>
      <c r="I845" s="199"/>
      <c r="J845" s="190"/>
      <c r="K845" s="190"/>
      <c r="L845" s="190"/>
      <c r="M845" s="134"/>
    </row>
    <row r="846" spans="1:13" ht="25.5" x14ac:dyDescent="0.2">
      <c r="A846" s="183">
        <v>577</v>
      </c>
      <c r="B846" s="186" t="s">
        <v>1312</v>
      </c>
      <c r="C846" s="187" t="s">
        <v>247</v>
      </c>
      <c r="D846" s="187" t="s">
        <v>10</v>
      </c>
      <c r="E846" s="190" t="s">
        <v>358</v>
      </c>
      <c r="F846" s="119">
        <v>150.3948</v>
      </c>
      <c r="G846" s="119">
        <v>150.3948</v>
      </c>
      <c r="H846" s="119">
        <f>H848+H849+H850+H851+H852</f>
        <v>140.90980000000002</v>
      </c>
      <c r="I846" s="13" t="s">
        <v>93</v>
      </c>
      <c r="J846" s="116">
        <v>271</v>
      </c>
      <c r="K846" s="9" t="s">
        <v>780</v>
      </c>
      <c r="L846" s="9" t="s">
        <v>723</v>
      </c>
      <c r="M846" s="134" t="s">
        <v>1642</v>
      </c>
    </row>
    <row r="847" spans="1:13" ht="12.75" customHeight="1" x14ac:dyDescent="0.2">
      <c r="A847" s="183"/>
      <c r="B847" s="186" t="s">
        <v>993</v>
      </c>
      <c r="C847" s="187"/>
      <c r="D847" s="187"/>
      <c r="E847" s="190"/>
      <c r="F847" s="119"/>
      <c r="G847" s="119"/>
      <c r="H847" s="119"/>
      <c r="I847" s="13"/>
      <c r="J847" s="116"/>
      <c r="K847" s="9"/>
      <c r="L847" s="9"/>
      <c r="M847" s="134"/>
    </row>
    <row r="848" spans="1:13" ht="38.25" customHeight="1" x14ac:dyDescent="0.2">
      <c r="A848" s="183">
        <v>590</v>
      </c>
      <c r="B848" s="133" t="s">
        <v>618</v>
      </c>
      <c r="C848" s="190" t="s">
        <v>68</v>
      </c>
      <c r="D848" s="187" t="s">
        <v>10</v>
      </c>
      <c r="E848" s="190" t="s">
        <v>358</v>
      </c>
      <c r="F848" s="117">
        <v>0.64180000000000004</v>
      </c>
      <c r="G848" s="117">
        <v>0.64180000000000004</v>
      </c>
      <c r="H848" s="117">
        <v>0.64200000000000002</v>
      </c>
      <c r="I848" s="190" t="s">
        <v>994</v>
      </c>
      <c r="J848" s="39" t="s">
        <v>807</v>
      </c>
      <c r="K848" s="39" t="s">
        <v>780</v>
      </c>
      <c r="L848" s="40" t="s">
        <v>723</v>
      </c>
      <c r="M848" s="134" t="s">
        <v>1642</v>
      </c>
    </row>
    <row r="849" spans="1:14" ht="25.5" customHeight="1" x14ac:dyDescent="0.2">
      <c r="A849" s="183">
        <v>595</v>
      </c>
      <c r="B849" s="191" t="s">
        <v>374</v>
      </c>
      <c r="C849" s="187" t="s">
        <v>68</v>
      </c>
      <c r="D849" s="190" t="s">
        <v>10</v>
      </c>
      <c r="E849" s="190" t="s">
        <v>358</v>
      </c>
      <c r="F849" s="117">
        <v>42.773899999999998</v>
      </c>
      <c r="G849" s="117">
        <v>42.773899999999998</v>
      </c>
      <c r="H849" s="117">
        <v>42.773800000000001</v>
      </c>
      <c r="I849" s="190" t="s">
        <v>994</v>
      </c>
      <c r="J849" s="39" t="s">
        <v>807</v>
      </c>
      <c r="K849" s="39" t="s">
        <v>780</v>
      </c>
      <c r="L849" s="40" t="s">
        <v>723</v>
      </c>
      <c r="M849" s="134" t="s">
        <v>1427</v>
      </c>
    </row>
    <row r="850" spans="1:14" ht="63.75" x14ac:dyDescent="0.2">
      <c r="A850" s="183">
        <v>596</v>
      </c>
      <c r="B850" s="191" t="s">
        <v>957</v>
      </c>
      <c r="C850" s="187" t="s">
        <v>68</v>
      </c>
      <c r="D850" s="190" t="s">
        <v>10</v>
      </c>
      <c r="E850" s="190" t="s">
        <v>358</v>
      </c>
      <c r="F850" s="117">
        <v>9.4847999999999999</v>
      </c>
      <c r="G850" s="117">
        <v>9.4847999999999999</v>
      </c>
      <c r="H850" s="117"/>
      <c r="I850" s="190" t="s">
        <v>994</v>
      </c>
      <c r="J850" s="39" t="s">
        <v>807</v>
      </c>
      <c r="K850" s="39" t="s">
        <v>780</v>
      </c>
      <c r="L850" s="40" t="s">
        <v>723</v>
      </c>
      <c r="M850" s="134" t="s">
        <v>1920</v>
      </c>
    </row>
    <row r="851" spans="1:14" ht="25.5" customHeight="1" x14ac:dyDescent="0.2">
      <c r="A851" s="183">
        <v>597</v>
      </c>
      <c r="B851" s="191" t="s">
        <v>619</v>
      </c>
      <c r="C851" s="187" t="s">
        <v>68</v>
      </c>
      <c r="D851" s="190" t="s">
        <v>10</v>
      </c>
      <c r="E851" s="190" t="s">
        <v>358</v>
      </c>
      <c r="F851" s="117">
        <v>2.5297999999999998</v>
      </c>
      <c r="G851" s="117">
        <v>2.5297999999999998</v>
      </c>
      <c r="H851" s="117">
        <v>2.5299999999999998</v>
      </c>
      <c r="I851" s="190" t="s">
        <v>994</v>
      </c>
      <c r="J851" s="39" t="s">
        <v>807</v>
      </c>
      <c r="K851" s="39" t="s">
        <v>780</v>
      </c>
      <c r="L851" s="40" t="s">
        <v>723</v>
      </c>
      <c r="M851" s="134" t="s">
        <v>1427</v>
      </c>
    </row>
    <row r="852" spans="1:14" ht="25.5" customHeight="1" x14ac:dyDescent="0.2">
      <c r="A852" s="183">
        <v>598</v>
      </c>
      <c r="B852" s="191" t="s">
        <v>1008</v>
      </c>
      <c r="C852" s="187" t="s">
        <v>68</v>
      </c>
      <c r="D852" s="190" t="s">
        <v>10</v>
      </c>
      <c r="E852" s="190" t="s">
        <v>358</v>
      </c>
      <c r="F852" s="117">
        <v>94.964500000000001</v>
      </c>
      <c r="G852" s="117">
        <v>94.964500000000001</v>
      </c>
      <c r="H852" s="117">
        <v>94.963999999999999</v>
      </c>
      <c r="I852" s="190" t="s">
        <v>994</v>
      </c>
      <c r="J852" s="39" t="s">
        <v>807</v>
      </c>
      <c r="K852" s="39" t="s">
        <v>780</v>
      </c>
      <c r="L852" s="40" t="s">
        <v>723</v>
      </c>
      <c r="M852" s="134" t="s">
        <v>1427</v>
      </c>
    </row>
    <row r="853" spans="1:14" ht="12.75" customHeight="1" x14ac:dyDescent="0.2">
      <c r="A853" s="183"/>
      <c r="B853" s="108" t="s">
        <v>92</v>
      </c>
      <c r="C853" s="187"/>
      <c r="D853" s="187"/>
      <c r="E853" s="188"/>
      <c r="F853" s="70"/>
      <c r="G853" s="70"/>
      <c r="H853" s="70"/>
      <c r="I853" s="199"/>
      <c r="J853" s="190"/>
      <c r="K853" s="190"/>
      <c r="L853" s="190"/>
      <c r="M853" s="134"/>
    </row>
    <row r="854" spans="1:14" ht="12.75" customHeight="1" x14ac:dyDescent="0.2">
      <c r="A854" s="183"/>
      <c r="B854" s="108" t="s">
        <v>93</v>
      </c>
      <c r="C854" s="187"/>
      <c r="D854" s="187"/>
      <c r="E854" s="201"/>
      <c r="F854" s="70">
        <f>F846</f>
        <v>150.3948</v>
      </c>
      <c r="G854" s="70">
        <f t="shared" ref="G854:H854" si="4">G846</f>
        <v>150.3948</v>
      </c>
      <c r="H854" s="70">
        <f t="shared" si="4"/>
        <v>140.90980000000002</v>
      </c>
      <c r="I854" s="199"/>
      <c r="J854" s="190"/>
      <c r="K854" s="190"/>
      <c r="L854" s="190"/>
      <c r="M854" s="134"/>
    </row>
    <row r="855" spans="1:14" ht="12.75" customHeight="1" x14ac:dyDescent="0.2">
      <c r="A855" s="183"/>
      <c r="B855" s="108" t="s">
        <v>94</v>
      </c>
      <c r="C855" s="187"/>
      <c r="D855" s="187"/>
      <c r="E855" s="201"/>
      <c r="F855" s="70"/>
      <c r="G855" s="70"/>
      <c r="H855" s="70"/>
      <c r="I855" s="199"/>
      <c r="J855" s="190"/>
      <c r="K855" s="190"/>
      <c r="L855" s="190"/>
      <c r="M855" s="134"/>
    </row>
    <row r="856" spans="1:14" ht="12.75" customHeight="1" x14ac:dyDescent="0.2">
      <c r="A856" s="183"/>
      <c r="B856" s="108" t="s">
        <v>735</v>
      </c>
      <c r="C856" s="187"/>
      <c r="D856" s="187"/>
      <c r="E856" s="201"/>
      <c r="F856" s="70"/>
      <c r="G856" s="70"/>
      <c r="H856" s="70"/>
      <c r="I856" s="199"/>
      <c r="J856" s="190"/>
      <c r="K856" s="190"/>
      <c r="L856" s="190"/>
      <c r="M856" s="134"/>
    </row>
    <row r="857" spans="1:14" ht="25.5" customHeight="1" x14ac:dyDescent="0.2">
      <c r="A857" s="183"/>
      <c r="B857" s="108" t="s">
        <v>375</v>
      </c>
      <c r="C857" s="187"/>
      <c r="D857" s="187"/>
      <c r="E857" s="201"/>
      <c r="F857" s="70">
        <f t="shared" ref="F857:G857" si="5">F854</f>
        <v>150.3948</v>
      </c>
      <c r="G857" s="70">
        <f t="shared" si="5"/>
        <v>150.3948</v>
      </c>
      <c r="H857" s="70">
        <f>H854</f>
        <v>140.90980000000002</v>
      </c>
      <c r="I857" s="199"/>
      <c r="J857" s="190"/>
      <c r="K857" s="190"/>
      <c r="L857" s="190"/>
      <c r="M857" s="134"/>
    </row>
    <row r="858" spans="1:14" ht="13.5" customHeight="1" x14ac:dyDescent="0.2">
      <c r="A858" s="183"/>
      <c r="B858" s="107" t="s">
        <v>389</v>
      </c>
      <c r="C858" s="55"/>
      <c r="D858" s="55"/>
      <c r="E858" s="57"/>
      <c r="F858" s="54"/>
      <c r="G858" s="54"/>
      <c r="H858" s="54"/>
      <c r="I858" s="58"/>
      <c r="J858" s="56"/>
      <c r="K858" s="56"/>
      <c r="L858" s="56"/>
      <c r="M858" s="134"/>
    </row>
    <row r="859" spans="1:14" ht="12.75" customHeight="1" x14ac:dyDescent="0.2">
      <c r="A859" s="183"/>
      <c r="B859" s="186" t="s">
        <v>1009</v>
      </c>
      <c r="C859" s="187"/>
      <c r="D859" s="187"/>
      <c r="E859" s="190"/>
      <c r="F859" s="119"/>
      <c r="G859" s="119"/>
      <c r="H859" s="119"/>
      <c r="I859" s="13"/>
      <c r="J859" s="116"/>
      <c r="K859" s="9"/>
      <c r="L859" s="9"/>
      <c r="M859" s="134"/>
    </row>
    <row r="860" spans="1:14" ht="51" customHeight="1" x14ac:dyDescent="0.2">
      <c r="A860" s="183">
        <v>613</v>
      </c>
      <c r="B860" s="191" t="s">
        <v>986</v>
      </c>
      <c r="C860" s="187" t="s">
        <v>68</v>
      </c>
      <c r="D860" s="190" t="s">
        <v>10</v>
      </c>
      <c r="E860" s="199" t="s">
        <v>358</v>
      </c>
      <c r="F860" s="117">
        <v>5</v>
      </c>
      <c r="G860" s="117">
        <v>5</v>
      </c>
      <c r="H860" s="117">
        <v>5</v>
      </c>
      <c r="I860" s="199" t="s">
        <v>994</v>
      </c>
      <c r="J860" s="39" t="s">
        <v>807</v>
      </c>
      <c r="K860" s="39" t="s">
        <v>809</v>
      </c>
      <c r="L860" s="40" t="s">
        <v>726</v>
      </c>
      <c r="M860" s="134" t="s">
        <v>1951</v>
      </c>
    </row>
    <row r="861" spans="1:14" ht="51" customHeight="1" x14ac:dyDescent="0.2">
      <c r="A861" s="183">
        <v>614</v>
      </c>
      <c r="B861" s="191" t="s">
        <v>987</v>
      </c>
      <c r="C861" s="187" t="s">
        <v>68</v>
      </c>
      <c r="D861" s="190" t="s">
        <v>10</v>
      </c>
      <c r="E861" s="199" t="s">
        <v>358</v>
      </c>
      <c r="F861" s="117">
        <v>7</v>
      </c>
      <c r="G861" s="117">
        <v>7</v>
      </c>
      <c r="H861" s="117">
        <v>7</v>
      </c>
      <c r="I861" s="199" t="s">
        <v>994</v>
      </c>
      <c r="J861" s="39" t="s">
        <v>807</v>
      </c>
      <c r="K861" s="39" t="s">
        <v>809</v>
      </c>
      <c r="L861" s="40" t="s">
        <v>726</v>
      </c>
      <c r="M861" s="133" t="s">
        <v>1841</v>
      </c>
    </row>
    <row r="862" spans="1:14" ht="25.5" customHeight="1" x14ac:dyDescent="0.2">
      <c r="A862" s="183">
        <v>616</v>
      </c>
      <c r="B862" s="191" t="s">
        <v>393</v>
      </c>
      <c r="C862" s="187" t="s">
        <v>68</v>
      </c>
      <c r="D862" s="187" t="s">
        <v>10</v>
      </c>
      <c r="E862" s="199" t="s">
        <v>358</v>
      </c>
      <c r="F862" s="117">
        <v>450</v>
      </c>
      <c r="G862" s="117">
        <v>450</v>
      </c>
      <c r="H862" s="117">
        <v>450</v>
      </c>
      <c r="I862" s="199" t="s">
        <v>994</v>
      </c>
      <c r="J862" s="39" t="s">
        <v>807</v>
      </c>
      <c r="K862" s="39" t="s">
        <v>809</v>
      </c>
      <c r="L862" s="40" t="s">
        <v>726</v>
      </c>
      <c r="M862" s="134" t="s">
        <v>1842</v>
      </c>
      <c r="N862" s="123"/>
    </row>
    <row r="863" spans="1:14" ht="25.5" customHeight="1" x14ac:dyDescent="0.2">
      <c r="A863" s="183">
        <v>617</v>
      </c>
      <c r="B863" s="191" t="s">
        <v>1046</v>
      </c>
      <c r="C863" s="187" t="s">
        <v>68</v>
      </c>
      <c r="D863" s="187" t="s">
        <v>10</v>
      </c>
      <c r="E863" s="199" t="s">
        <v>358</v>
      </c>
      <c r="F863" s="117">
        <v>270.05399999999997</v>
      </c>
      <c r="G863" s="117">
        <v>270.05399999999997</v>
      </c>
      <c r="H863" s="117">
        <v>270.05399999999997</v>
      </c>
      <c r="I863" s="199" t="s">
        <v>994</v>
      </c>
      <c r="J863" s="39" t="s">
        <v>807</v>
      </c>
      <c r="K863" s="39" t="s">
        <v>809</v>
      </c>
      <c r="L863" s="40" t="s">
        <v>726</v>
      </c>
      <c r="M863" s="134" t="s">
        <v>1427</v>
      </c>
    </row>
    <row r="864" spans="1:14" ht="25.5" customHeight="1" x14ac:dyDescent="0.2">
      <c r="A864" s="183">
        <v>618</v>
      </c>
      <c r="B864" s="191" t="s">
        <v>1047</v>
      </c>
      <c r="C864" s="187" t="s">
        <v>68</v>
      </c>
      <c r="D864" s="187" t="s">
        <v>10</v>
      </c>
      <c r="E864" s="199" t="s">
        <v>358</v>
      </c>
      <c r="F864" s="117">
        <v>50</v>
      </c>
      <c r="G864" s="117">
        <v>50</v>
      </c>
      <c r="H864" s="117">
        <v>50</v>
      </c>
      <c r="I864" s="199" t="s">
        <v>994</v>
      </c>
      <c r="J864" s="39" t="s">
        <v>807</v>
      </c>
      <c r="K864" s="39" t="s">
        <v>809</v>
      </c>
      <c r="L864" s="40" t="s">
        <v>726</v>
      </c>
      <c r="M864" s="134" t="s">
        <v>1427</v>
      </c>
    </row>
    <row r="865" spans="1:13" ht="25.5" customHeight="1" x14ac:dyDescent="0.2">
      <c r="A865" s="183">
        <v>619</v>
      </c>
      <c r="B865" s="186" t="s">
        <v>1313</v>
      </c>
      <c r="C865" s="187" t="s">
        <v>247</v>
      </c>
      <c r="D865" s="190" t="s">
        <v>10</v>
      </c>
      <c r="E865" s="190" t="s">
        <v>358</v>
      </c>
      <c r="F865" s="119">
        <v>0.05</v>
      </c>
      <c r="G865" s="119">
        <v>0.05</v>
      </c>
      <c r="H865" s="119"/>
      <c r="I865" s="13" t="s">
        <v>93</v>
      </c>
      <c r="J865" s="116">
        <v>271</v>
      </c>
      <c r="K865" s="9" t="s">
        <v>772</v>
      </c>
      <c r="L865" s="9"/>
      <c r="M865" s="134" t="s">
        <v>1642</v>
      </c>
    </row>
    <row r="866" spans="1:13" ht="12.75" customHeight="1" x14ac:dyDescent="0.2">
      <c r="A866" s="183"/>
      <c r="B866" s="186" t="s">
        <v>993</v>
      </c>
      <c r="C866" s="187"/>
      <c r="D866" s="187"/>
      <c r="E866" s="190"/>
      <c r="F866" s="119"/>
      <c r="G866" s="119"/>
      <c r="H866" s="119"/>
      <c r="I866" s="13"/>
      <c r="J866" s="116"/>
      <c r="K866" s="9"/>
      <c r="L866" s="9"/>
      <c r="M866" s="133"/>
    </row>
    <row r="867" spans="1:13" ht="25.5" customHeight="1" x14ac:dyDescent="0.2">
      <c r="A867" s="183">
        <v>620</v>
      </c>
      <c r="B867" s="191" t="s">
        <v>803</v>
      </c>
      <c r="C867" s="187" t="s">
        <v>68</v>
      </c>
      <c r="D867" s="190" t="s">
        <v>10</v>
      </c>
      <c r="E867" s="199" t="s">
        <v>358</v>
      </c>
      <c r="F867" s="117">
        <v>0.05</v>
      </c>
      <c r="G867" s="117">
        <v>0.05</v>
      </c>
      <c r="H867" s="117"/>
      <c r="I867" s="199" t="s">
        <v>994</v>
      </c>
      <c r="J867" s="190">
        <v>271</v>
      </c>
      <c r="K867" s="23" t="s">
        <v>772</v>
      </c>
      <c r="L867" s="23" t="s">
        <v>726</v>
      </c>
      <c r="M867" s="133" t="s">
        <v>1843</v>
      </c>
    </row>
    <row r="868" spans="1:13" ht="12.75" customHeight="1" x14ac:dyDescent="0.2">
      <c r="A868" s="183"/>
      <c r="B868" s="186" t="s">
        <v>993</v>
      </c>
      <c r="C868" s="187"/>
      <c r="D868" s="187"/>
      <c r="E868" s="190"/>
      <c r="F868" s="119"/>
      <c r="G868" s="119"/>
      <c r="H868" s="119"/>
      <c r="I868" s="13"/>
      <c r="J868" s="116"/>
      <c r="K868" s="9"/>
      <c r="L868" s="9"/>
      <c r="M868" s="134"/>
    </row>
    <row r="869" spans="1:13" ht="12.75" customHeight="1" x14ac:dyDescent="0.2">
      <c r="A869" s="219">
        <v>626</v>
      </c>
      <c r="B869" s="227" t="s">
        <v>638</v>
      </c>
      <c r="C869" s="187" t="s">
        <v>68</v>
      </c>
      <c r="D869" s="226" t="s">
        <v>10</v>
      </c>
      <c r="E869" s="238" t="s">
        <v>358</v>
      </c>
      <c r="F869" s="117"/>
      <c r="G869" s="143"/>
      <c r="H869" s="143"/>
      <c r="I869" s="199"/>
      <c r="J869" s="39"/>
      <c r="K869" s="39"/>
      <c r="L869" s="40"/>
      <c r="M869" s="134"/>
    </row>
    <row r="870" spans="1:13" ht="12.75" customHeight="1" x14ac:dyDescent="0.2">
      <c r="A870" s="219"/>
      <c r="B870" s="227"/>
      <c r="C870" s="187" t="s">
        <v>68</v>
      </c>
      <c r="D870" s="226"/>
      <c r="E870" s="238"/>
      <c r="F870" s="117">
        <v>125.6159</v>
      </c>
      <c r="G870" s="117">
        <v>125.6159</v>
      </c>
      <c r="H870" s="117">
        <v>125.616</v>
      </c>
      <c r="I870" s="199" t="s">
        <v>994</v>
      </c>
      <c r="J870" s="39">
        <v>271</v>
      </c>
      <c r="K870" s="39" t="s">
        <v>809</v>
      </c>
      <c r="L870" s="40" t="s">
        <v>726</v>
      </c>
      <c r="M870" s="134" t="s">
        <v>1427</v>
      </c>
    </row>
    <row r="871" spans="1:13" ht="12.75" customHeight="1" x14ac:dyDescent="0.2">
      <c r="A871" s="183"/>
      <c r="B871" s="186" t="s">
        <v>1009</v>
      </c>
      <c r="C871" s="187"/>
      <c r="D871" s="187"/>
      <c r="E871" s="190"/>
      <c r="F871" s="119"/>
      <c r="G871" s="119"/>
      <c r="H871" s="119"/>
      <c r="I871" s="13"/>
      <c r="J871" s="116"/>
      <c r="K871" s="9"/>
      <c r="L871" s="9"/>
      <c r="M871" s="134"/>
    </row>
    <row r="872" spans="1:13" ht="12.75" customHeight="1" x14ac:dyDescent="0.2">
      <c r="A872" s="183"/>
      <c r="B872" s="108" t="s">
        <v>92</v>
      </c>
      <c r="C872" s="187"/>
      <c r="D872" s="190"/>
      <c r="E872" s="199"/>
      <c r="F872" s="70"/>
      <c r="G872" s="70"/>
      <c r="H872" s="70"/>
      <c r="I872" s="199"/>
      <c r="J872" s="190"/>
      <c r="K872" s="190"/>
      <c r="L872" s="190"/>
      <c r="M872" s="134"/>
    </row>
    <row r="873" spans="1:13" ht="12.75" customHeight="1" x14ac:dyDescent="0.2">
      <c r="A873" s="183"/>
      <c r="B873" s="108" t="s">
        <v>93</v>
      </c>
      <c r="C873" s="187"/>
      <c r="D873" s="187"/>
      <c r="E873" s="201"/>
      <c r="F873" s="70">
        <f>F865</f>
        <v>0.05</v>
      </c>
      <c r="G873" s="70">
        <f>G865</f>
        <v>0.05</v>
      </c>
      <c r="H873" s="70">
        <f>H865</f>
        <v>0</v>
      </c>
      <c r="I873" s="187"/>
      <c r="J873" s="190"/>
      <c r="K873" s="190"/>
      <c r="L873" s="190"/>
      <c r="M873" s="134"/>
    </row>
    <row r="874" spans="1:13" ht="12.75" customHeight="1" x14ac:dyDescent="0.2">
      <c r="A874" s="183"/>
      <c r="B874" s="108" t="s">
        <v>94</v>
      </c>
      <c r="C874" s="187"/>
      <c r="D874" s="187"/>
      <c r="E874" s="201"/>
      <c r="F874" s="70"/>
      <c r="G874" s="70"/>
      <c r="H874" s="70"/>
      <c r="I874" s="199"/>
      <c r="J874" s="190"/>
      <c r="K874" s="190"/>
      <c r="L874" s="190"/>
      <c r="M874" s="134"/>
    </row>
    <row r="875" spans="1:13" ht="12.75" customHeight="1" x14ac:dyDescent="0.2">
      <c r="A875" s="183"/>
      <c r="B875" s="108" t="s">
        <v>735</v>
      </c>
      <c r="C875" s="187"/>
      <c r="D875" s="187"/>
      <c r="E875" s="201"/>
      <c r="F875" s="70"/>
      <c r="G875" s="70"/>
      <c r="H875" s="70"/>
      <c r="I875" s="199"/>
      <c r="J875" s="190"/>
      <c r="K875" s="190"/>
      <c r="L875" s="190"/>
      <c r="M875" s="134"/>
    </row>
    <row r="876" spans="1:13" ht="25.5" customHeight="1" x14ac:dyDescent="0.2">
      <c r="A876" s="183"/>
      <c r="B876" s="108" t="s">
        <v>390</v>
      </c>
      <c r="C876" s="187"/>
      <c r="D876" s="187"/>
      <c r="E876" s="201"/>
      <c r="F876" s="70">
        <f t="shared" ref="F876:G876" si="6">F873</f>
        <v>0.05</v>
      </c>
      <c r="G876" s="70">
        <f t="shared" si="6"/>
        <v>0.05</v>
      </c>
      <c r="H876" s="70">
        <f>H873</f>
        <v>0</v>
      </c>
      <c r="I876" s="199"/>
      <c r="J876" s="190"/>
      <c r="K876" s="190"/>
      <c r="L876" s="190"/>
      <c r="M876" s="134"/>
    </row>
    <row r="877" spans="1:13" ht="13.5" customHeight="1" x14ac:dyDescent="0.2">
      <c r="A877" s="183"/>
      <c r="B877" s="107" t="s">
        <v>1010</v>
      </c>
      <c r="C877" s="187"/>
      <c r="D877" s="187"/>
      <c r="E877" s="201"/>
      <c r="F877" s="143"/>
      <c r="G877" s="143"/>
      <c r="H877" s="143"/>
      <c r="I877" s="187"/>
      <c r="J877" s="190"/>
      <c r="K877" s="190"/>
      <c r="L877" s="190"/>
      <c r="M877" s="134"/>
    </row>
    <row r="878" spans="1:13" ht="12.75" customHeight="1" x14ac:dyDescent="0.2">
      <c r="A878" s="219">
        <v>629</v>
      </c>
      <c r="B878" s="222" t="s">
        <v>1314</v>
      </c>
      <c r="C878" s="187" t="s">
        <v>247</v>
      </c>
      <c r="D878" s="223" t="s">
        <v>10</v>
      </c>
      <c r="E878" s="226" t="s">
        <v>358</v>
      </c>
      <c r="F878" s="119">
        <v>98.260900000000007</v>
      </c>
      <c r="G878" s="119">
        <v>98.260900000000007</v>
      </c>
      <c r="H878" s="119">
        <f>H881+H883+H885+H886+H887</f>
        <v>98.260500000000008</v>
      </c>
      <c r="I878" s="13" t="s">
        <v>93</v>
      </c>
      <c r="J878" s="116">
        <v>271</v>
      </c>
      <c r="K878" s="9" t="s">
        <v>781</v>
      </c>
      <c r="L878" s="9"/>
      <c r="M878" s="134" t="s">
        <v>1642</v>
      </c>
    </row>
    <row r="879" spans="1:13" ht="12.75" customHeight="1" x14ac:dyDescent="0.2">
      <c r="A879" s="219"/>
      <c r="B879" s="222"/>
      <c r="C879" s="187" t="s">
        <v>247</v>
      </c>
      <c r="D879" s="223"/>
      <c r="E879" s="226"/>
      <c r="F879" s="119"/>
      <c r="G879" s="119"/>
      <c r="H879" s="119"/>
      <c r="I879" s="13"/>
      <c r="J879" s="116"/>
      <c r="K879" s="9"/>
      <c r="L879" s="9"/>
      <c r="M879" s="134"/>
    </row>
    <row r="880" spans="1:13" ht="12.75" customHeight="1" x14ac:dyDescent="0.2">
      <c r="A880" s="183"/>
      <c r="B880" s="186" t="s">
        <v>993</v>
      </c>
      <c r="C880" s="187"/>
      <c r="D880" s="187"/>
      <c r="E880" s="190"/>
      <c r="F880" s="119"/>
      <c r="G880" s="119"/>
      <c r="H880" s="119"/>
      <c r="I880" s="13"/>
      <c r="J880" s="116"/>
      <c r="K880" s="9"/>
      <c r="L880" s="9"/>
      <c r="M880" s="134"/>
    </row>
    <row r="881" spans="1:13" ht="12.75" customHeight="1" x14ac:dyDescent="0.2">
      <c r="A881" s="219">
        <v>630</v>
      </c>
      <c r="B881" s="231" t="s">
        <v>988</v>
      </c>
      <c r="C881" s="190" t="s">
        <v>68</v>
      </c>
      <c r="D881" s="223" t="s">
        <v>10</v>
      </c>
      <c r="E881" s="226" t="s">
        <v>358</v>
      </c>
      <c r="F881" s="117">
        <v>4.6586999999999996</v>
      </c>
      <c r="G881" s="117">
        <v>4.6586999999999996</v>
      </c>
      <c r="H881" s="117">
        <v>4.6586999999999996</v>
      </c>
      <c r="I881" s="190" t="s">
        <v>994</v>
      </c>
      <c r="J881" s="39" t="s">
        <v>807</v>
      </c>
      <c r="K881" s="39" t="s">
        <v>781</v>
      </c>
      <c r="L881" s="40" t="s">
        <v>726</v>
      </c>
      <c r="M881" s="134" t="s">
        <v>1642</v>
      </c>
    </row>
    <row r="882" spans="1:13" ht="26.25" customHeight="1" x14ac:dyDescent="0.2">
      <c r="A882" s="219"/>
      <c r="B882" s="231"/>
      <c r="C882" s="190" t="s">
        <v>68</v>
      </c>
      <c r="D882" s="223"/>
      <c r="E882" s="226"/>
      <c r="F882" s="117"/>
      <c r="G882" s="117"/>
      <c r="H882" s="117"/>
      <c r="I882" s="190" t="s">
        <v>994</v>
      </c>
      <c r="J882" s="39" t="s">
        <v>807</v>
      </c>
      <c r="K882" s="39" t="s">
        <v>781</v>
      </c>
      <c r="L882" s="40" t="s">
        <v>723</v>
      </c>
      <c r="M882" s="134"/>
    </row>
    <row r="883" spans="1:13" ht="12.75" customHeight="1" x14ac:dyDescent="0.2">
      <c r="A883" s="219">
        <v>632</v>
      </c>
      <c r="B883" s="231" t="s">
        <v>1023</v>
      </c>
      <c r="C883" s="190" t="s">
        <v>68</v>
      </c>
      <c r="D883" s="223" t="s">
        <v>10</v>
      </c>
      <c r="E883" s="190" t="s">
        <v>358</v>
      </c>
      <c r="F883" s="117">
        <v>0.66110000000000002</v>
      </c>
      <c r="G883" s="117">
        <v>0.66110000000000002</v>
      </c>
      <c r="H883" s="117">
        <v>0.66110000000000002</v>
      </c>
      <c r="I883" s="190" t="s">
        <v>994</v>
      </c>
      <c r="J883" s="39" t="s">
        <v>807</v>
      </c>
      <c r="K883" s="39" t="s">
        <v>781</v>
      </c>
      <c r="L883" s="40" t="s">
        <v>726</v>
      </c>
      <c r="M883" s="134" t="s">
        <v>1427</v>
      </c>
    </row>
    <row r="884" spans="1:13" ht="39.75" customHeight="1" x14ac:dyDescent="0.2">
      <c r="A884" s="219"/>
      <c r="B884" s="231"/>
      <c r="C884" s="190" t="s">
        <v>68</v>
      </c>
      <c r="D884" s="223"/>
      <c r="E884" s="190" t="s">
        <v>358</v>
      </c>
      <c r="F884" s="117"/>
      <c r="G884" s="117"/>
      <c r="H884" s="117"/>
      <c r="I884" s="190" t="s">
        <v>994</v>
      </c>
      <c r="J884" s="39" t="s">
        <v>807</v>
      </c>
      <c r="K884" s="39" t="s">
        <v>781</v>
      </c>
      <c r="L884" s="40" t="s">
        <v>723</v>
      </c>
      <c r="M884" s="134"/>
    </row>
    <row r="885" spans="1:13" ht="51" customHeight="1" x14ac:dyDescent="0.2">
      <c r="A885" s="183">
        <v>633</v>
      </c>
      <c r="B885" s="133" t="s">
        <v>1024</v>
      </c>
      <c r="C885" s="190" t="s">
        <v>68</v>
      </c>
      <c r="D885" s="187" t="s">
        <v>10</v>
      </c>
      <c r="E885" s="190" t="s">
        <v>358</v>
      </c>
      <c r="F885" s="117">
        <v>75.895700000000005</v>
      </c>
      <c r="G885" s="117">
        <v>75.895700000000005</v>
      </c>
      <c r="H885" s="117">
        <v>75.895700000000005</v>
      </c>
      <c r="I885" s="190" t="s">
        <v>994</v>
      </c>
      <c r="J885" s="39" t="s">
        <v>807</v>
      </c>
      <c r="K885" s="39" t="s">
        <v>781</v>
      </c>
      <c r="L885" s="40" t="s">
        <v>726</v>
      </c>
      <c r="M885" s="134" t="s">
        <v>1844</v>
      </c>
    </row>
    <row r="886" spans="1:13" ht="38.25" customHeight="1" x14ac:dyDescent="0.2">
      <c r="A886" s="183">
        <v>635</v>
      </c>
      <c r="B886" s="133" t="s">
        <v>947</v>
      </c>
      <c r="C886" s="190" t="s">
        <v>68</v>
      </c>
      <c r="D886" s="187" t="s">
        <v>10</v>
      </c>
      <c r="E886" s="190" t="s">
        <v>358</v>
      </c>
      <c r="F886" s="117">
        <v>13.898999999999999</v>
      </c>
      <c r="G886" s="117">
        <v>13.898999999999999</v>
      </c>
      <c r="H886" s="117">
        <v>13.898999999999999</v>
      </c>
      <c r="I886" s="190" t="s">
        <v>994</v>
      </c>
      <c r="J886" s="39" t="s">
        <v>807</v>
      </c>
      <c r="K886" s="39" t="s">
        <v>781</v>
      </c>
      <c r="L886" s="40" t="s">
        <v>726</v>
      </c>
      <c r="M886" s="134" t="s">
        <v>1748</v>
      </c>
    </row>
    <row r="887" spans="1:13" ht="12.75" customHeight="1" x14ac:dyDescent="0.2">
      <c r="A887" s="219">
        <v>636</v>
      </c>
      <c r="B887" s="231" t="s">
        <v>609</v>
      </c>
      <c r="C887" s="190" t="s">
        <v>68</v>
      </c>
      <c r="D887" s="223" t="s">
        <v>10</v>
      </c>
      <c r="E887" s="226" t="s">
        <v>358</v>
      </c>
      <c r="F887" s="117">
        <v>3.1463999999999999</v>
      </c>
      <c r="G887" s="117">
        <v>3.1463999999999999</v>
      </c>
      <c r="H887" s="117">
        <v>3.1459999999999999</v>
      </c>
      <c r="I887" s="190" t="s">
        <v>994</v>
      </c>
      <c r="J887" s="39" t="s">
        <v>807</v>
      </c>
      <c r="K887" s="39" t="s">
        <v>781</v>
      </c>
      <c r="L887" s="40" t="s">
        <v>726</v>
      </c>
      <c r="M887" s="134" t="s">
        <v>1427</v>
      </c>
    </row>
    <row r="888" spans="1:13" ht="49.5" customHeight="1" x14ac:dyDescent="0.2">
      <c r="A888" s="219"/>
      <c r="B888" s="231"/>
      <c r="C888" s="190" t="s">
        <v>68</v>
      </c>
      <c r="D888" s="223"/>
      <c r="E888" s="226"/>
      <c r="F888" s="117"/>
      <c r="G888" s="117"/>
      <c r="H888" s="117"/>
      <c r="I888" s="190" t="s">
        <v>994</v>
      </c>
      <c r="J888" s="39" t="s">
        <v>807</v>
      </c>
      <c r="K888" s="39" t="s">
        <v>781</v>
      </c>
      <c r="L888" s="40" t="s">
        <v>723</v>
      </c>
      <c r="M888" s="134"/>
    </row>
    <row r="889" spans="1:13" ht="12.75" customHeight="1" x14ac:dyDescent="0.2">
      <c r="A889" s="183"/>
      <c r="B889" s="108" t="s">
        <v>92</v>
      </c>
      <c r="C889" s="187"/>
      <c r="D889" s="187"/>
      <c r="E889" s="199"/>
      <c r="F889" s="70"/>
      <c r="G889" s="70"/>
      <c r="H889" s="70"/>
      <c r="I889" s="199"/>
      <c r="J889" s="190"/>
      <c r="K889" s="190"/>
      <c r="L889" s="190"/>
      <c r="M889" s="134"/>
    </row>
    <row r="890" spans="1:13" ht="12.75" customHeight="1" x14ac:dyDescent="0.2">
      <c r="A890" s="183"/>
      <c r="B890" s="108" t="s">
        <v>93</v>
      </c>
      <c r="C890" s="187"/>
      <c r="D890" s="187"/>
      <c r="E890" s="201"/>
      <c r="F890" s="70">
        <f>F878</f>
        <v>98.260900000000007</v>
      </c>
      <c r="G890" s="70">
        <f>G878</f>
        <v>98.260900000000007</v>
      </c>
      <c r="H890" s="70">
        <f>H878</f>
        <v>98.260500000000008</v>
      </c>
      <c r="I890" s="187"/>
      <c r="J890" s="190"/>
      <c r="K890" s="190"/>
      <c r="L890" s="190"/>
      <c r="M890" s="134"/>
    </row>
    <row r="891" spans="1:13" ht="12.75" customHeight="1" x14ac:dyDescent="0.2">
      <c r="A891" s="183"/>
      <c r="B891" s="108" t="s">
        <v>94</v>
      </c>
      <c r="C891" s="187"/>
      <c r="D891" s="187"/>
      <c r="E891" s="201"/>
      <c r="F891" s="70"/>
      <c r="G891" s="70"/>
      <c r="H891" s="70"/>
      <c r="I891" s="199"/>
      <c r="J891" s="190"/>
      <c r="K891" s="190"/>
      <c r="L891" s="190"/>
      <c r="M891" s="134"/>
    </row>
    <row r="892" spans="1:13" ht="12.75" customHeight="1" x14ac:dyDescent="0.2">
      <c r="A892" s="183"/>
      <c r="B892" s="108" t="s">
        <v>735</v>
      </c>
      <c r="C892" s="187"/>
      <c r="D892" s="187"/>
      <c r="E892" s="201"/>
      <c r="F892" s="70"/>
      <c r="G892" s="70"/>
      <c r="H892" s="70"/>
      <c r="I892" s="199"/>
      <c r="J892" s="190"/>
      <c r="K892" s="190"/>
      <c r="L892" s="190"/>
      <c r="M892" s="134"/>
    </row>
    <row r="893" spans="1:13" ht="25.5" customHeight="1" x14ac:dyDescent="0.2">
      <c r="A893" s="183"/>
      <c r="B893" s="108" t="s">
        <v>1011</v>
      </c>
      <c r="C893" s="187"/>
      <c r="D893" s="187"/>
      <c r="E893" s="201"/>
      <c r="F893" s="70">
        <f t="shared" ref="F893:G893" si="7">F890</f>
        <v>98.260900000000007</v>
      </c>
      <c r="G893" s="70">
        <f t="shared" si="7"/>
        <v>98.260900000000007</v>
      </c>
      <c r="H893" s="70">
        <f>H890</f>
        <v>98.260500000000008</v>
      </c>
      <c r="I893" s="199"/>
      <c r="J893" s="190"/>
      <c r="K893" s="190"/>
      <c r="L893" s="190"/>
      <c r="M893" s="134"/>
    </row>
    <row r="894" spans="1:13" ht="27" customHeight="1" x14ac:dyDescent="0.2">
      <c r="A894" s="183"/>
      <c r="B894" s="107" t="s">
        <v>394</v>
      </c>
      <c r="C894" s="187"/>
      <c r="D894" s="187"/>
      <c r="E894" s="201"/>
      <c r="F894" s="143"/>
      <c r="G894" s="143"/>
      <c r="H894" s="143"/>
      <c r="I894" s="187"/>
      <c r="J894" s="190"/>
      <c r="K894" s="190"/>
      <c r="L894" s="190"/>
      <c r="M894" s="134"/>
    </row>
    <row r="895" spans="1:13" ht="12.75" customHeight="1" x14ac:dyDescent="0.2">
      <c r="A895" s="219">
        <v>638</v>
      </c>
      <c r="B895" s="222" t="s">
        <v>1315</v>
      </c>
      <c r="C895" s="187" t="s">
        <v>247</v>
      </c>
      <c r="D895" s="223" t="s">
        <v>10</v>
      </c>
      <c r="E895" s="226" t="s">
        <v>358</v>
      </c>
      <c r="F895" s="119">
        <v>2037.8530000000001</v>
      </c>
      <c r="G895" s="119">
        <v>2037.8530000000001</v>
      </c>
      <c r="H895" s="119">
        <f>H901+H902+H903</f>
        <v>1996.287</v>
      </c>
      <c r="I895" s="13" t="s">
        <v>94</v>
      </c>
      <c r="J895" s="116">
        <v>271</v>
      </c>
      <c r="K895" s="9" t="s">
        <v>813</v>
      </c>
      <c r="L895" s="9" t="s">
        <v>722</v>
      </c>
      <c r="M895" s="134" t="s">
        <v>1642</v>
      </c>
    </row>
    <row r="896" spans="1:13" ht="12.75" customHeight="1" x14ac:dyDescent="0.2">
      <c r="A896" s="219"/>
      <c r="B896" s="222"/>
      <c r="C896" s="187" t="s">
        <v>247</v>
      </c>
      <c r="D896" s="223"/>
      <c r="E896" s="226"/>
      <c r="F896" s="119">
        <v>201.53630000000001</v>
      </c>
      <c r="G896" s="119">
        <v>201.53630000000001</v>
      </c>
      <c r="H896" s="119">
        <f>H898+H899+H900</f>
        <v>162.28700000000001</v>
      </c>
      <c r="I896" s="13" t="s">
        <v>93</v>
      </c>
      <c r="J896" s="116">
        <v>271</v>
      </c>
      <c r="K896" s="9" t="s">
        <v>813</v>
      </c>
      <c r="L896" s="9" t="s">
        <v>723</v>
      </c>
      <c r="M896" s="134" t="s">
        <v>1642</v>
      </c>
    </row>
    <row r="897" spans="1:13" ht="12.75" customHeight="1" x14ac:dyDescent="0.2">
      <c r="A897" s="183"/>
      <c r="B897" s="186" t="s">
        <v>993</v>
      </c>
      <c r="C897" s="187"/>
      <c r="D897" s="187"/>
      <c r="E897" s="190"/>
      <c r="F897" s="119"/>
      <c r="G897" s="119"/>
      <c r="H897" s="119"/>
      <c r="I897" s="13"/>
      <c r="J897" s="116"/>
      <c r="K897" s="9"/>
      <c r="L897" s="9"/>
      <c r="M897" s="134"/>
    </row>
    <row r="898" spans="1:13" ht="51" x14ac:dyDescent="0.2">
      <c r="A898" s="183">
        <v>639</v>
      </c>
      <c r="B898" s="191" t="s">
        <v>391</v>
      </c>
      <c r="C898" s="187" t="s">
        <v>68</v>
      </c>
      <c r="D898" s="187" t="s">
        <v>10</v>
      </c>
      <c r="E898" s="199" t="s">
        <v>358</v>
      </c>
      <c r="F898" s="117">
        <v>39.249000000000002</v>
      </c>
      <c r="G898" s="117">
        <v>39.249000000000002</v>
      </c>
      <c r="H898" s="117"/>
      <c r="I898" s="199" t="s">
        <v>994</v>
      </c>
      <c r="J898" s="39" t="s">
        <v>807</v>
      </c>
      <c r="K898" s="39" t="s">
        <v>813</v>
      </c>
      <c r="L898" s="40" t="s">
        <v>723</v>
      </c>
      <c r="M898" s="134" t="s">
        <v>1921</v>
      </c>
    </row>
    <row r="899" spans="1:13" ht="51" customHeight="1" x14ac:dyDescent="0.2">
      <c r="A899" s="183">
        <v>642</v>
      </c>
      <c r="B899" s="191" t="s">
        <v>392</v>
      </c>
      <c r="C899" s="187" t="s">
        <v>68</v>
      </c>
      <c r="D899" s="187" t="s">
        <v>10</v>
      </c>
      <c r="E899" s="199" t="s">
        <v>358</v>
      </c>
      <c r="F899" s="117">
        <v>23.851299999999998</v>
      </c>
      <c r="G899" s="117">
        <v>23.851299999999998</v>
      </c>
      <c r="H899" s="117">
        <v>23.850999999999999</v>
      </c>
      <c r="I899" s="199" t="s">
        <v>994</v>
      </c>
      <c r="J899" s="39" t="s">
        <v>807</v>
      </c>
      <c r="K899" s="39" t="s">
        <v>813</v>
      </c>
      <c r="L899" s="40" t="s">
        <v>723</v>
      </c>
      <c r="M899" s="134" t="s">
        <v>1427</v>
      </c>
    </row>
    <row r="900" spans="1:13" ht="25.5" customHeight="1" x14ac:dyDescent="0.2">
      <c r="A900" s="183">
        <v>643</v>
      </c>
      <c r="B900" s="191" t="s">
        <v>1025</v>
      </c>
      <c r="C900" s="187" t="s">
        <v>68</v>
      </c>
      <c r="D900" s="187" t="s">
        <v>10</v>
      </c>
      <c r="E900" s="199" t="s">
        <v>358</v>
      </c>
      <c r="F900" s="117">
        <v>138.43600000000001</v>
      </c>
      <c r="G900" s="117">
        <v>138.43600000000001</v>
      </c>
      <c r="H900" s="117">
        <v>138.43600000000001</v>
      </c>
      <c r="I900" s="199" t="s">
        <v>994</v>
      </c>
      <c r="J900" s="39" t="s">
        <v>807</v>
      </c>
      <c r="K900" s="39" t="s">
        <v>813</v>
      </c>
      <c r="L900" s="40" t="s">
        <v>723</v>
      </c>
      <c r="M900" s="134" t="s">
        <v>1427</v>
      </c>
    </row>
    <row r="901" spans="1:13" ht="25.5" customHeight="1" x14ac:dyDescent="0.2">
      <c r="A901" s="183">
        <v>646</v>
      </c>
      <c r="B901" s="191" t="s">
        <v>990</v>
      </c>
      <c r="C901" s="187" t="s">
        <v>68</v>
      </c>
      <c r="D901" s="187" t="s">
        <v>10</v>
      </c>
      <c r="E901" s="199" t="s">
        <v>358</v>
      </c>
      <c r="F901" s="117">
        <v>1101.162</v>
      </c>
      <c r="G901" s="117">
        <v>1101.162</v>
      </c>
      <c r="H901" s="117">
        <v>1101.162</v>
      </c>
      <c r="I901" s="199" t="s">
        <v>995</v>
      </c>
      <c r="J901" s="39" t="s">
        <v>807</v>
      </c>
      <c r="K901" s="39" t="s">
        <v>813</v>
      </c>
      <c r="L901" s="40" t="s">
        <v>722</v>
      </c>
      <c r="M901" s="134" t="s">
        <v>1427</v>
      </c>
    </row>
    <row r="902" spans="1:13" ht="51" x14ac:dyDescent="0.2">
      <c r="A902" s="183">
        <v>647</v>
      </c>
      <c r="B902" s="191" t="s">
        <v>391</v>
      </c>
      <c r="C902" s="187" t="s">
        <v>68</v>
      </c>
      <c r="D902" s="187" t="s">
        <v>10</v>
      </c>
      <c r="E902" s="199" t="s">
        <v>358</v>
      </c>
      <c r="F902" s="117">
        <v>722.10299999999995</v>
      </c>
      <c r="G902" s="117">
        <v>722.10299999999995</v>
      </c>
      <c r="H902" s="117">
        <v>680.53700000000003</v>
      </c>
      <c r="I902" s="199" t="s">
        <v>995</v>
      </c>
      <c r="J902" s="39" t="s">
        <v>807</v>
      </c>
      <c r="K902" s="39" t="s">
        <v>813</v>
      </c>
      <c r="L902" s="40" t="s">
        <v>722</v>
      </c>
      <c r="M902" s="134" t="s">
        <v>1922</v>
      </c>
    </row>
    <row r="903" spans="1:13" ht="51" customHeight="1" x14ac:dyDescent="0.2">
      <c r="A903" s="183">
        <v>648</v>
      </c>
      <c r="B903" s="191" t="s">
        <v>392</v>
      </c>
      <c r="C903" s="187" t="s">
        <v>68</v>
      </c>
      <c r="D903" s="187" t="s">
        <v>10</v>
      </c>
      <c r="E903" s="203" t="s">
        <v>358</v>
      </c>
      <c r="F903" s="72">
        <v>214.58799999999999</v>
      </c>
      <c r="G903" s="72">
        <v>214.58799999999999</v>
      </c>
      <c r="H903" s="72">
        <v>214.58799999999999</v>
      </c>
      <c r="I903" s="199" t="s">
        <v>995</v>
      </c>
      <c r="J903" s="39" t="s">
        <v>807</v>
      </c>
      <c r="K903" s="39" t="s">
        <v>813</v>
      </c>
      <c r="L903" s="40" t="s">
        <v>722</v>
      </c>
      <c r="M903" s="134" t="s">
        <v>1427</v>
      </c>
    </row>
    <row r="904" spans="1:13" ht="25.5" customHeight="1" x14ac:dyDescent="0.2">
      <c r="A904" s="183">
        <v>649</v>
      </c>
      <c r="B904" s="186" t="s">
        <v>1316</v>
      </c>
      <c r="C904" s="187" t="s">
        <v>247</v>
      </c>
      <c r="D904" s="190" t="s">
        <v>10</v>
      </c>
      <c r="E904" s="190" t="s">
        <v>358</v>
      </c>
      <c r="F904" s="119">
        <v>414.70299999999997</v>
      </c>
      <c r="G904" s="119">
        <v>414.70299999999997</v>
      </c>
      <c r="H904" s="119">
        <f>H906+H907</f>
        <v>414.70299999999997</v>
      </c>
      <c r="I904" s="13" t="s">
        <v>93</v>
      </c>
      <c r="J904" s="116">
        <v>271</v>
      </c>
      <c r="K904" s="9" t="s">
        <v>812</v>
      </c>
      <c r="L904" s="9"/>
      <c r="M904" s="134" t="s">
        <v>1427</v>
      </c>
    </row>
    <row r="905" spans="1:13" ht="12.75" customHeight="1" x14ac:dyDescent="0.2">
      <c r="A905" s="183"/>
      <c r="B905" s="186" t="s">
        <v>993</v>
      </c>
      <c r="C905" s="187"/>
      <c r="D905" s="187"/>
      <c r="E905" s="190"/>
      <c r="F905" s="119"/>
      <c r="G905" s="119"/>
      <c r="H905" s="119"/>
      <c r="I905" s="13"/>
      <c r="J905" s="116"/>
      <c r="K905" s="9"/>
      <c r="L905" s="9"/>
      <c r="M905" s="134"/>
    </row>
    <row r="906" spans="1:13" ht="38.25" customHeight="1" x14ac:dyDescent="0.2">
      <c r="A906" s="183">
        <v>650</v>
      </c>
      <c r="B906" s="191" t="s">
        <v>639</v>
      </c>
      <c r="C906" s="187" t="s">
        <v>68</v>
      </c>
      <c r="D906" s="187" t="s">
        <v>10</v>
      </c>
      <c r="E906" s="199" t="s">
        <v>358</v>
      </c>
      <c r="F906" s="117">
        <v>172.47839999999999</v>
      </c>
      <c r="G906" s="117">
        <v>172.47839999999999</v>
      </c>
      <c r="H906" s="117">
        <v>172.47800000000001</v>
      </c>
      <c r="I906" s="199" t="s">
        <v>994</v>
      </c>
      <c r="J906" s="39" t="s">
        <v>807</v>
      </c>
      <c r="K906" s="39" t="s">
        <v>812</v>
      </c>
      <c r="L906" s="40" t="s">
        <v>726</v>
      </c>
      <c r="M906" s="134" t="s">
        <v>1427</v>
      </c>
    </row>
    <row r="907" spans="1:13" ht="38.25" customHeight="1" x14ac:dyDescent="0.2">
      <c r="A907" s="183">
        <v>651</v>
      </c>
      <c r="B907" s="191" t="s">
        <v>989</v>
      </c>
      <c r="C907" s="187" t="s">
        <v>68</v>
      </c>
      <c r="D907" s="187" t="s">
        <v>10</v>
      </c>
      <c r="E907" s="199" t="s">
        <v>358</v>
      </c>
      <c r="F907" s="117">
        <v>242.22460000000001</v>
      </c>
      <c r="G907" s="117">
        <v>242.22460000000001</v>
      </c>
      <c r="H907" s="117">
        <v>242.22499999999999</v>
      </c>
      <c r="I907" s="199" t="s">
        <v>994</v>
      </c>
      <c r="J907" s="39" t="s">
        <v>807</v>
      </c>
      <c r="K907" s="39" t="s">
        <v>812</v>
      </c>
      <c r="L907" s="40" t="s">
        <v>726</v>
      </c>
      <c r="M907" s="134" t="s">
        <v>1642</v>
      </c>
    </row>
    <row r="908" spans="1:13" ht="12.75" customHeight="1" x14ac:dyDescent="0.2">
      <c r="A908" s="183"/>
      <c r="B908" s="108" t="s">
        <v>92</v>
      </c>
      <c r="C908" s="201"/>
      <c r="D908" s="188"/>
      <c r="E908" s="53"/>
      <c r="F908" s="70"/>
      <c r="G908" s="70"/>
      <c r="H908" s="70"/>
      <c r="I908" s="53"/>
      <c r="J908" s="190"/>
      <c r="K908" s="190"/>
      <c r="L908" s="190"/>
      <c r="M908" s="134"/>
    </row>
    <row r="909" spans="1:13" ht="12.75" customHeight="1" x14ac:dyDescent="0.2">
      <c r="A909" s="183"/>
      <c r="B909" s="108" t="s">
        <v>93</v>
      </c>
      <c r="C909" s="201"/>
      <c r="D909" s="201"/>
      <c r="E909" s="201"/>
      <c r="F909" s="70">
        <f>F904+F896</f>
        <v>616.23929999999996</v>
      </c>
      <c r="G909" s="70">
        <f>G904+G896</f>
        <v>616.23929999999996</v>
      </c>
      <c r="H909" s="70">
        <f>H896+H904</f>
        <v>576.99</v>
      </c>
      <c r="I909" s="201"/>
      <c r="J909" s="190"/>
      <c r="K909" s="190"/>
      <c r="L909" s="190"/>
      <c r="M909" s="134"/>
    </row>
    <row r="910" spans="1:13" ht="12.75" customHeight="1" x14ac:dyDescent="0.2">
      <c r="A910" s="183"/>
      <c r="B910" s="108" t="s">
        <v>94</v>
      </c>
      <c r="C910" s="201"/>
      <c r="D910" s="201"/>
      <c r="E910" s="201"/>
      <c r="F910" s="70">
        <f>F895</f>
        <v>2037.8530000000001</v>
      </c>
      <c r="G910" s="70">
        <f>G895</f>
        <v>2037.8530000000001</v>
      </c>
      <c r="H910" s="70">
        <f>H895</f>
        <v>1996.287</v>
      </c>
      <c r="I910" s="53"/>
      <c r="J910" s="190"/>
      <c r="K910" s="190"/>
      <c r="L910" s="190"/>
      <c r="M910" s="134"/>
    </row>
    <row r="911" spans="1:13" ht="12.75" customHeight="1" x14ac:dyDescent="0.2">
      <c r="A911" s="183"/>
      <c r="B911" s="108" t="s">
        <v>735</v>
      </c>
      <c r="C911" s="201"/>
      <c r="D911" s="201"/>
      <c r="E911" s="201"/>
      <c r="F911" s="70"/>
      <c r="G911" s="70"/>
      <c r="H911" s="70"/>
      <c r="I911" s="53"/>
      <c r="J911" s="190"/>
      <c r="K911" s="190"/>
      <c r="L911" s="190"/>
      <c r="M911" s="134"/>
    </row>
    <row r="912" spans="1:13" ht="25.5" customHeight="1" x14ac:dyDescent="0.2">
      <c r="A912" s="183"/>
      <c r="B912" s="108" t="s">
        <v>397</v>
      </c>
      <c r="C912" s="201"/>
      <c r="D912" s="201"/>
      <c r="E912" s="201"/>
      <c r="F912" s="70">
        <f t="shared" ref="F912:G912" si="8">F910+F909</f>
        <v>2654.0923000000003</v>
      </c>
      <c r="G912" s="70">
        <f t="shared" si="8"/>
        <v>2654.0923000000003</v>
      </c>
      <c r="H912" s="70">
        <f>H909+H910</f>
        <v>2573.277</v>
      </c>
      <c r="I912" s="53"/>
      <c r="J912" s="190"/>
      <c r="K912" s="190"/>
      <c r="L912" s="190"/>
      <c r="M912" s="134"/>
    </row>
    <row r="913" spans="1:14" ht="13.5" customHeight="1" x14ac:dyDescent="0.2">
      <c r="A913" s="183"/>
      <c r="B913" s="107" t="s">
        <v>376</v>
      </c>
      <c r="C913" s="187"/>
      <c r="D913" s="187"/>
      <c r="E913" s="187"/>
      <c r="F913" s="143"/>
      <c r="G913" s="143"/>
      <c r="H913" s="143"/>
      <c r="I913" s="199"/>
      <c r="J913" s="190"/>
      <c r="K913" s="190"/>
      <c r="L913" s="190"/>
      <c r="M913" s="134"/>
    </row>
    <row r="914" spans="1:14" ht="63.75" x14ac:dyDescent="0.2">
      <c r="A914" s="183">
        <v>652</v>
      </c>
      <c r="B914" s="186" t="s">
        <v>1317</v>
      </c>
      <c r="C914" s="187" t="s">
        <v>247</v>
      </c>
      <c r="D914" s="190" t="s">
        <v>10</v>
      </c>
      <c r="E914" s="190" t="s">
        <v>358</v>
      </c>
      <c r="F914" s="119">
        <v>410.19799999999998</v>
      </c>
      <c r="G914" s="119">
        <v>410.19799999999998</v>
      </c>
      <c r="H914" s="119">
        <v>410.19799999999998</v>
      </c>
      <c r="I914" s="13" t="s">
        <v>93</v>
      </c>
      <c r="J914" s="116">
        <v>271</v>
      </c>
      <c r="K914" s="9" t="s">
        <v>730</v>
      </c>
      <c r="L914" s="9" t="s">
        <v>763</v>
      </c>
      <c r="M914" s="133" t="s">
        <v>1845</v>
      </c>
    </row>
    <row r="915" spans="1:14" ht="12.75" customHeight="1" x14ac:dyDescent="0.2">
      <c r="A915" s="219">
        <v>653</v>
      </c>
      <c r="B915" s="233" t="s">
        <v>1318</v>
      </c>
      <c r="C915" s="187" t="s">
        <v>247</v>
      </c>
      <c r="D915" s="226" t="s">
        <v>10</v>
      </c>
      <c r="E915" s="190" t="s">
        <v>358</v>
      </c>
      <c r="F915" s="119">
        <v>164.34399999999999</v>
      </c>
      <c r="G915" s="119">
        <v>164.34399999999999</v>
      </c>
      <c r="H915" s="119">
        <v>164.34399999999999</v>
      </c>
      <c r="I915" s="13" t="s">
        <v>93</v>
      </c>
      <c r="J915" s="116">
        <v>271</v>
      </c>
      <c r="K915" s="9" t="s">
        <v>724</v>
      </c>
      <c r="L915" s="9"/>
      <c r="M915" s="134" t="s">
        <v>1642</v>
      </c>
    </row>
    <row r="916" spans="1:14" ht="12.75" customHeight="1" x14ac:dyDescent="0.2">
      <c r="A916" s="219"/>
      <c r="B916" s="222"/>
      <c r="C916" s="187" t="s">
        <v>247</v>
      </c>
      <c r="D916" s="226"/>
      <c r="E916" s="190" t="s">
        <v>31</v>
      </c>
      <c r="F916" s="119">
        <v>268.58199999999999</v>
      </c>
      <c r="G916" s="119">
        <v>268.58199999999999</v>
      </c>
      <c r="H916" s="119">
        <v>268.58199999999999</v>
      </c>
      <c r="I916" s="13" t="s">
        <v>994</v>
      </c>
      <c r="J916" s="116">
        <v>279</v>
      </c>
      <c r="K916" s="9" t="s">
        <v>724</v>
      </c>
      <c r="L916" s="9"/>
      <c r="M916" s="134" t="s">
        <v>1427</v>
      </c>
    </row>
    <row r="917" spans="1:14" ht="12.75" customHeight="1" x14ac:dyDescent="0.2">
      <c r="A917" s="219">
        <v>654</v>
      </c>
      <c r="B917" s="222" t="s">
        <v>1319</v>
      </c>
      <c r="C917" s="187" t="s">
        <v>247</v>
      </c>
      <c r="D917" s="223" t="s">
        <v>10</v>
      </c>
      <c r="E917" s="226" t="s">
        <v>358</v>
      </c>
      <c r="F917" s="119"/>
      <c r="G917" s="119"/>
      <c r="H917" s="119"/>
      <c r="I917" s="13"/>
      <c r="J917" s="116"/>
      <c r="K917" s="9"/>
      <c r="L917" s="9"/>
      <c r="M917" s="152"/>
    </row>
    <row r="918" spans="1:14" ht="25.5" x14ac:dyDescent="0.2">
      <c r="A918" s="219"/>
      <c r="B918" s="222"/>
      <c r="C918" s="187" t="s">
        <v>247</v>
      </c>
      <c r="D918" s="223"/>
      <c r="E918" s="226"/>
      <c r="F918" s="119">
        <v>911.36350000000004</v>
      </c>
      <c r="G918" s="119">
        <v>911.36350000000004</v>
      </c>
      <c r="H918" s="119">
        <f>H922+H924+H926+H928+H930+H931+H933+H934+H936+H938+H939+H942+H944+H941+H946+H947+H949</f>
        <v>911.36349999999982</v>
      </c>
      <c r="I918" s="13" t="s">
        <v>93</v>
      </c>
      <c r="J918" s="116">
        <v>271</v>
      </c>
      <c r="K918" s="9" t="s">
        <v>727</v>
      </c>
      <c r="L918" s="9" t="s">
        <v>723</v>
      </c>
      <c r="M918" s="134" t="s">
        <v>1846</v>
      </c>
      <c r="N918" s="123"/>
    </row>
    <row r="919" spans="1:14" ht="102" x14ac:dyDescent="0.2">
      <c r="A919" s="219"/>
      <c r="B919" s="222"/>
      <c r="C919" s="187" t="s">
        <v>247</v>
      </c>
      <c r="D919" s="223"/>
      <c r="E919" s="226"/>
      <c r="F919" s="119">
        <v>1536.539</v>
      </c>
      <c r="G919" s="119">
        <v>1536.539</v>
      </c>
      <c r="H919" s="119">
        <v>1536.539</v>
      </c>
      <c r="I919" s="13" t="s">
        <v>735</v>
      </c>
      <c r="J919" s="116">
        <v>271</v>
      </c>
      <c r="K919" s="9" t="s">
        <v>727</v>
      </c>
      <c r="L919" s="9" t="s">
        <v>734</v>
      </c>
      <c r="M919" s="134" t="s">
        <v>1923</v>
      </c>
    </row>
    <row r="920" spans="1:14" ht="12.75" customHeight="1" x14ac:dyDescent="0.2">
      <c r="A920" s="183"/>
      <c r="B920" s="186" t="s">
        <v>993</v>
      </c>
      <c r="C920" s="187"/>
      <c r="D920" s="187"/>
      <c r="E920" s="190"/>
      <c r="F920" s="119"/>
      <c r="G920" s="119"/>
      <c r="H920" s="119"/>
      <c r="I920" s="13"/>
      <c r="J920" s="116"/>
      <c r="K920" s="9"/>
      <c r="L920" s="9"/>
      <c r="M920" s="134"/>
    </row>
    <row r="921" spans="1:14" ht="12.75" customHeight="1" x14ac:dyDescent="0.2">
      <c r="A921" s="183"/>
      <c r="B921" s="186" t="s">
        <v>1063</v>
      </c>
      <c r="C921" s="187"/>
      <c r="D921" s="187"/>
      <c r="E921" s="190"/>
      <c r="F921" s="119"/>
      <c r="G921" s="119"/>
      <c r="H921" s="119"/>
      <c r="I921" s="13"/>
      <c r="J921" s="116"/>
      <c r="K921" s="9"/>
      <c r="L921" s="9"/>
      <c r="M921" s="134"/>
    </row>
    <row r="922" spans="1:14" ht="25.5" customHeight="1" x14ac:dyDescent="0.2">
      <c r="A922" s="183">
        <v>656</v>
      </c>
      <c r="B922" s="191" t="s">
        <v>1061</v>
      </c>
      <c r="C922" s="187" t="s">
        <v>68</v>
      </c>
      <c r="D922" s="190" t="s">
        <v>10</v>
      </c>
      <c r="E922" s="190" t="s">
        <v>358</v>
      </c>
      <c r="F922" s="143">
        <v>26.834099999999999</v>
      </c>
      <c r="G922" s="143">
        <v>26.834099999999999</v>
      </c>
      <c r="H922" s="143">
        <v>26.834099999999999</v>
      </c>
      <c r="I922" s="199" t="s">
        <v>994</v>
      </c>
      <c r="J922" s="39" t="s">
        <v>807</v>
      </c>
      <c r="K922" s="39" t="s">
        <v>727</v>
      </c>
      <c r="L922" s="40" t="s">
        <v>723</v>
      </c>
      <c r="M922" s="134" t="s">
        <v>1427</v>
      </c>
    </row>
    <row r="923" spans="1:14" ht="12.75" customHeight="1" x14ac:dyDescent="0.2">
      <c r="A923" s="183"/>
      <c r="B923" s="186" t="s">
        <v>1064</v>
      </c>
      <c r="C923" s="187"/>
      <c r="D923" s="187"/>
      <c r="E923" s="190"/>
      <c r="F923" s="119"/>
      <c r="G923" s="119"/>
      <c r="H923" s="119"/>
      <c r="I923" s="13"/>
      <c r="J923" s="116"/>
      <c r="K923" s="9"/>
      <c r="L923" s="9"/>
      <c r="M923" s="134"/>
    </row>
    <row r="924" spans="1:14" ht="76.5" x14ac:dyDescent="0.2">
      <c r="A924" s="183">
        <v>657</v>
      </c>
      <c r="B924" s="191" t="s">
        <v>1060</v>
      </c>
      <c r="C924" s="187" t="s">
        <v>68</v>
      </c>
      <c r="D924" s="190" t="s">
        <v>10</v>
      </c>
      <c r="E924" s="190" t="s">
        <v>358</v>
      </c>
      <c r="F924" s="143">
        <v>40</v>
      </c>
      <c r="G924" s="143">
        <v>40</v>
      </c>
      <c r="H924" s="143">
        <v>40</v>
      </c>
      <c r="I924" s="199" t="s">
        <v>994</v>
      </c>
      <c r="J924" s="39" t="s">
        <v>807</v>
      </c>
      <c r="K924" s="39" t="s">
        <v>727</v>
      </c>
      <c r="L924" s="40" t="s">
        <v>723</v>
      </c>
      <c r="M924" s="141" t="s">
        <v>1847</v>
      </c>
    </row>
    <row r="925" spans="1:14" ht="12.75" customHeight="1" x14ac:dyDescent="0.2">
      <c r="A925" s="183"/>
      <c r="B925" s="186" t="s">
        <v>1067</v>
      </c>
      <c r="C925" s="187"/>
      <c r="D925" s="187"/>
      <c r="E925" s="190"/>
      <c r="F925" s="119"/>
      <c r="G925" s="119"/>
      <c r="H925" s="119"/>
      <c r="I925" s="13"/>
      <c r="J925" s="116"/>
      <c r="K925" s="9"/>
      <c r="L925" s="9"/>
      <c r="M925" s="134"/>
    </row>
    <row r="926" spans="1:14" ht="25.5" customHeight="1" x14ac:dyDescent="0.2">
      <c r="A926" s="183">
        <v>659</v>
      </c>
      <c r="B926" s="191" t="s">
        <v>620</v>
      </c>
      <c r="C926" s="187" t="s">
        <v>68</v>
      </c>
      <c r="D926" s="190" t="s">
        <v>10</v>
      </c>
      <c r="E926" s="190" t="s">
        <v>358</v>
      </c>
      <c r="F926" s="143">
        <v>44.4846</v>
      </c>
      <c r="G926" s="143">
        <v>44.4846</v>
      </c>
      <c r="H926" s="143">
        <v>44.4846</v>
      </c>
      <c r="I926" s="199" t="s">
        <v>994</v>
      </c>
      <c r="J926" s="39" t="s">
        <v>807</v>
      </c>
      <c r="K926" s="39" t="s">
        <v>727</v>
      </c>
      <c r="L926" s="40" t="s">
        <v>723</v>
      </c>
      <c r="M926" s="134" t="s">
        <v>1427</v>
      </c>
    </row>
    <row r="927" spans="1:14" ht="12.75" customHeight="1" x14ac:dyDescent="0.2">
      <c r="A927" s="183"/>
      <c r="B927" s="186" t="s">
        <v>1068</v>
      </c>
      <c r="C927" s="187"/>
      <c r="D927" s="187"/>
      <c r="E927" s="190"/>
      <c r="F927" s="119"/>
      <c r="G927" s="119"/>
      <c r="H927" s="119"/>
      <c r="I927" s="13"/>
      <c r="J927" s="116"/>
      <c r="K927" s="9"/>
      <c r="L927" s="9"/>
      <c r="M927" s="134"/>
    </row>
    <row r="928" spans="1:14" ht="25.5" customHeight="1" x14ac:dyDescent="0.2">
      <c r="A928" s="183">
        <v>661</v>
      </c>
      <c r="B928" s="191" t="s">
        <v>958</v>
      </c>
      <c r="C928" s="187" t="s">
        <v>68</v>
      </c>
      <c r="D928" s="190" t="s">
        <v>10</v>
      </c>
      <c r="E928" s="190" t="s">
        <v>358</v>
      </c>
      <c r="F928" s="143">
        <v>96.7864</v>
      </c>
      <c r="G928" s="143">
        <v>96.7864</v>
      </c>
      <c r="H928" s="143">
        <v>96.7864</v>
      </c>
      <c r="I928" s="199" t="s">
        <v>994</v>
      </c>
      <c r="J928" s="39" t="s">
        <v>807</v>
      </c>
      <c r="K928" s="39" t="s">
        <v>727</v>
      </c>
      <c r="L928" s="40" t="s">
        <v>723</v>
      </c>
      <c r="M928" s="134" t="s">
        <v>1427</v>
      </c>
    </row>
    <row r="929" spans="1:13" ht="12.75" customHeight="1" x14ac:dyDescent="0.2">
      <c r="A929" s="183"/>
      <c r="B929" s="186" t="s">
        <v>1069</v>
      </c>
      <c r="C929" s="187"/>
      <c r="D929" s="187"/>
      <c r="E929" s="190"/>
      <c r="F929" s="119"/>
      <c r="G929" s="119"/>
      <c r="H929" s="119"/>
      <c r="I929" s="13"/>
      <c r="J929" s="116"/>
      <c r="K929" s="9"/>
      <c r="L929" s="9"/>
      <c r="M929" s="134"/>
    </row>
    <row r="930" spans="1:13" ht="38.25" customHeight="1" x14ac:dyDescent="0.2">
      <c r="A930" s="183">
        <v>663</v>
      </c>
      <c r="B930" s="191" t="s">
        <v>621</v>
      </c>
      <c r="C930" s="187" t="s">
        <v>68</v>
      </c>
      <c r="D930" s="190" t="s">
        <v>10</v>
      </c>
      <c r="E930" s="190" t="s">
        <v>358</v>
      </c>
      <c r="F930" s="143">
        <v>115.744</v>
      </c>
      <c r="G930" s="143">
        <v>115.744</v>
      </c>
      <c r="H930" s="143">
        <v>115.744</v>
      </c>
      <c r="I930" s="199" t="s">
        <v>994</v>
      </c>
      <c r="J930" s="39" t="s">
        <v>807</v>
      </c>
      <c r="K930" s="39" t="s">
        <v>727</v>
      </c>
      <c r="L930" s="40" t="s">
        <v>723</v>
      </c>
      <c r="M930" s="134" t="s">
        <v>1848</v>
      </c>
    </row>
    <row r="931" spans="1:13" ht="38.25" customHeight="1" x14ac:dyDescent="0.2">
      <c r="A931" s="183">
        <v>664</v>
      </c>
      <c r="B931" s="191" t="s">
        <v>961</v>
      </c>
      <c r="C931" s="187" t="s">
        <v>68</v>
      </c>
      <c r="D931" s="190" t="s">
        <v>10</v>
      </c>
      <c r="E931" s="190" t="s">
        <v>358</v>
      </c>
      <c r="F931" s="143">
        <v>4</v>
      </c>
      <c r="G931" s="143">
        <v>4</v>
      </c>
      <c r="H931" s="143">
        <v>4</v>
      </c>
      <c r="I931" s="199" t="s">
        <v>994</v>
      </c>
      <c r="J931" s="39" t="s">
        <v>807</v>
      </c>
      <c r="K931" s="39" t="s">
        <v>727</v>
      </c>
      <c r="L931" s="40" t="s">
        <v>723</v>
      </c>
      <c r="M931" s="134" t="s">
        <v>1427</v>
      </c>
    </row>
    <row r="932" spans="1:13" ht="12.75" customHeight="1" x14ac:dyDescent="0.2">
      <c r="A932" s="183"/>
      <c r="B932" s="186" t="s">
        <v>1070</v>
      </c>
      <c r="C932" s="187"/>
      <c r="D932" s="187"/>
      <c r="E932" s="190"/>
      <c r="F932" s="119"/>
      <c r="G932" s="119"/>
      <c r="H932" s="119"/>
      <c r="I932" s="13"/>
      <c r="J932" s="116"/>
      <c r="K932" s="9"/>
      <c r="L932" s="9"/>
      <c r="M932" s="134"/>
    </row>
    <row r="933" spans="1:13" ht="51" customHeight="1" x14ac:dyDescent="0.2">
      <c r="A933" s="183">
        <v>665</v>
      </c>
      <c r="B933" s="191" t="s">
        <v>959</v>
      </c>
      <c r="C933" s="187" t="s">
        <v>68</v>
      </c>
      <c r="D933" s="190" t="s">
        <v>10</v>
      </c>
      <c r="E933" s="190" t="s">
        <v>358</v>
      </c>
      <c r="F933" s="143">
        <v>4.0106999999999999</v>
      </c>
      <c r="G933" s="143">
        <v>4.0106999999999999</v>
      </c>
      <c r="H933" s="143">
        <v>4.0106999999999999</v>
      </c>
      <c r="I933" s="199" t="s">
        <v>994</v>
      </c>
      <c r="J933" s="39" t="s">
        <v>807</v>
      </c>
      <c r="K933" s="39" t="s">
        <v>727</v>
      </c>
      <c r="L933" s="40" t="s">
        <v>723</v>
      </c>
      <c r="M933" s="134" t="s">
        <v>1427</v>
      </c>
    </row>
    <row r="934" spans="1:13" ht="25.5" customHeight="1" x14ac:dyDescent="0.2">
      <c r="A934" s="183">
        <v>666</v>
      </c>
      <c r="B934" s="191" t="s">
        <v>960</v>
      </c>
      <c r="C934" s="187" t="s">
        <v>68</v>
      </c>
      <c r="D934" s="190" t="s">
        <v>10</v>
      </c>
      <c r="E934" s="190" t="s">
        <v>358</v>
      </c>
      <c r="F934" s="143">
        <v>8.3270999999999997</v>
      </c>
      <c r="G934" s="143">
        <v>8.3270999999999997</v>
      </c>
      <c r="H934" s="143">
        <v>8.3270999999999997</v>
      </c>
      <c r="I934" s="199" t="s">
        <v>994</v>
      </c>
      <c r="J934" s="39" t="s">
        <v>807</v>
      </c>
      <c r="K934" s="39" t="s">
        <v>727</v>
      </c>
      <c r="L934" s="40" t="s">
        <v>723</v>
      </c>
      <c r="M934" s="134" t="s">
        <v>1427</v>
      </c>
    </row>
    <row r="935" spans="1:13" ht="12.75" customHeight="1" x14ac:dyDescent="0.2">
      <c r="A935" s="183"/>
      <c r="B935" s="186" t="s">
        <v>1071</v>
      </c>
      <c r="C935" s="187"/>
      <c r="D935" s="187"/>
      <c r="E935" s="190"/>
      <c r="F935" s="119"/>
      <c r="G935" s="119"/>
      <c r="H935" s="119"/>
      <c r="I935" s="13"/>
      <c r="J935" s="116"/>
      <c r="K935" s="9"/>
      <c r="L935" s="9"/>
      <c r="M935" s="134"/>
    </row>
    <row r="936" spans="1:13" ht="51" customHeight="1" x14ac:dyDescent="0.2">
      <c r="A936" s="183">
        <v>667</v>
      </c>
      <c r="B936" s="191" t="s">
        <v>1058</v>
      </c>
      <c r="C936" s="187" t="s">
        <v>68</v>
      </c>
      <c r="D936" s="190" t="s">
        <v>10</v>
      </c>
      <c r="E936" s="190" t="s">
        <v>358</v>
      </c>
      <c r="F936" s="143">
        <v>1.2110000000000001</v>
      </c>
      <c r="G936" s="143">
        <v>1.2110000000000001</v>
      </c>
      <c r="H936" s="143">
        <v>1.2110000000000001</v>
      </c>
      <c r="I936" s="199" t="s">
        <v>994</v>
      </c>
      <c r="J936" s="39" t="s">
        <v>807</v>
      </c>
      <c r="K936" s="39" t="s">
        <v>727</v>
      </c>
      <c r="L936" s="40" t="s">
        <v>723</v>
      </c>
      <c r="M936" s="134" t="s">
        <v>1427</v>
      </c>
    </row>
    <row r="937" spans="1:13" ht="12.75" customHeight="1" x14ac:dyDescent="0.2">
      <c r="A937" s="183"/>
      <c r="B937" s="186" t="s">
        <v>1072</v>
      </c>
      <c r="C937" s="187"/>
      <c r="D937" s="187"/>
      <c r="E937" s="190"/>
      <c r="F937" s="119"/>
      <c r="G937" s="119"/>
      <c r="H937" s="119"/>
      <c r="I937" s="13"/>
      <c r="J937" s="116"/>
      <c r="K937" s="9"/>
      <c r="L937" s="9"/>
      <c r="M937" s="134"/>
    </row>
    <row r="938" spans="1:13" ht="25.5" customHeight="1" x14ac:dyDescent="0.2">
      <c r="A938" s="183">
        <v>668</v>
      </c>
      <c r="B938" s="191" t="s">
        <v>622</v>
      </c>
      <c r="C938" s="187" t="s">
        <v>68</v>
      </c>
      <c r="D938" s="190" t="s">
        <v>10</v>
      </c>
      <c r="E938" s="190" t="s">
        <v>358</v>
      </c>
      <c r="F938" s="143">
        <v>78.385000000000005</v>
      </c>
      <c r="G938" s="143">
        <v>78.385000000000005</v>
      </c>
      <c r="H938" s="143">
        <v>78.385000000000005</v>
      </c>
      <c r="I938" s="199" t="s">
        <v>994</v>
      </c>
      <c r="J938" s="39" t="s">
        <v>807</v>
      </c>
      <c r="K938" s="39" t="s">
        <v>727</v>
      </c>
      <c r="L938" s="40" t="s">
        <v>723</v>
      </c>
      <c r="M938" s="134" t="s">
        <v>1427</v>
      </c>
    </row>
    <row r="939" spans="1:13" ht="51" customHeight="1" x14ac:dyDescent="0.2">
      <c r="A939" s="183">
        <v>669</v>
      </c>
      <c r="B939" s="191" t="s">
        <v>1062</v>
      </c>
      <c r="C939" s="187" t="s">
        <v>68</v>
      </c>
      <c r="D939" s="190" t="s">
        <v>10</v>
      </c>
      <c r="E939" s="190" t="s">
        <v>358</v>
      </c>
      <c r="F939" s="143">
        <v>2.6825000000000001</v>
      </c>
      <c r="G939" s="143">
        <v>2.6825000000000001</v>
      </c>
      <c r="H939" s="143">
        <v>2.6825000000000001</v>
      </c>
      <c r="I939" s="199" t="s">
        <v>994</v>
      </c>
      <c r="J939" s="39" t="s">
        <v>807</v>
      </c>
      <c r="K939" s="39" t="s">
        <v>727</v>
      </c>
      <c r="L939" s="40" t="s">
        <v>723</v>
      </c>
      <c r="M939" s="134" t="s">
        <v>1427</v>
      </c>
    </row>
    <row r="940" spans="1:13" ht="12.75" customHeight="1" x14ac:dyDescent="0.2">
      <c r="A940" s="183"/>
      <c r="B940" s="186" t="s">
        <v>1073</v>
      </c>
      <c r="C940" s="187"/>
      <c r="D940" s="187"/>
      <c r="E940" s="190"/>
      <c r="F940" s="119"/>
      <c r="G940" s="119"/>
      <c r="H940" s="119"/>
      <c r="I940" s="13"/>
      <c r="J940" s="116"/>
      <c r="K940" s="9"/>
      <c r="L940" s="9"/>
      <c r="M940" s="134"/>
    </row>
    <row r="941" spans="1:13" ht="38.25" customHeight="1" x14ac:dyDescent="0.2">
      <c r="A941" s="183">
        <v>670</v>
      </c>
      <c r="B941" s="191" t="s">
        <v>623</v>
      </c>
      <c r="C941" s="187" t="s">
        <v>68</v>
      </c>
      <c r="D941" s="190" t="s">
        <v>10</v>
      </c>
      <c r="E941" s="190" t="s">
        <v>358</v>
      </c>
      <c r="F941" s="143">
        <v>360.827</v>
      </c>
      <c r="G941" s="143">
        <v>360.827</v>
      </c>
      <c r="H941" s="143">
        <v>360.827</v>
      </c>
      <c r="I941" s="199" t="s">
        <v>994</v>
      </c>
      <c r="J941" s="39" t="s">
        <v>807</v>
      </c>
      <c r="K941" s="39" t="s">
        <v>727</v>
      </c>
      <c r="L941" s="40" t="s">
        <v>723</v>
      </c>
      <c r="M941" s="134" t="s">
        <v>1849</v>
      </c>
    </row>
    <row r="942" spans="1:13" ht="38.25" customHeight="1" x14ac:dyDescent="0.2">
      <c r="A942" s="183">
        <v>673</v>
      </c>
      <c r="B942" s="191" t="s">
        <v>1059</v>
      </c>
      <c r="C942" s="187" t="s">
        <v>68</v>
      </c>
      <c r="D942" s="190" t="s">
        <v>10</v>
      </c>
      <c r="E942" s="190" t="s">
        <v>358</v>
      </c>
      <c r="F942" s="143">
        <v>1.3280000000000001</v>
      </c>
      <c r="G942" s="143">
        <v>1.3280000000000001</v>
      </c>
      <c r="H942" s="143">
        <v>1.3280000000000001</v>
      </c>
      <c r="I942" s="199" t="s">
        <v>994</v>
      </c>
      <c r="J942" s="39" t="s">
        <v>807</v>
      </c>
      <c r="K942" s="39" t="s">
        <v>727</v>
      </c>
      <c r="L942" s="40" t="s">
        <v>723</v>
      </c>
      <c r="M942" s="134" t="s">
        <v>1427</v>
      </c>
    </row>
    <row r="943" spans="1:13" ht="12.75" customHeight="1" x14ac:dyDescent="0.2">
      <c r="A943" s="183"/>
      <c r="B943" s="186" t="s">
        <v>1074</v>
      </c>
      <c r="C943" s="187"/>
      <c r="D943" s="187"/>
      <c r="E943" s="190"/>
      <c r="F943" s="119"/>
      <c r="G943" s="119"/>
      <c r="H943" s="119"/>
      <c r="I943" s="13"/>
      <c r="J943" s="116"/>
      <c r="K943" s="9"/>
      <c r="L943" s="9"/>
      <c r="M943" s="134"/>
    </row>
    <row r="944" spans="1:13" ht="51" customHeight="1" x14ac:dyDescent="0.2">
      <c r="A944" s="183">
        <v>677</v>
      </c>
      <c r="B944" s="191" t="s">
        <v>962</v>
      </c>
      <c r="C944" s="187" t="s">
        <v>68</v>
      </c>
      <c r="D944" s="190" t="s">
        <v>10</v>
      </c>
      <c r="E944" s="190" t="s">
        <v>358</v>
      </c>
      <c r="F944" s="143">
        <v>7.9154</v>
      </c>
      <c r="G944" s="143">
        <v>7.9154</v>
      </c>
      <c r="H944" s="143">
        <v>7.9154</v>
      </c>
      <c r="I944" s="199" t="s">
        <v>994</v>
      </c>
      <c r="J944" s="39" t="s">
        <v>807</v>
      </c>
      <c r="K944" s="39" t="s">
        <v>727</v>
      </c>
      <c r="L944" s="40" t="s">
        <v>723</v>
      </c>
      <c r="M944" s="134" t="s">
        <v>1427</v>
      </c>
    </row>
    <row r="945" spans="1:14" ht="12.75" customHeight="1" x14ac:dyDescent="0.2">
      <c r="A945" s="183"/>
      <c r="B945" s="186" t="s">
        <v>1075</v>
      </c>
      <c r="C945" s="187"/>
      <c r="D945" s="187"/>
      <c r="E945" s="190"/>
      <c r="F945" s="119"/>
      <c r="G945" s="119"/>
      <c r="H945" s="119"/>
      <c r="I945" s="13"/>
      <c r="J945" s="116"/>
      <c r="K945" s="9"/>
      <c r="L945" s="9"/>
      <c r="M945" s="134"/>
    </row>
    <row r="946" spans="1:14" ht="25.5" customHeight="1" x14ac:dyDescent="0.2">
      <c r="A946" s="183">
        <v>679</v>
      </c>
      <c r="B946" s="191" t="s">
        <v>685</v>
      </c>
      <c r="C946" s="187" t="s">
        <v>68</v>
      </c>
      <c r="D946" s="190" t="s">
        <v>10</v>
      </c>
      <c r="E946" s="190" t="s">
        <v>358</v>
      </c>
      <c r="F946" s="143">
        <v>29.534099999999999</v>
      </c>
      <c r="G946" s="143">
        <v>29.534099999999999</v>
      </c>
      <c r="H946" s="143">
        <v>29.534099999999999</v>
      </c>
      <c r="I946" s="199" t="s">
        <v>994</v>
      </c>
      <c r="J946" s="39" t="s">
        <v>807</v>
      </c>
      <c r="K946" s="39" t="s">
        <v>727</v>
      </c>
      <c r="L946" s="40" t="s">
        <v>723</v>
      </c>
      <c r="M946" s="134" t="s">
        <v>1427</v>
      </c>
    </row>
    <row r="947" spans="1:14" ht="25.5" customHeight="1" x14ac:dyDescent="0.2">
      <c r="A947" s="183">
        <v>680</v>
      </c>
      <c r="B947" s="191" t="s">
        <v>686</v>
      </c>
      <c r="C947" s="187" t="s">
        <v>68</v>
      </c>
      <c r="D947" s="190" t="s">
        <v>10</v>
      </c>
      <c r="E947" s="190" t="s">
        <v>358</v>
      </c>
      <c r="F947" s="143">
        <v>28.198</v>
      </c>
      <c r="G947" s="143">
        <v>28.198</v>
      </c>
      <c r="H947" s="143">
        <v>28.198</v>
      </c>
      <c r="I947" s="199" t="s">
        <v>994</v>
      </c>
      <c r="J947" s="39" t="s">
        <v>807</v>
      </c>
      <c r="K947" s="39" t="s">
        <v>727</v>
      </c>
      <c r="L947" s="40" t="s">
        <v>723</v>
      </c>
      <c r="M947" s="134" t="s">
        <v>1427</v>
      </c>
    </row>
    <row r="948" spans="1:14" ht="12.75" customHeight="1" x14ac:dyDescent="0.2">
      <c r="A948" s="183"/>
      <c r="B948" s="186" t="s">
        <v>1076</v>
      </c>
      <c r="C948" s="187"/>
      <c r="D948" s="187"/>
      <c r="E948" s="190"/>
      <c r="F948" s="119"/>
      <c r="G948" s="119"/>
      <c r="H948" s="119"/>
      <c r="I948" s="13"/>
      <c r="J948" s="116"/>
      <c r="K948" s="9"/>
      <c r="L948" s="9"/>
      <c r="M948" s="134"/>
    </row>
    <row r="949" spans="1:14" ht="38.25" customHeight="1" x14ac:dyDescent="0.2">
      <c r="A949" s="183">
        <v>685</v>
      </c>
      <c r="B949" s="191" t="s">
        <v>625</v>
      </c>
      <c r="C949" s="187" t="s">
        <v>68</v>
      </c>
      <c r="D949" s="190" t="s">
        <v>10</v>
      </c>
      <c r="E949" s="190" t="s">
        <v>358</v>
      </c>
      <c r="F949" s="143">
        <v>61.095599999999997</v>
      </c>
      <c r="G949" s="143">
        <v>61.095599999999997</v>
      </c>
      <c r="H949" s="143">
        <v>61.095599999999997</v>
      </c>
      <c r="I949" s="199" t="s">
        <v>994</v>
      </c>
      <c r="J949" s="39" t="s">
        <v>807</v>
      </c>
      <c r="K949" s="39" t="s">
        <v>727</v>
      </c>
      <c r="L949" s="40" t="s">
        <v>723</v>
      </c>
      <c r="M949" s="134" t="s">
        <v>1427</v>
      </c>
    </row>
    <row r="950" spans="1:14" ht="51" x14ac:dyDescent="0.2">
      <c r="A950" s="183">
        <v>697</v>
      </c>
      <c r="B950" s="194" t="s">
        <v>377</v>
      </c>
      <c r="C950" s="187" t="s">
        <v>68</v>
      </c>
      <c r="D950" s="190" t="s">
        <v>10</v>
      </c>
      <c r="E950" s="190" t="s">
        <v>358</v>
      </c>
      <c r="F950" s="117">
        <v>1536.539</v>
      </c>
      <c r="G950" s="117">
        <v>1536.539</v>
      </c>
      <c r="H950" s="117">
        <v>1536.539</v>
      </c>
      <c r="I950" s="199" t="s">
        <v>1007</v>
      </c>
      <c r="J950" s="39" t="s">
        <v>807</v>
      </c>
      <c r="K950" s="39" t="s">
        <v>727</v>
      </c>
      <c r="L950" s="40" t="s">
        <v>734</v>
      </c>
      <c r="M950" s="133" t="s">
        <v>1851</v>
      </c>
    </row>
    <row r="951" spans="1:14" ht="51" x14ac:dyDescent="0.2">
      <c r="A951" s="183"/>
      <c r="B951" s="194" t="s">
        <v>1021</v>
      </c>
      <c r="C951" s="187" t="s">
        <v>68</v>
      </c>
      <c r="D951" s="190" t="s">
        <v>10</v>
      </c>
      <c r="E951" s="190" t="s">
        <v>358</v>
      </c>
      <c r="F951" s="117">
        <v>234.91399999999999</v>
      </c>
      <c r="G951" s="117">
        <v>234.91399999999999</v>
      </c>
      <c r="H951" s="117">
        <v>234.91399999999999</v>
      </c>
      <c r="I951" s="199" t="s">
        <v>1007</v>
      </c>
      <c r="J951" s="39" t="s">
        <v>807</v>
      </c>
      <c r="K951" s="39" t="s">
        <v>727</v>
      </c>
      <c r="L951" s="40" t="s">
        <v>734</v>
      </c>
      <c r="M951" s="133" t="s">
        <v>1850</v>
      </c>
    </row>
    <row r="952" spans="1:14" ht="12.75" customHeight="1" x14ac:dyDescent="0.2">
      <c r="A952" s="183"/>
      <c r="B952" s="194" t="s">
        <v>1019</v>
      </c>
      <c r="C952" s="187" t="s">
        <v>68</v>
      </c>
      <c r="D952" s="190" t="s">
        <v>10</v>
      </c>
      <c r="E952" s="190" t="s">
        <v>358</v>
      </c>
      <c r="F952" s="117">
        <v>83.944000000000003</v>
      </c>
      <c r="G952" s="117">
        <v>83.944000000000003</v>
      </c>
      <c r="H952" s="117">
        <v>83.944000000000003</v>
      </c>
      <c r="I952" s="199" t="s">
        <v>1007</v>
      </c>
      <c r="J952" s="39" t="s">
        <v>807</v>
      </c>
      <c r="K952" s="39" t="s">
        <v>727</v>
      </c>
      <c r="L952" s="40" t="s">
        <v>734</v>
      </c>
      <c r="M952" s="134" t="s">
        <v>1427</v>
      </c>
    </row>
    <row r="953" spans="1:14" ht="63.75" customHeight="1" x14ac:dyDescent="0.2">
      <c r="A953" s="183"/>
      <c r="B953" s="194" t="s">
        <v>1020</v>
      </c>
      <c r="C953" s="187" t="s">
        <v>68</v>
      </c>
      <c r="D953" s="190" t="s">
        <v>10</v>
      </c>
      <c r="E953" s="190" t="s">
        <v>358</v>
      </c>
      <c r="F953" s="117">
        <v>1217.681</v>
      </c>
      <c r="G953" s="117">
        <v>1217.681</v>
      </c>
      <c r="H953" s="117">
        <v>1217.681</v>
      </c>
      <c r="I953" s="199" t="s">
        <v>1007</v>
      </c>
      <c r="J953" s="39" t="s">
        <v>807</v>
      </c>
      <c r="K953" s="39" t="s">
        <v>727</v>
      </c>
      <c r="L953" s="40" t="s">
        <v>734</v>
      </c>
      <c r="M953" s="133" t="s">
        <v>1852</v>
      </c>
    </row>
    <row r="954" spans="1:14" ht="12.75" customHeight="1" x14ac:dyDescent="0.2">
      <c r="A954" s="183"/>
      <c r="B954" s="191"/>
      <c r="C954" s="187"/>
      <c r="D954" s="190" t="s">
        <v>10</v>
      </c>
      <c r="E954" s="190"/>
      <c r="F954" s="143"/>
      <c r="G954" s="143"/>
      <c r="H954" s="143"/>
      <c r="I954" s="199"/>
      <c r="J954" s="39"/>
      <c r="K954" s="39"/>
      <c r="L954" s="40"/>
      <c r="M954" s="134"/>
    </row>
    <row r="955" spans="1:14" ht="25.5" customHeight="1" x14ac:dyDescent="0.2">
      <c r="A955" s="219">
        <v>698</v>
      </c>
      <c r="B955" s="222" t="s">
        <v>1320</v>
      </c>
      <c r="C955" s="187" t="s">
        <v>247</v>
      </c>
      <c r="D955" s="223" t="s">
        <v>10</v>
      </c>
      <c r="E955" s="226" t="s">
        <v>358</v>
      </c>
      <c r="F955" s="119">
        <v>312.13200000000001</v>
      </c>
      <c r="G955" s="119">
        <v>312.13200000000001</v>
      </c>
      <c r="H955" s="119">
        <f>H1010</f>
        <v>312.13200000000001</v>
      </c>
      <c r="I955" s="13" t="s">
        <v>94</v>
      </c>
      <c r="J955" s="116">
        <v>271</v>
      </c>
      <c r="K955" s="9" t="s">
        <v>764</v>
      </c>
      <c r="L955" s="9" t="s">
        <v>722</v>
      </c>
      <c r="M955" s="134" t="s">
        <v>1853</v>
      </c>
    </row>
    <row r="956" spans="1:14" ht="25.5" x14ac:dyDescent="0.2">
      <c r="A956" s="219"/>
      <c r="B956" s="222"/>
      <c r="C956" s="187" t="s">
        <v>247</v>
      </c>
      <c r="D956" s="223"/>
      <c r="E956" s="226"/>
      <c r="F956" s="119">
        <v>874.31590000000006</v>
      </c>
      <c r="G956" s="119">
        <v>874.31590000000006</v>
      </c>
      <c r="H956" s="119">
        <f>H960+H961+H962+H963+H964+H966+H967+H968+H969+H970+H971+H973+H975+H976+H977+H978+H980+H982+H983+H986+H988+H989+H990+H992+H994+H995+H997+H998+H1000+H1001+H1003+H1004+H1005+H1006+H1007+H1008+H1009+H1002+H984</f>
        <v>874.31590000000017</v>
      </c>
      <c r="I956" s="13" t="s">
        <v>93</v>
      </c>
      <c r="J956" s="116">
        <v>271</v>
      </c>
      <c r="K956" s="9" t="s">
        <v>764</v>
      </c>
      <c r="L956" s="9" t="s">
        <v>723</v>
      </c>
      <c r="M956" s="134" t="s">
        <v>1854</v>
      </c>
    </row>
    <row r="957" spans="1:14" ht="39" customHeight="1" x14ac:dyDescent="0.2">
      <c r="A957" s="219"/>
      <c r="B957" s="222"/>
      <c r="C957" s="187" t="s">
        <v>247</v>
      </c>
      <c r="D957" s="223"/>
      <c r="E957" s="226"/>
      <c r="F957" s="119">
        <v>517.125</v>
      </c>
      <c r="G957" s="119">
        <v>517.125</v>
      </c>
      <c r="H957" s="119">
        <f>H1013</f>
        <v>517.125</v>
      </c>
      <c r="I957" s="13" t="s">
        <v>735</v>
      </c>
      <c r="J957" s="116">
        <v>271</v>
      </c>
      <c r="K957" s="9" t="s">
        <v>764</v>
      </c>
      <c r="L957" s="9" t="s">
        <v>734</v>
      </c>
      <c r="M957" s="134" t="s">
        <v>1855</v>
      </c>
    </row>
    <row r="958" spans="1:14" ht="12.75" customHeight="1" x14ac:dyDescent="0.2">
      <c r="A958" s="183"/>
      <c r="B958" s="186" t="s">
        <v>993</v>
      </c>
      <c r="C958" s="187"/>
      <c r="D958" s="187" t="s">
        <v>10</v>
      </c>
      <c r="E958" s="190"/>
      <c r="F958" s="119"/>
      <c r="G958" s="119"/>
      <c r="H958" s="119"/>
      <c r="I958" s="13"/>
      <c r="J958" s="116"/>
      <c r="K958" s="9"/>
      <c r="L958" s="9"/>
      <c r="M958" s="134"/>
    </row>
    <row r="959" spans="1:14" ht="12.75" customHeight="1" x14ac:dyDescent="0.2">
      <c r="A959" s="183"/>
      <c r="B959" s="186" t="s">
        <v>1077</v>
      </c>
      <c r="C959" s="187"/>
      <c r="D959" s="187" t="s">
        <v>10</v>
      </c>
      <c r="E959" s="190"/>
      <c r="F959" s="119"/>
      <c r="G959" s="119"/>
      <c r="H959" s="119"/>
      <c r="I959" s="13"/>
      <c r="J959" s="116"/>
      <c r="K959" s="9"/>
      <c r="L959" s="9"/>
      <c r="M959" s="134"/>
    </row>
    <row r="960" spans="1:14" ht="51" customHeight="1" x14ac:dyDescent="0.2">
      <c r="A960" s="183">
        <v>699</v>
      </c>
      <c r="B960" s="191" t="s">
        <v>1080</v>
      </c>
      <c r="C960" s="34" t="s">
        <v>68</v>
      </c>
      <c r="D960" s="190" t="s">
        <v>10</v>
      </c>
      <c r="E960" s="190" t="s">
        <v>358</v>
      </c>
      <c r="F960" s="73">
        <v>2.1429</v>
      </c>
      <c r="G960" s="73">
        <v>2.1429</v>
      </c>
      <c r="H960" s="73">
        <v>2.1429</v>
      </c>
      <c r="I960" s="199" t="s">
        <v>994</v>
      </c>
      <c r="J960" s="39" t="s">
        <v>807</v>
      </c>
      <c r="K960" s="39" t="s">
        <v>764</v>
      </c>
      <c r="L960" s="40" t="s">
        <v>723</v>
      </c>
      <c r="M960" s="134" t="s">
        <v>1427</v>
      </c>
      <c r="N960" s="135"/>
    </row>
    <row r="961" spans="1:14" ht="63.75" customHeight="1" x14ac:dyDescent="0.2">
      <c r="A961" s="183">
        <v>701</v>
      </c>
      <c r="B961" s="191" t="s">
        <v>1081</v>
      </c>
      <c r="C961" s="34" t="s">
        <v>68</v>
      </c>
      <c r="D961" s="190" t="s">
        <v>10</v>
      </c>
      <c r="E961" s="190" t="s">
        <v>358</v>
      </c>
      <c r="F961" s="73">
        <v>1.0587</v>
      </c>
      <c r="G961" s="73">
        <v>1.0587</v>
      </c>
      <c r="H961" s="73">
        <v>1.0587</v>
      </c>
      <c r="I961" s="199" t="s">
        <v>994</v>
      </c>
      <c r="J961" s="39" t="s">
        <v>807</v>
      </c>
      <c r="K961" s="39" t="s">
        <v>764</v>
      </c>
      <c r="L961" s="40" t="s">
        <v>723</v>
      </c>
      <c r="M961" s="134" t="s">
        <v>1427</v>
      </c>
      <c r="N961" s="135"/>
    </row>
    <row r="962" spans="1:14" ht="51" customHeight="1" x14ac:dyDescent="0.2">
      <c r="A962" s="183">
        <v>703</v>
      </c>
      <c r="B962" s="191" t="s">
        <v>1082</v>
      </c>
      <c r="C962" s="34" t="s">
        <v>68</v>
      </c>
      <c r="D962" s="190" t="s">
        <v>10</v>
      </c>
      <c r="E962" s="190" t="s">
        <v>358</v>
      </c>
      <c r="F962" s="73">
        <v>0.51839999999999997</v>
      </c>
      <c r="G962" s="73">
        <v>0.51839999999999997</v>
      </c>
      <c r="H962" s="73">
        <v>0.51839999999999997</v>
      </c>
      <c r="I962" s="199" t="s">
        <v>994</v>
      </c>
      <c r="J962" s="39" t="s">
        <v>807</v>
      </c>
      <c r="K962" s="39" t="s">
        <v>764</v>
      </c>
      <c r="L962" s="40" t="s">
        <v>723</v>
      </c>
      <c r="M962" s="134" t="s">
        <v>1427</v>
      </c>
      <c r="N962" s="135"/>
    </row>
    <row r="963" spans="1:14" ht="51" customHeight="1" x14ac:dyDescent="0.2">
      <c r="A963" s="183">
        <v>705</v>
      </c>
      <c r="B963" s="191" t="s">
        <v>1083</v>
      </c>
      <c r="C963" s="34" t="s">
        <v>68</v>
      </c>
      <c r="D963" s="190" t="s">
        <v>10</v>
      </c>
      <c r="E963" s="190" t="s">
        <v>358</v>
      </c>
      <c r="F963" s="73">
        <v>0.64539999999999997</v>
      </c>
      <c r="G963" s="73">
        <v>0.64539999999999997</v>
      </c>
      <c r="H963" s="73">
        <v>0.64539999999999997</v>
      </c>
      <c r="I963" s="199" t="s">
        <v>994</v>
      </c>
      <c r="J963" s="39" t="s">
        <v>807</v>
      </c>
      <c r="K963" s="39" t="s">
        <v>764</v>
      </c>
      <c r="L963" s="40" t="s">
        <v>723</v>
      </c>
      <c r="M963" s="134" t="s">
        <v>1427</v>
      </c>
      <c r="N963" s="135"/>
    </row>
    <row r="964" spans="1:14" ht="63.75" customHeight="1" x14ac:dyDescent="0.2">
      <c r="A964" s="183">
        <v>707</v>
      </c>
      <c r="B964" s="191" t="s">
        <v>1084</v>
      </c>
      <c r="C964" s="34" t="s">
        <v>68</v>
      </c>
      <c r="D964" s="190" t="s">
        <v>10</v>
      </c>
      <c r="E964" s="190" t="s">
        <v>358</v>
      </c>
      <c r="F964" s="73">
        <v>0.63490000000000002</v>
      </c>
      <c r="G964" s="73">
        <v>0.63490000000000002</v>
      </c>
      <c r="H964" s="73">
        <v>0.63490000000000002</v>
      </c>
      <c r="I964" s="199" t="s">
        <v>994</v>
      </c>
      <c r="J964" s="39" t="s">
        <v>807</v>
      </c>
      <c r="K964" s="39" t="s">
        <v>764</v>
      </c>
      <c r="L964" s="40" t="s">
        <v>723</v>
      </c>
      <c r="M964" s="134" t="s">
        <v>1427</v>
      </c>
      <c r="N964" s="135"/>
    </row>
    <row r="965" spans="1:14" ht="12.75" customHeight="1" x14ac:dyDescent="0.2">
      <c r="A965" s="183"/>
      <c r="B965" s="186" t="s">
        <v>1063</v>
      </c>
      <c r="C965" s="187"/>
      <c r="D965" s="187"/>
      <c r="E965" s="190"/>
      <c r="F965" s="119"/>
      <c r="G965" s="119"/>
      <c r="H965" s="119"/>
      <c r="I965" s="13"/>
      <c r="J965" s="116"/>
      <c r="K965" s="9"/>
      <c r="L965" s="9"/>
      <c r="M965" s="134"/>
    </row>
    <row r="966" spans="1:14" ht="25.5" customHeight="1" x14ac:dyDescent="0.2">
      <c r="A966" s="183">
        <v>709</v>
      </c>
      <c r="B966" s="191" t="s">
        <v>629</v>
      </c>
      <c r="C966" s="34" t="s">
        <v>68</v>
      </c>
      <c r="D966" s="190" t="s">
        <v>10</v>
      </c>
      <c r="E966" s="190" t="s">
        <v>358</v>
      </c>
      <c r="F966" s="117">
        <v>10.683999999999999</v>
      </c>
      <c r="G966" s="117">
        <v>10.683999999999999</v>
      </c>
      <c r="H966" s="117">
        <v>10.683999999999999</v>
      </c>
      <c r="I966" s="199" t="s">
        <v>994</v>
      </c>
      <c r="J966" s="39" t="s">
        <v>807</v>
      </c>
      <c r="K966" s="39" t="s">
        <v>764</v>
      </c>
      <c r="L966" s="40" t="s">
        <v>723</v>
      </c>
      <c r="M966" s="134" t="s">
        <v>1427</v>
      </c>
      <c r="N966" s="135"/>
    </row>
    <row r="967" spans="1:14" ht="63.75" customHeight="1" x14ac:dyDescent="0.2">
      <c r="A967" s="183">
        <v>710</v>
      </c>
      <c r="B967" s="191" t="s">
        <v>1321</v>
      </c>
      <c r="C967" s="34" t="s">
        <v>68</v>
      </c>
      <c r="D967" s="190" t="s">
        <v>10</v>
      </c>
      <c r="E967" s="190" t="s">
        <v>358</v>
      </c>
      <c r="F967" s="73">
        <v>6.6867999999999999</v>
      </c>
      <c r="G967" s="73">
        <v>6.6867999999999999</v>
      </c>
      <c r="H967" s="73">
        <v>6.6867999999999999</v>
      </c>
      <c r="I967" s="199" t="s">
        <v>994</v>
      </c>
      <c r="J967" s="39" t="s">
        <v>807</v>
      </c>
      <c r="K967" s="39" t="s">
        <v>764</v>
      </c>
      <c r="L967" s="40" t="s">
        <v>723</v>
      </c>
      <c r="M967" s="134" t="s">
        <v>1924</v>
      </c>
      <c r="N967" s="135"/>
    </row>
    <row r="968" spans="1:14" ht="63.75" customHeight="1" x14ac:dyDescent="0.2">
      <c r="A968" s="183">
        <v>712</v>
      </c>
      <c r="B968" s="191" t="s">
        <v>1322</v>
      </c>
      <c r="C968" s="34" t="s">
        <v>68</v>
      </c>
      <c r="D968" s="190" t="s">
        <v>10</v>
      </c>
      <c r="E968" s="190" t="s">
        <v>358</v>
      </c>
      <c r="F968" s="73">
        <v>6.6679000000000004</v>
      </c>
      <c r="G968" s="73">
        <v>6.6679000000000004</v>
      </c>
      <c r="H968" s="73">
        <v>6.6679000000000004</v>
      </c>
      <c r="I968" s="199" t="s">
        <v>994</v>
      </c>
      <c r="J968" s="39" t="s">
        <v>807</v>
      </c>
      <c r="K968" s="39" t="s">
        <v>764</v>
      </c>
      <c r="L968" s="40" t="s">
        <v>723</v>
      </c>
      <c r="M968" s="134" t="s">
        <v>1427</v>
      </c>
      <c r="N968" s="135"/>
    </row>
    <row r="969" spans="1:14" ht="76.5" customHeight="1" x14ac:dyDescent="0.2">
      <c r="A969" s="183">
        <v>714</v>
      </c>
      <c r="B969" s="191" t="s">
        <v>1323</v>
      </c>
      <c r="C969" s="34" t="s">
        <v>68</v>
      </c>
      <c r="D969" s="190" t="s">
        <v>10</v>
      </c>
      <c r="E969" s="190" t="s">
        <v>358</v>
      </c>
      <c r="F969" s="73">
        <v>24.233499999999999</v>
      </c>
      <c r="G969" s="73">
        <v>24.233499999999999</v>
      </c>
      <c r="H969" s="73">
        <v>24.233499999999999</v>
      </c>
      <c r="I969" s="199" t="s">
        <v>994</v>
      </c>
      <c r="J969" s="39" t="s">
        <v>807</v>
      </c>
      <c r="K969" s="39" t="s">
        <v>764</v>
      </c>
      <c r="L969" s="40" t="s">
        <v>723</v>
      </c>
      <c r="M969" s="133" t="s">
        <v>1925</v>
      </c>
      <c r="N969" s="135"/>
    </row>
    <row r="970" spans="1:14" ht="51" customHeight="1" x14ac:dyDescent="0.2">
      <c r="A970" s="183">
        <v>716</v>
      </c>
      <c r="B970" s="191" t="s">
        <v>1324</v>
      </c>
      <c r="C970" s="34" t="s">
        <v>68</v>
      </c>
      <c r="D970" s="190" t="s">
        <v>10</v>
      </c>
      <c r="E970" s="190" t="s">
        <v>358</v>
      </c>
      <c r="F970" s="73">
        <v>10.595599999999999</v>
      </c>
      <c r="G970" s="73">
        <v>10.595599999999999</v>
      </c>
      <c r="H970" s="73">
        <v>10.595599999999999</v>
      </c>
      <c r="I970" s="199" t="s">
        <v>994</v>
      </c>
      <c r="J970" s="39" t="s">
        <v>807</v>
      </c>
      <c r="K970" s="39" t="s">
        <v>764</v>
      </c>
      <c r="L970" s="40" t="s">
        <v>723</v>
      </c>
      <c r="M970" s="134" t="s">
        <v>1741</v>
      </c>
      <c r="N970" s="135"/>
    </row>
    <row r="971" spans="1:14" ht="38.25" customHeight="1" x14ac:dyDescent="0.2">
      <c r="A971" s="183">
        <v>717</v>
      </c>
      <c r="B971" s="191" t="s">
        <v>1085</v>
      </c>
      <c r="C971" s="34" t="s">
        <v>68</v>
      </c>
      <c r="D971" s="190" t="s">
        <v>10</v>
      </c>
      <c r="E971" s="190" t="s">
        <v>358</v>
      </c>
      <c r="F971" s="73">
        <v>58.830599999999997</v>
      </c>
      <c r="G971" s="73">
        <v>58.830599999999997</v>
      </c>
      <c r="H971" s="73">
        <v>58.830599999999997</v>
      </c>
      <c r="I971" s="199" t="s">
        <v>994</v>
      </c>
      <c r="J971" s="39" t="s">
        <v>807</v>
      </c>
      <c r="K971" s="39" t="s">
        <v>764</v>
      </c>
      <c r="L971" s="40" t="s">
        <v>723</v>
      </c>
      <c r="M971" s="133" t="s">
        <v>1856</v>
      </c>
      <c r="N971" s="135"/>
    </row>
    <row r="972" spans="1:14" ht="12.75" customHeight="1" x14ac:dyDescent="0.2">
      <c r="A972" s="183"/>
      <c r="B972" s="186" t="s">
        <v>1064</v>
      </c>
      <c r="C972" s="187"/>
      <c r="D972" s="187"/>
      <c r="E972" s="190"/>
      <c r="F972" s="119"/>
      <c r="G972" s="119"/>
      <c r="H972" s="119"/>
      <c r="I972" s="13"/>
      <c r="J972" s="116"/>
      <c r="K972" s="9"/>
      <c r="L972" s="9"/>
      <c r="M972" s="134"/>
    </row>
    <row r="973" spans="1:14" ht="38.25" customHeight="1" x14ac:dyDescent="0.2">
      <c r="A973" s="183">
        <v>718</v>
      </c>
      <c r="B973" s="191" t="s">
        <v>965</v>
      </c>
      <c r="C973" s="34" t="s">
        <v>68</v>
      </c>
      <c r="D973" s="190" t="s">
        <v>10</v>
      </c>
      <c r="E973" s="190" t="s">
        <v>358</v>
      </c>
      <c r="F973" s="117">
        <v>60.269500000000001</v>
      </c>
      <c r="G973" s="117">
        <v>60.269500000000001</v>
      </c>
      <c r="H973" s="117">
        <v>60.269500000000001</v>
      </c>
      <c r="I973" s="199" t="s">
        <v>994</v>
      </c>
      <c r="J973" s="39" t="s">
        <v>807</v>
      </c>
      <c r="K973" s="39" t="s">
        <v>764</v>
      </c>
      <c r="L973" s="40" t="s">
        <v>723</v>
      </c>
      <c r="M973" s="134" t="s">
        <v>1748</v>
      </c>
      <c r="N973" s="135"/>
    </row>
    <row r="974" spans="1:14" ht="12.75" customHeight="1" x14ac:dyDescent="0.2">
      <c r="A974" s="183"/>
      <c r="B974" s="186" t="s">
        <v>1065</v>
      </c>
      <c r="C974" s="187"/>
      <c r="D974" s="187"/>
      <c r="E974" s="190"/>
      <c r="F974" s="119"/>
      <c r="G974" s="119"/>
      <c r="H974" s="119"/>
      <c r="I974" s="13"/>
      <c r="J974" s="116"/>
      <c r="K974" s="9"/>
      <c r="L974" s="9"/>
      <c r="M974" s="134"/>
    </row>
    <row r="975" spans="1:14" ht="76.5" customHeight="1" x14ac:dyDescent="0.2">
      <c r="A975" s="183">
        <v>719</v>
      </c>
      <c r="B975" s="191" t="s">
        <v>1325</v>
      </c>
      <c r="C975" s="34" t="s">
        <v>68</v>
      </c>
      <c r="D975" s="190" t="s">
        <v>10</v>
      </c>
      <c r="E975" s="190" t="s">
        <v>358</v>
      </c>
      <c r="F975" s="73">
        <v>5.3387000000000002</v>
      </c>
      <c r="G975" s="73">
        <v>5.3387000000000002</v>
      </c>
      <c r="H975" s="73">
        <v>5.3387000000000002</v>
      </c>
      <c r="I975" s="199" t="s">
        <v>994</v>
      </c>
      <c r="J975" s="39" t="s">
        <v>807</v>
      </c>
      <c r="K975" s="39" t="s">
        <v>764</v>
      </c>
      <c r="L975" s="40" t="s">
        <v>723</v>
      </c>
      <c r="M975" s="134" t="s">
        <v>1857</v>
      </c>
      <c r="N975" s="135"/>
    </row>
    <row r="976" spans="1:14" ht="63.75" customHeight="1" x14ac:dyDescent="0.2">
      <c r="A976" s="183">
        <v>721</v>
      </c>
      <c r="B976" s="191" t="s">
        <v>966</v>
      </c>
      <c r="C976" s="34" t="s">
        <v>68</v>
      </c>
      <c r="D976" s="190" t="s">
        <v>10</v>
      </c>
      <c r="E976" s="190" t="s">
        <v>358</v>
      </c>
      <c r="F976" s="143">
        <v>14.4499</v>
      </c>
      <c r="G976" s="143">
        <v>14.4499</v>
      </c>
      <c r="H976" s="143">
        <v>14.4499</v>
      </c>
      <c r="I976" s="199" t="s">
        <v>994</v>
      </c>
      <c r="J976" s="39" t="s">
        <v>807</v>
      </c>
      <c r="K976" s="39" t="s">
        <v>764</v>
      </c>
      <c r="L976" s="40" t="s">
        <v>723</v>
      </c>
      <c r="M976" s="134" t="s">
        <v>1858</v>
      </c>
      <c r="N976" s="135"/>
    </row>
    <row r="977" spans="1:14" ht="51" customHeight="1" x14ac:dyDescent="0.2">
      <c r="A977" s="183">
        <v>722</v>
      </c>
      <c r="B977" s="191" t="s">
        <v>967</v>
      </c>
      <c r="C977" s="34" t="s">
        <v>68</v>
      </c>
      <c r="D977" s="190" t="s">
        <v>10</v>
      </c>
      <c r="E977" s="190" t="s">
        <v>358</v>
      </c>
      <c r="F977" s="143">
        <v>1.3434999999999999</v>
      </c>
      <c r="G977" s="143">
        <v>1.3434999999999999</v>
      </c>
      <c r="H977" s="143">
        <v>1.3434999999999999</v>
      </c>
      <c r="I977" s="199" t="s">
        <v>994</v>
      </c>
      <c r="J977" s="39" t="s">
        <v>807</v>
      </c>
      <c r="K977" s="39" t="s">
        <v>764</v>
      </c>
      <c r="L977" s="40" t="s">
        <v>723</v>
      </c>
      <c r="M977" s="134" t="s">
        <v>1859</v>
      </c>
      <c r="N977" s="135"/>
    </row>
    <row r="978" spans="1:14" ht="63.75" customHeight="1" x14ac:dyDescent="0.2">
      <c r="A978" s="183">
        <v>723</v>
      </c>
      <c r="B978" s="191" t="s">
        <v>968</v>
      </c>
      <c r="C978" s="34" t="s">
        <v>68</v>
      </c>
      <c r="D978" s="190" t="s">
        <v>10</v>
      </c>
      <c r="E978" s="190" t="s">
        <v>358</v>
      </c>
      <c r="F978" s="143">
        <v>41.6661</v>
      </c>
      <c r="G978" s="143">
        <v>41.6661</v>
      </c>
      <c r="H978" s="143">
        <v>41.6661</v>
      </c>
      <c r="I978" s="199" t="s">
        <v>994</v>
      </c>
      <c r="J978" s="39" t="s">
        <v>807</v>
      </c>
      <c r="K978" s="39" t="s">
        <v>764</v>
      </c>
      <c r="L978" s="40" t="s">
        <v>723</v>
      </c>
      <c r="M978" s="134" t="s">
        <v>1860</v>
      </c>
      <c r="N978" s="135"/>
    </row>
    <row r="979" spans="1:14" ht="12.75" customHeight="1" x14ac:dyDescent="0.2">
      <c r="A979" s="183"/>
      <c r="B979" s="186" t="s">
        <v>1067</v>
      </c>
      <c r="C979" s="187"/>
      <c r="D979" s="187"/>
      <c r="E979" s="190"/>
      <c r="F979" s="119"/>
      <c r="G979" s="119"/>
      <c r="H979" s="119"/>
      <c r="I979" s="13"/>
      <c r="J979" s="116"/>
      <c r="K979" s="9"/>
      <c r="L979" s="9"/>
      <c r="M979" s="134"/>
    </row>
    <row r="980" spans="1:14" ht="38.25" customHeight="1" x14ac:dyDescent="0.2">
      <c r="A980" s="183">
        <v>725</v>
      </c>
      <c r="B980" s="191" t="s">
        <v>626</v>
      </c>
      <c r="C980" s="34" t="s">
        <v>68</v>
      </c>
      <c r="D980" s="190" t="s">
        <v>10</v>
      </c>
      <c r="E980" s="190" t="s">
        <v>358</v>
      </c>
      <c r="F980" s="143">
        <v>1.2244999999999999</v>
      </c>
      <c r="G980" s="143">
        <v>1.2244999999999999</v>
      </c>
      <c r="H980" s="143">
        <v>1.2244999999999999</v>
      </c>
      <c r="I980" s="199" t="s">
        <v>994</v>
      </c>
      <c r="J980" s="39" t="s">
        <v>807</v>
      </c>
      <c r="K980" s="39" t="s">
        <v>764</v>
      </c>
      <c r="L980" s="40" t="s">
        <v>723</v>
      </c>
      <c r="M980" s="134" t="s">
        <v>1861</v>
      </c>
      <c r="N980" s="135"/>
    </row>
    <row r="981" spans="1:14" ht="12.75" customHeight="1" x14ac:dyDescent="0.2">
      <c r="A981" s="183"/>
      <c r="B981" s="186" t="s">
        <v>1066</v>
      </c>
      <c r="C981" s="187"/>
      <c r="D981" s="187"/>
      <c r="E981" s="190"/>
      <c r="F981" s="119"/>
      <c r="G981" s="119"/>
      <c r="H981" s="119"/>
      <c r="I981" s="13"/>
      <c r="J981" s="116"/>
      <c r="K981" s="9"/>
      <c r="L981" s="9"/>
      <c r="M981" s="134"/>
    </row>
    <row r="982" spans="1:14" ht="76.5" customHeight="1" x14ac:dyDescent="0.2">
      <c r="A982" s="183">
        <v>726</v>
      </c>
      <c r="B982" s="191" t="s">
        <v>1326</v>
      </c>
      <c r="C982" s="34" t="s">
        <v>68</v>
      </c>
      <c r="D982" s="190" t="s">
        <v>10</v>
      </c>
      <c r="E982" s="190" t="s">
        <v>358</v>
      </c>
      <c r="F982" s="73">
        <v>18.407</v>
      </c>
      <c r="G982" s="73">
        <v>18.407</v>
      </c>
      <c r="H982" s="73">
        <v>18.407</v>
      </c>
      <c r="I982" s="199" t="s">
        <v>994</v>
      </c>
      <c r="J982" s="39" t="s">
        <v>807</v>
      </c>
      <c r="K982" s="39" t="s">
        <v>764</v>
      </c>
      <c r="L982" s="40" t="s">
        <v>723</v>
      </c>
      <c r="M982" s="134" t="s">
        <v>1926</v>
      </c>
      <c r="N982" s="135"/>
    </row>
    <row r="983" spans="1:14" ht="76.5" customHeight="1" x14ac:dyDescent="0.2">
      <c r="A983" s="183">
        <v>727</v>
      </c>
      <c r="B983" s="191" t="s">
        <v>1327</v>
      </c>
      <c r="C983" s="34" t="s">
        <v>68</v>
      </c>
      <c r="D983" s="190" t="s">
        <v>10</v>
      </c>
      <c r="E983" s="190" t="s">
        <v>358</v>
      </c>
      <c r="F983" s="73">
        <v>5.6289999999999996</v>
      </c>
      <c r="G983" s="73">
        <v>5.6289999999999996</v>
      </c>
      <c r="H983" s="73">
        <v>5.6289999999999996</v>
      </c>
      <c r="I983" s="199" t="s">
        <v>994</v>
      </c>
      <c r="J983" s="39" t="s">
        <v>807</v>
      </c>
      <c r="K983" s="39" t="s">
        <v>764</v>
      </c>
      <c r="L983" s="40" t="s">
        <v>723</v>
      </c>
      <c r="M983" s="134" t="s">
        <v>1862</v>
      </c>
      <c r="N983" s="135"/>
    </row>
    <row r="984" spans="1:14" ht="51" customHeight="1" x14ac:dyDescent="0.2">
      <c r="A984" s="183">
        <v>728</v>
      </c>
      <c r="B984" s="191" t="s">
        <v>1086</v>
      </c>
      <c r="C984" s="34" t="s">
        <v>68</v>
      </c>
      <c r="D984" s="190"/>
      <c r="E984" s="190" t="s">
        <v>358</v>
      </c>
      <c r="F984" s="143">
        <v>0.05</v>
      </c>
      <c r="G984" s="143">
        <v>0.05</v>
      </c>
      <c r="H984" s="143">
        <v>0.05</v>
      </c>
      <c r="I984" s="199" t="s">
        <v>994</v>
      </c>
      <c r="J984" s="39" t="s">
        <v>807</v>
      </c>
      <c r="K984" s="39" t="s">
        <v>764</v>
      </c>
      <c r="L984" s="40" t="s">
        <v>723</v>
      </c>
      <c r="M984" s="133" t="s">
        <v>1880</v>
      </c>
      <c r="N984" s="135"/>
    </row>
    <row r="985" spans="1:14" ht="12.75" customHeight="1" x14ac:dyDescent="0.2">
      <c r="A985" s="183"/>
      <c r="B985" s="186" t="s">
        <v>1069</v>
      </c>
      <c r="C985" s="187"/>
      <c r="D985" s="187"/>
      <c r="E985" s="190"/>
      <c r="F985" s="119"/>
      <c r="G985" s="119"/>
      <c r="H985" s="119"/>
      <c r="I985" s="13"/>
      <c r="J985" s="116"/>
      <c r="K985" s="9"/>
      <c r="L985" s="9"/>
      <c r="M985" s="134"/>
    </row>
    <row r="986" spans="1:14" ht="25.5" customHeight="1" x14ac:dyDescent="0.2">
      <c r="A986" s="183">
        <v>732</v>
      </c>
      <c r="B986" s="191" t="s">
        <v>624</v>
      </c>
      <c r="C986" s="34" t="s">
        <v>68</v>
      </c>
      <c r="D986" s="190" t="s">
        <v>10</v>
      </c>
      <c r="E986" s="190" t="s">
        <v>358</v>
      </c>
      <c r="F986" s="143">
        <v>5.0960000000000001</v>
      </c>
      <c r="G986" s="143">
        <v>5.0960000000000001</v>
      </c>
      <c r="H986" s="143">
        <v>5.0960000000000001</v>
      </c>
      <c r="I986" s="199" t="s">
        <v>994</v>
      </c>
      <c r="J986" s="39" t="s">
        <v>807</v>
      </c>
      <c r="K986" s="39" t="s">
        <v>764</v>
      </c>
      <c r="L986" s="40" t="s">
        <v>723</v>
      </c>
      <c r="M986" s="134" t="s">
        <v>1427</v>
      </c>
      <c r="N986" s="135"/>
    </row>
    <row r="987" spans="1:14" ht="12.75" customHeight="1" x14ac:dyDescent="0.2">
      <c r="A987" s="183"/>
      <c r="B987" s="186" t="s">
        <v>1078</v>
      </c>
      <c r="C987" s="187"/>
      <c r="D987" s="187"/>
      <c r="E987" s="190"/>
      <c r="F987" s="119"/>
      <c r="G987" s="119"/>
      <c r="H987" s="119"/>
      <c r="I987" s="13"/>
      <c r="J987" s="116"/>
      <c r="K987" s="9"/>
      <c r="L987" s="9"/>
      <c r="M987" s="134"/>
    </row>
    <row r="988" spans="1:14" ht="63.75" customHeight="1" x14ac:dyDescent="0.2">
      <c r="A988" s="183">
        <v>733</v>
      </c>
      <c r="B988" s="191" t="s">
        <v>1328</v>
      </c>
      <c r="C988" s="34" t="s">
        <v>68</v>
      </c>
      <c r="D988" s="190" t="s">
        <v>10</v>
      </c>
      <c r="E988" s="190" t="s">
        <v>358</v>
      </c>
      <c r="F988" s="73">
        <v>10.0222</v>
      </c>
      <c r="G988" s="73">
        <v>10.0222</v>
      </c>
      <c r="H988" s="73">
        <v>10.0222</v>
      </c>
      <c r="I988" s="199" t="s">
        <v>994</v>
      </c>
      <c r="J988" s="39" t="s">
        <v>807</v>
      </c>
      <c r="K988" s="39" t="s">
        <v>764</v>
      </c>
      <c r="L988" s="40" t="s">
        <v>723</v>
      </c>
      <c r="M988" s="134" t="s">
        <v>1427</v>
      </c>
      <c r="N988" s="135"/>
    </row>
    <row r="989" spans="1:14" ht="51" customHeight="1" x14ac:dyDescent="0.2">
      <c r="A989" s="183">
        <v>735</v>
      </c>
      <c r="B989" s="191" t="s">
        <v>1329</v>
      </c>
      <c r="C989" s="34" t="s">
        <v>68</v>
      </c>
      <c r="D989" s="190" t="s">
        <v>10</v>
      </c>
      <c r="E989" s="190" t="s">
        <v>358</v>
      </c>
      <c r="F989" s="73">
        <v>4.0038</v>
      </c>
      <c r="G989" s="73">
        <v>4.0038</v>
      </c>
      <c r="H989" s="73">
        <v>4.0038</v>
      </c>
      <c r="I989" s="199" t="s">
        <v>994</v>
      </c>
      <c r="J989" s="39" t="s">
        <v>807</v>
      </c>
      <c r="K989" s="39" t="s">
        <v>764</v>
      </c>
      <c r="L989" s="40" t="s">
        <v>723</v>
      </c>
      <c r="M989" s="134" t="s">
        <v>1427</v>
      </c>
      <c r="N989" s="135"/>
    </row>
    <row r="990" spans="1:14" ht="63.75" customHeight="1" x14ac:dyDescent="0.2">
      <c r="A990" s="183">
        <v>737</v>
      </c>
      <c r="B990" s="191" t="s">
        <v>1330</v>
      </c>
      <c r="C990" s="34" t="s">
        <v>68</v>
      </c>
      <c r="D990" s="190" t="s">
        <v>10</v>
      </c>
      <c r="E990" s="190" t="s">
        <v>358</v>
      </c>
      <c r="F990" s="73">
        <v>4.0065</v>
      </c>
      <c r="G990" s="73">
        <v>4.0065</v>
      </c>
      <c r="H990" s="73">
        <v>4.0065</v>
      </c>
      <c r="I990" s="199" t="s">
        <v>994</v>
      </c>
      <c r="J990" s="39" t="s">
        <v>807</v>
      </c>
      <c r="K990" s="39" t="s">
        <v>764</v>
      </c>
      <c r="L990" s="40" t="s">
        <v>723</v>
      </c>
      <c r="M990" s="134" t="s">
        <v>1427</v>
      </c>
      <c r="N990" s="135"/>
    </row>
    <row r="991" spans="1:14" ht="12.75" customHeight="1" x14ac:dyDescent="0.2">
      <c r="A991" s="183"/>
      <c r="B991" s="186" t="s">
        <v>1072</v>
      </c>
      <c r="C991" s="187"/>
      <c r="D991" s="187"/>
      <c r="E991" s="190"/>
      <c r="F991" s="119"/>
      <c r="G991" s="119"/>
      <c r="H991" s="119"/>
      <c r="I991" s="13"/>
      <c r="J991" s="116"/>
      <c r="K991" s="9"/>
      <c r="L991" s="9"/>
      <c r="M991" s="134"/>
    </row>
    <row r="992" spans="1:14" ht="38.25" customHeight="1" x14ac:dyDescent="0.2">
      <c r="A992" s="183">
        <v>740</v>
      </c>
      <c r="B992" s="191" t="s">
        <v>1087</v>
      </c>
      <c r="C992" s="34" t="s">
        <v>68</v>
      </c>
      <c r="D992" s="190" t="s">
        <v>10</v>
      </c>
      <c r="E992" s="190" t="s">
        <v>358</v>
      </c>
      <c r="F992" s="143">
        <v>30.570399999999999</v>
      </c>
      <c r="G992" s="143">
        <v>30.570399999999999</v>
      </c>
      <c r="H992" s="143">
        <v>30.570399999999999</v>
      </c>
      <c r="I992" s="199" t="s">
        <v>994</v>
      </c>
      <c r="J992" s="39" t="s">
        <v>807</v>
      </c>
      <c r="K992" s="39" t="s">
        <v>764</v>
      </c>
      <c r="L992" s="40" t="s">
        <v>723</v>
      </c>
      <c r="M992" s="134" t="s">
        <v>1427</v>
      </c>
      <c r="N992" s="135"/>
    </row>
    <row r="993" spans="1:14" ht="12.75" customHeight="1" x14ac:dyDescent="0.2">
      <c r="A993" s="183"/>
      <c r="B993" s="186" t="s">
        <v>1073</v>
      </c>
      <c r="C993" s="187"/>
      <c r="D993" s="187"/>
      <c r="E993" s="190"/>
      <c r="F993" s="119"/>
      <c r="G993" s="119"/>
      <c r="H993" s="119"/>
      <c r="I993" s="13"/>
      <c r="J993" s="116"/>
      <c r="K993" s="9"/>
      <c r="L993" s="9"/>
      <c r="M993" s="134"/>
    </row>
    <row r="994" spans="1:14" ht="38.25" customHeight="1" x14ac:dyDescent="0.2">
      <c r="A994" s="183">
        <v>744</v>
      </c>
      <c r="B994" s="191" t="s">
        <v>627</v>
      </c>
      <c r="C994" s="34" t="s">
        <v>68</v>
      </c>
      <c r="D994" s="190" t="s">
        <v>10</v>
      </c>
      <c r="E994" s="190" t="s">
        <v>358</v>
      </c>
      <c r="F994" s="143">
        <v>21.049199999999999</v>
      </c>
      <c r="G994" s="143">
        <v>21.049199999999999</v>
      </c>
      <c r="H994" s="143">
        <v>21.049199999999999</v>
      </c>
      <c r="I994" s="199" t="s">
        <v>994</v>
      </c>
      <c r="J994" s="39" t="s">
        <v>807</v>
      </c>
      <c r="K994" s="39" t="s">
        <v>764</v>
      </c>
      <c r="L994" s="40" t="s">
        <v>723</v>
      </c>
      <c r="M994" s="134" t="s">
        <v>1427</v>
      </c>
      <c r="N994" s="135"/>
    </row>
    <row r="995" spans="1:14" ht="25.5" customHeight="1" x14ac:dyDescent="0.2">
      <c r="A995" s="183">
        <v>745</v>
      </c>
      <c r="B995" s="191" t="s">
        <v>628</v>
      </c>
      <c r="C995" s="34" t="s">
        <v>68</v>
      </c>
      <c r="D995" s="190" t="s">
        <v>10</v>
      </c>
      <c r="E995" s="190" t="s">
        <v>358</v>
      </c>
      <c r="F995" s="143">
        <v>42.104100000000003</v>
      </c>
      <c r="G995" s="143">
        <v>42.104100000000003</v>
      </c>
      <c r="H995" s="143">
        <v>42.104100000000003</v>
      </c>
      <c r="I995" s="199" t="s">
        <v>994</v>
      </c>
      <c r="J995" s="39" t="s">
        <v>807</v>
      </c>
      <c r="K995" s="39" t="s">
        <v>764</v>
      </c>
      <c r="L995" s="40" t="s">
        <v>723</v>
      </c>
      <c r="M995" s="134" t="s">
        <v>1427</v>
      </c>
      <c r="N995" s="135"/>
    </row>
    <row r="996" spans="1:14" ht="12.75" customHeight="1" x14ac:dyDescent="0.2">
      <c r="A996" s="183"/>
      <c r="B996" s="186" t="s">
        <v>1074</v>
      </c>
      <c r="C996" s="187"/>
      <c r="D996" s="187"/>
      <c r="E996" s="190"/>
      <c r="F996" s="119"/>
      <c r="G996" s="119"/>
      <c r="H996" s="119"/>
      <c r="I996" s="13"/>
      <c r="J996" s="116"/>
      <c r="K996" s="9"/>
      <c r="L996" s="9"/>
      <c r="M996" s="134"/>
    </row>
    <row r="997" spans="1:14" ht="63.75" customHeight="1" x14ac:dyDescent="0.2">
      <c r="A997" s="183">
        <v>746</v>
      </c>
      <c r="B997" s="191" t="s">
        <v>1331</v>
      </c>
      <c r="C997" s="34" t="s">
        <v>68</v>
      </c>
      <c r="D997" s="190" t="s">
        <v>10</v>
      </c>
      <c r="E997" s="190" t="s">
        <v>358</v>
      </c>
      <c r="F997" s="73">
        <v>4.8474000000000004</v>
      </c>
      <c r="G997" s="73">
        <v>4.8474000000000004</v>
      </c>
      <c r="H997" s="73">
        <v>4.8474000000000004</v>
      </c>
      <c r="I997" s="199" t="s">
        <v>994</v>
      </c>
      <c r="J997" s="39" t="s">
        <v>807</v>
      </c>
      <c r="K997" s="39" t="s">
        <v>764</v>
      </c>
      <c r="L997" s="40" t="s">
        <v>723</v>
      </c>
      <c r="M997" s="134" t="s">
        <v>1427</v>
      </c>
      <c r="N997" s="135"/>
    </row>
    <row r="998" spans="1:14" ht="63.75" customHeight="1" x14ac:dyDescent="0.2">
      <c r="A998" s="183">
        <v>748</v>
      </c>
      <c r="B998" s="191" t="s">
        <v>1332</v>
      </c>
      <c r="C998" s="34" t="s">
        <v>68</v>
      </c>
      <c r="D998" s="190" t="s">
        <v>10</v>
      </c>
      <c r="E998" s="190" t="s">
        <v>358</v>
      </c>
      <c r="F998" s="73">
        <v>2.1720000000000002</v>
      </c>
      <c r="G998" s="73">
        <v>2.1720000000000002</v>
      </c>
      <c r="H998" s="73">
        <v>2.1720000000000002</v>
      </c>
      <c r="I998" s="199" t="s">
        <v>994</v>
      </c>
      <c r="J998" s="39" t="s">
        <v>807</v>
      </c>
      <c r="K998" s="39" t="s">
        <v>764</v>
      </c>
      <c r="L998" s="40" t="s">
        <v>723</v>
      </c>
      <c r="M998" s="134" t="s">
        <v>1427</v>
      </c>
      <c r="N998" s="135"/>
    </row>
    <row r="999" spans="1:14" ht="12.75" customHeight="1" x14ac:dyDescent="0.2">
      <c r="A999" s="183"/>
      <c r="B999" s="186" t="s">
        <v>1076</v>
      </c>
      <c r="C999" s="187"/>
      <c r="D999" s="187"/>
      <c r="E999" s="190"/>
      <c r="F999" s="119"/>
      <c r="G999" s="119"/>
      <c r="H999" s="119"/>
      <c r="I999" s="13"/>
      <c r="J999" s="116"/>
      <c r="K999" s="9"/>
      <c r="L999" s="9"/>
      <c r="M999" s="134"/>
    </row>
    <row r="1000" spans="1:14" ht="76.5" customHeight="1" x14ac:dyDescent="0.2">
      <c r="A1000" s="183">
        <v>757</v>
      </c>
      <c r="B1000" s="191" t="s">
        <v>1333</v>
      </c>
      <c r="C1000" s="34" t="s">
        <v>68</v>
      </c>
      <c r="D1000" s="190" t="s">
        <v>10</v>
      </c>
      <c r="E1000" s="190" t="s">
        <v>358</v>
      </c>
      <c r="F1000" s="117">
        <v>1.8964000000000001</v>
      </c>
      <c r="G1000" s="117">
        <v>1.8964000000000001</v>
      </c>
      <c r="H1000" s="117">
        <v>1.8964000000000001</v>
      </c>
      <c r="I1000" s="199" t="s">
        <v>994</v>
      </c>
      <c r="J1000" s="39" t="s">
        <v>807</v>
      </c>
      <c r="K1000" s="39" t="s">
        <v>764</v>
      </c>
      <c r="L1000" s="40" t="s">
        <v>723</v>
      </c>
      <c r="M1000" s="134" t="s">
        <v>1427</v>
      </c>
      <c r="N1000" s="135"/>
    </row>
    <row r="1001" spans="1:14" ht="38.25" customHeight="1" x14ac:dyDescent="0.2">
      <c r="A1001" s="183">
        <v>763</v>
      </c>
      <c r="B1001" s="191" t="s">
        <v>1088</v>
      </c>
      <c r="C1001" s="34" t="s">
        <v>68</v>
      </c>
      <c r="D1001" s="190" t="s">
        <v>10</v>
      </c>
      <c r="E1001" s="190" t="s">
        <v>358</v>
      </c>
      <c r="F1001" s="73">
        <v>236.99940000000001</v>
      </c>
      <c r="G1001" s="73">
        <v>236.99940000000001</v>
      </c>
      <c r="H1001" s="73">
        <v>236.99940000000001</v>
      </c>
      <c r="I1001" s="199" t="s">
        <v>994</v>
      </c>
      <c r="J1001" s="39" t="s">
        <v>807</v>
      </c>
      <c r="K1001" s="39" t="s">
        <v>764</v>
      </c>
      <c r="L1001" s="40" t="s">
        <v>723</v>
      </c>
      <c r="M1001" s="134" t="s">
        <v>1427</v>
      </c>
      <c r="N1001" s="135"/>
    </row>
    <row r="1002" spans="1:14" ht="51" customHeight="1" x14ac:dyDescent="0.2">
      <c r="A1002" s="183">
        <v>764</v>
      </c>
      <c r="B1002" s="191" t="s">
        <v>1334</v>
      </c>
      <c r="C1002" s="34" t="s">
        <v>68</v>
      </c>
      <c r="D1002" s="190" t="s">
        <v>10</v>
      </c>
      <c r="E1002" s="190" t="s">
        <v>358</v>
      </c>
      <c r="F1002" s="73">
        <v>16.331199999999999</v>
      </c>
      <c r="G1002" s="73">
        <v>16.331199999999999</v>
      </c>
      <c r="H1002" s="73">
        <v>16.331199999999999</v>
      </c>
      <c r="I1002" s="199" t="s">
        <v>994</v>
      </c>
      <c r="J1002" s="39" t="s">
        <v>807</v>
      </c>
      <c r="K1002" s="39" t="s">
        <v>764</v>
      </c>
      <c r="L1002" s="40" t="s">
        <v>723</v>
      </c>
      <c r="M1002" s="134" t="s">
        <v>1427</v>
      </c>
      <c r="N1002" s="135"/>
    </row>
    <row r="1003" spans="1:14" ht="38.25" customHeight="1" x14ac:dyDescent="0.2">
      <c r="A1003" s="183">
        <v>765</v>
      </c>
      <c r="B1003" s="191" t="s">
        <v>969</v>
      </c>
      <c r="C1003" s="34" t="s">
        <v>68</v>
      </c>
      <c r="D1003" s="190" t="s">
        <v>10</v>
      </c>
      <c r="E1003" s="190" t="s">
        <v>358</v>
      </c>
      <c r="F1003" s="73">
        <v>10.963900000000001</v>
      </c>
      <c r="G1003" s="73">
        <v>10.963900000000001</v>
      </c>
      <c r="H1003" s="73">
        <v>10.963900000000001</v>
      </c>
      <c r="I1003" s="199" t="s">
        <v>994</v>
      </c>
      <c r="J1003" s="39" t="s">
        <v>807</v>
      </c>
      <c r="K1003" s="39" t="s">
        <v>764</v>
      </c>
      <c r="L1003" s="40" t="s">
        <v>723</v>
      </c>
      <c r="M1003" s="133" t="s">
        <v>1863</v>
      </c>
      <c r="N1003" s="135"/>
    </row>
    <row r="1004" spans="1:14" ht="63.75" customHeight="1" x14ac:dyDescent="0.2">
      <c r="A1004" s="183">
        <v>768</v>
      </c>
      <c r="B1004" s="191" t="s">
        <v>1335</v>
      </c>
      <c r="C1004" s="34" t="s">
        <v>68</v>
      </c>
      <c r="D1004" s="190" t="s">
        <v>10</v>
      </c>
      <c r="E1004" s="190" t="s">
        <v>358</v>
      </c>
      <c r="F1004" s="73">
        <v>4.6253000000000002</v>
      </c>
      <c r="G1004" s="73">
        <v>4.6253000000000002</v>
      </c>
      <c r="H1004" s="73">
        <v>4.6253000000000002</v>
      </c>
      <c r="I1004" s="199" t="s">
        <v>994</v>
      </c>
      <c r="J1004" s="39" t="s">
        <v>807</v>
      </c>
      <c r="K1004" s="39" t="s">
        <v>764</v>
      </c>
      <c r="L1004" s="40" t="s">
        <v>723</v>
      </c>
      <c r="M1004" s="134" t="s">
        <v>1427</v>
      </c>
      <c r="N1004" s="135"/>
    </row>
    <row r="1005" spans="1:14" ht="51" customHeight="1" x14ac:dyDescent="0.2">
      <c r="A1005" s="183">
        <v>770</v>
      </c>
      <c r="B1005" s="191" t="s">
        <v>630</v>
      </c>
      <c r="C1005" s="34" t="s">
        <v>68</v>
      </c>
      <c r="D1005" s="190" t="s">
        <v>10</v>
      </c>
      <c r="E1005" s="190" t="s">
        <v>358</v>
      </c>
      <c r="F1005" s="73">
        <v>20.7349</v>
      </c>
      <c r="G1005" s="73">
        <v>20.7349</v>
      </c>
      <c r="H1005" s="73">
        <v>20.7349</v>
      </c>
      <c r="I1005" s="199" t="s">
        <v>994</v>
      </c>
      <c r="J1005" s="39" t="s">
        <v>807</v>
      </c>
      <c r="K1005" s="39" t="s">
        <v>764</v>
      </c>
      <c r="L1005" s="40" t="s">
        <v>723</v>
      </c>
      <c r="M1005" s="134" t="s">
        <v>1427</v>
      </c>
      <c r="N1005" s="135"/>
    </row>
    <row r="1006" spans="1:14" ht="38.25" customHeight="1" x14ac:dyDescent="0.2">
      <c r="A1006" s="183">
        <v>772</v>
      </c>
      <c r="B1006" s="191" t="s">
        <v>1089</v>
      </c>
      <c r="C1006" s="34" t="s">
        <v>68</v>
      </c>
      <c r="D1006" s="190" t="s">
        <v>10</v>
      </c>
      <c r="E1006" s="190" t="s">
        <v>358</v>
      </c>
      <c r="F1006" s="73">
        <v>15.045999999999999</v>
      </c>
      <c r="G1006" s="73">
        <v>15.045999999999999</v>
      </c>
      <c r="H1006" s="73">
        <v>15.045999999999999</v>
      </c>
      <c r="I1006" s="199" t="s">
        <v>994</v>
      </c>
      <c r="J1006" s="39" t="s">
        <v>807</v>
      </c>
      <c r="K1006" s="39" t="s">
        <v>764</v>
      </c>
      <c r="L1006" s="40" t="s">
        <v>723</v>
      </c>
      <c r="M1006" s="134" t="s">
        <v>1427</v>
      </c>
      <c r="N1006" s="135"/>
    </row>
    <row r="1007" spans="1:14" ht="51" customHeight="1" x14ac:dyDescent="0.2">
      <c r="A1007" s="183">
        <v>773</v>
      </c>
      <c r="B1007" s="191" t="s">
        <v>1090</v>
      </c>
      <c r="C1007" s="34" t="s">
        <v>68</v>
      </c>
      <c r="D1007" s="190" t="s">
        <v>10</v>
      </c>
      <c r="E1007" s="190" t="s">
        <v>358</v>
      </c>
      <c r="F1007" s="143">
        <v>5.6269999999999998</v>
      </c>
      <c r="G1007" s="143">
        <v>5.6269999999999998</v>
      </c>
      <c r="H1007" s="143">
        <v>5.6269999999999998</v>
      </c>
      <c r="I1007" s="199" t="s">
        <v>994</v>
      </c>
      <c r="J1007" s="39" t="s">
        <v>807</v>
      </c>
      <c r="K1007" s="39" t="s">
        <v>764</v>
      </c>
      <c r="L1007" s="40" t="s">
        <v>723</v>
      </c>
      <c r="M1007" s="134" t="s">
        <v>1864</v>
      </c>
      <c r="N1007" s="135"/>
    </row>
    <row r="1008" spans="1:14" ht="38.25" customHeight="1" x14ac:dyDescent="0.2">
      <c r="A1008" s="183">
        <v>774</v>
      </c>
      <c r="B1008" s="191" t="s">
        <v>1079</v>
      </c>
      <c r="C1008" s="34" t="s">
        <v>68</v>
      </c>
      <c r="D1008" s="190" t="s">
        <v>10</v>
      </c>
      <c r="E1008" s="190" t="s">
        <v>358</v>
      </c>
      <c r="F1008" s="73">
        <v>155.542</v>
      </c>
      <c r="G1008" s="73">
        <v>155.542</v>
      </c>
      <c r="H1008" s="73">
        <v>155.542</v>
      </c>
      <c r="I1008" s="199" t="s">
        <v>994</v>
      </c>
      <c r="J1008" s="39" t="s">
        <v>807</v>
      </c>
      <c r="K1008" s="39" t="s">
        <v>764</v>
      </c>
      <c r="L1008" s="40" t="s">
        <v>723</v>
      </c>
      <c r="M1008" s="134" t="s">
        <v>1427</v>
      </c>
      <c r="N1008" s="135"/>
    </row>
    <row r="1009" spans="1:14" ht="51" customHeight="1" x14ac:dyDescent="0.2">
      <c r="A1009" s="183">
        <v>775</v>
      </c>
      <c r="B1009" s="191" t="s">
        <v>1091</v>
      </c>
      <c r="C1009" s="34" t="s">
        <v>68</v>
      </c>
      <c r="D1009" s="190" t="s">
        <v>10</v>
      </c>
      <c r="E1009" s="190" t="s">
        <v>358</v>
      </c>
      <c r="F1009" s="73">
        <v>11.6013</v>
      </c>
      <c r="G1009" s="73">
        <v>11.6013</v>
      </c>
      <c r="H1009" s="73">
        <v>11.6013</v>
      </c>
      <c r="I1009" s="199" t="s">
        <v>994</v>
      </c>
      <c r="J1009" s="39" t="s">
        <v>807</v>
      </c>
      <c r="K1009" s="39" t="s">
        <v>764</v>
      </c>
      <c r="L1009" s="40" t="s">
        <v>723</v>
      </c>
      <c r="M1009" s="134" t="s">
        <v>1427</v>
      </c>
      <c r="N1009" s="135"/>
    </row>
    <row r="1010" spans="1:14" ht="51" customHeight="1" x14ac:dyDescent="0.2">
      <c r="A1010" s="219">
        <v>776</v>
      </c>
      <c r="B1010" s="194" t="s">
        <v>970</v>
      </c>
      <c r="C1010" s="34" t="s">
        <v>68</v>
      </c>
      <c r="D1010" s="190" t="s">
        <v>10</v>
      </c>
      <c r="E1010" s="190" t="s">
        <v>358</v>
      </c>
      <c r="F1010" s="117">
        <v>312.13200000000001</v>
      </c>
      <c r="G1010" s="117">
        <v>312.13200000000001</v>
      </c>
      <c r="H1010" s="117">
        <v>312.13200000000001</v>
      </c>
      <c r="I1010" s="199" t="s">
        <v>995</v>
      </c>
      <c r="J1010" s="39" t="s">
        <v>807</v>
      </c>
      <c r="K1010" s="39" t="s">
        <v>764</v>
      </c>
      <c r="L1010" s="40" t="s">
        <v>722</v>
      </c>
      <c r="M1010" s="133" t="s">
        <v>1865</v>
      </c>
    </row>
    <row r="1011" spans="1:14" ht="67.5" customHeight="1" x14ac:dyDescent="0.2">
      <c r="A1011" s="219"/>
      <c r="B1011" s="194" t="s">
        <v>1019</v>
      </c>
      <c r="C1011" s="34" t="s">
        <v>68</v>
      </c>
      <c r="D1011" s="190" t="s">
        <v>10</v>
      </c>
      <c r="E1011" s="190" t="s">
        <v>358</v>
      </c>
      <c r="F1011" s="117">
        <v>32.347999999999999</v>
      </c>
      <c r="G1011" s="117">
        <v>32.347999999999999</v>
      </c>
      <c r="H1011" s="117">
        <v>32.347999999999999</v>
      </c>
      <c r="I1011" s="199" t="s">
        <v>995</v>
      </c>
      <c r="J1011" s="39" t="s">
        <v>807</v>
      </c>
      <c r="K1011" s="39" t="s">
        <v>764</v>
      </c>
      <c r="L1011" s="40" t="s">
        <v>722</v>
      </c>
      <c r="M1011" s="134" t="s">
        <v>1866</v>
      </c>
    </row>
    <row r="1012" spans="1:14" ht="12.75" customHeight="1" x14ac:dyDescent="0.2">
      <c r="A1012" s="219"/>
      <c r="B1012" s="194" t="s">
        <v>1020</v>
      </c>
      <c r="C1012" s="34" t="s">
        <v>68</v>
      </c>
      <c r="D1012" s="190" t="s">
        <v>10</v>
      </c>
      <c r="E1012" s="190" t="s">
        <v>358</v>
      </c>
      <c r="F1012" s="117">
        <v>279.78399999999999</v>
      </c>
      <c r="G1012" s="117">
        <v>279.78399999999999</v>
      </c>
      <c r="H1012" s="117">
        <v>279.78399889999997</v>
      </c>
      <c r="I1012" s="199" t="s">
        <v>995</v>
      </c>
      <c r="J1012" s="39" t="s">
        <v>807</v>
      </c>
      <c r="K1012" s="39" t="s">
        <v>764</v>
      </c>
      <c r="L1012" s="40" t="s">
        <v>722</v>
      </c>
      <c r="M1012" s="134" t="s">
        <v>1427</v>
      </c>
    </row>
    <row r="1013" spans="1:14" ht="51" customHeight="1" x14ac:dyDescent="0.2">
      <c r="A1013" s="219">
        <v>777</v>
      </c>
      <c r="B1013" s="194" t="s">
        <v>378</v>
      </c>
      <c r="C1013" s="34" t="s">
        <v>68</v>
      </c>
      <c r="D1013" s="190" t="s">
        <v>10</v>
      </c>
      <c r="E1013" s="190" t="s">
        <v>358</v>
      </c>
      <c r="F1013" s="117">
        <v>517.125</v>
      </c>
      <c r="G1013" s="117">
        <v>517.125</v>
      </c>
      <c r="H1013" s="117">
        <v>517.125</v>
      </c>
      <c r="I1013" s="199" t="s">
        <v>1007</v>
      </c>
      <c r="J1013" s="39" t="s">
        <v>807</v>
      </c>
      <c r="K1013" s="39" t="s">
        <v>764</v>
      </c>
      <c r="L1013" s="40" t="s">
        <v>734</v>
      </c>
      <c r="M1013" s="126" t="s">
        <v>1427</v>
      </c>
    </row>
    <row r="1014" spans="1:14" ht="51" customHeight="1" x14ac:dyDescent="0.2">
      <c r="A1014" s="219"/>
      <c r="B1014" s="194" t="s">
        <v>1022</v>
      </c>
      <c r="C1014" s="34" t="s">
        <v>68</v>
      </c>
      <c r="D1014" s="190" t="s">
        <v>10</v>
      </c>
      <c r="E1014" s="190" t="s">
        <v>358</v>
      </c>
      <c r="F1014" s="117">
        <v>517.125</v>
      </c>
      <c r="G1014" s="117">
        <v>517.125</v>
      </c>
      <c r="H1014" s="117">
        <v>517.125</v>
      </c>
      <c r="I1014" s="199" t="s">
        <v>1007</v>
      </c>
      <c r="J1014" s="39" t="s">
        <v>807</v>
      </c>
      <c r="K1014" s="39" t="s">
        <v>764</v>
      </c>
      <c r="L1014" s="40" t="s">
        <v>734</v>
      </c>
      <c r="M1014" s="134" t="s">
        <v>1867</v>
      </c>
    </row>
    <row r="1015" spans="1:14" ht="12.75" customHeight="1" x14ac:dyDescent="0.2">
      <c r="A1015" s="183"/>
      <c r="B1015" s="186"/>
      <c r="C1015" s="187"/>
      <c r="D1015" s="187"/>
      <c r="E1015" s="190"/>
      <c r="F1015" s="119"/>
      <c r="G1015" s="119"/>
      <c r="H1015" s="119"/>
      <c r="I1015" s="13"/>
      <c r="J1015" s="116"/>
      <c r="K1015" s="9"/>
      <c r="L1015" s="9"/>
      <c r="M1015" s="134"/>
    </row>
    <row r="1016" spans="1:14" ht="38.25" customHeight="1" x14ac:dyDescent="0.2">
      <c r="A1016" s="183">
        <v>792</v>
      </c>
      <c r="B1016" s="191" t="s">
        <v>963</v>
      </c>
      <c r="C1016" s="34" t="s">
        <v>68</v>
      </c>
      <c r="D1016" s="190" t="s">
        <v>10</v>
      </c>
      <c r="E1016" s="190" t="s">
        <v>358</v>
      </c>
      <c r="F1016" s="117">
        <v>42.6111</v>
      </c>
      <c r="G1016" s="117">
        <v>42.6111</v>
      </c>
      <c r="H1016" s="117">
        <v>42.611043199999997</v>
      </c>
      <c r="I1016" s="199" t="s">
        <v>994</v>
      </c>
      <c r="J1016" s="39" t="s">
        <v>807</v>
      </c>
      <c r="K1016" s="39" t="s">
        <v>809</v>
      </c>
      <c r="L1016" s="40" t="s">
        <v>726</v>
      </c>
      <c r="M1016" s="134" t="s">
        <v>1427</v>
      </c>
    </row>
    <row r="1017" spans="1:14" ht="51" customHeight="1" x14ac:dyDescent="0.2">
      <c r="A1017" s="183">
        <v>793</v>
      </c>
      <c r="B1017" s="191" t="s">
        <v>964</v>
      </c>
      <c r="C1017" s="34" t="s">
        <v>68</v>
      </c>
      <c r="D1017" s="190" t="s">
        <v>10</v>
      </c>
      <c r="E1017" s="190" t="s">
        <v>358</v>
      </c>
      <c r="F1017" s="117">
        <v>20.7849</v>
      </c>
      <c r="G1017" s="117">
        <v>20.7849</v>
      </c>
      <c r="H1017" s="117">
        <v>20.7849</v>
      </c>
      <c r="I1017" s="199" t="s">
        <v>994</v>
      </c>
      <c r="J1017" s="39" t="s">
        <v>807</v>
      </c>
      <c r="K1017" s="39" t="s">
        <v>809</v>
      </c>
      <c r="L1017" s="40" t="s">
        <v>726</v>
      </c>
      <c r="M1017" s="134" t="s">
        <v>1427</v>
      </c>
    </row>
    <row r="1018" spans="1:14" ht="12.75" customHeight="1" x14ac:dyDescent="0.2">
      <c r="A1018" s="219">
        <v>794</v>
      </c>
      <c r="B1018" s="222" t="s">
        <v>1336</v>
      </c>
      <c r="C1018" s="187" t="s">
        <v>247</v>
      </c>
      <c r="D1018" s="223" t="s">
        <v>10</v>
      </c>
      <c r="E1018" s="226" t="s">
        <v>358</v>
      </c>
      <c r="F1018" s="119">
        <v>248.12100000000001</v>
      </c>
      <c r="G1018" s="119">
        <v>248.12100000000001</v>
      </c>
      <c r="H1018" s="119">
        <f>H1021</f>
        <v>248.12100000000001</v>
      </c>
      <c r="I1018" s="13" t="s">
        <v>94</v>
      </c>
      <c r="J1018" s="116">
        <v>271</v>
      </c>
      <c r="K1018" s="9" t="s">
        <v>773</v>
      </c>
      <c r="L1018" s="9" t="s">
        <v>722</v>
      </c>
      <c r="M1018" s="134" t="s">
        <v>1427</v>
      </c>
    </row>
    <row r="1019" spans="1:14" ht="26.25" customHeight="1" x14ac:dyDescent="0.2">
      <c r="A1019" s="219"/>
      <c r="B1019" s="222"/>
      <c r="C1019" s="187" t="s">
        <v>247</v>
      </c>
      <c r="D1019" s="223"/>
      <c r="E1019" s="226"/>
      <c r="F1019" s="119">
        <v>27.569299999999998</v>
      </c>
      <c r="G1019" s="119">
        <v>27.569299999999998</v>
      </c>
      <c r="H1019" s="119">
        <f>H1022</f>
        <v>27.569299999999998</v>
      </c>
      <c r="I1019" s="13" t="s">
        <v>93</v>
      </c>
      <c r="J1019" s="116">
        <v>271</v>
      </c>
      <c r="K1019" s="9" t="s">
        <v>773</v>
      </c>
      <c r="L1019" s="9" t="s">
        <v>723</v>
      </c>
      <c r="M1019" s="134" t="s">
        <v>1427</v>
      </c>
      <c r="N1019" s="135"/>
    </row>
    <row r="1020" spans="1:14" ht="12.75" customHeight="1" x14ac:dyDescent="0.2">
      <c r="A1020" s="183"/>
      <c r="B1020" s="186" t="s">
        <v>993</v>
      </c>
      <c r="C1020" s="187"/>
      <c r="D1020" s="187" t="s">
        <v>10</v>
      </c>
      <c r="E1020" s="190"/>
      <c r="F1020" s="119"/>
      <c r="G1020" s="119"/>
      <c r="H1020" s="119"/>
      <c r="I1020" s="13"/>
      <c r="J1020" s="116"/>
      <c r="K1020" s="9"/>
      <c r="L1020" s="9"/>
      <c r="M1020" s="134"/>
    </row>
    <row r="1021" spans="1:14" ht="51" customHeight="1" x14ac:dyDescent="0.2">
      <c r="A1021" s="219">
        <v>795</v>
      </c>
      <c r="B1021" s="227" t="s">
        <v>1006</v>
      </c>
      <c r="C1021" s="34" t="s">
        <v>68</v>
      </c>
      <c r="D1021" s="223" t="s">
        <v>10</v>
      </c>
      <c r="E1021" s="238" t="s">
        <v>358</v>
      </c>
      <c r="F1021" s="117">
        <v>248.12100000000001</v>
      </c>
      <c r="G1021" s="117">
        <v>248.12100000000001</v>
      </c>
      <c r="H1021" s="117">
        <v>248.12100000000001</v>
      </c>
      <c r="I1021" s="187" t="s">
        <v>995</v>
      </c>
      <c r="J1021" s="39" t="s">
        <v>807</v>
      </c>
      <c r="K1021" s="39" t="s">
        <v>773</v>
      </c>
      <c r="L1021" s="39" t="s">
        <v>722</v>
      </c>
      <c r="M1021" s="134" t="s">
        <v>1868</v>
      </c>
    </row>
    <row r="1022" spans="1:14" ht="39" customHeight="1" x14ac:dyDescent="0.2">
      <c r="A1022" s="219"/>
      <c r="B1022" s="227"/>
      <c r="C1022" s="34" t="s">
        <v>68</v>
      </c>
      <c r="D1022" s="223"/>
      <c r="E1022" s="238"/>
      <c r="F1022" s="117">
        <v>27.569299999999998</v>
      </c>
      <c r="G1022" s="117">
        <v>27.569299999999998</v>
      </c>
      <c r="H1022" s="117">
        <v>27.569299999999998</v>
      </c>
      <c r="I1022" s="187" t="s">
        <v>994</v>
      </c>
      <c r="J1022" s="39" t="s">
        <v>807</v>
      </c>
      <c r="K1022" s="39" t="s">
        <v>773</v>
      </c>
      <c r="L1022" s="39" t="s">
        <v>723</v>
      </c>
      <c r="M1022" s="134" t="s">
        <v>1869</v>
      </c>
    </row>
    <row r="1023" spans="1:14" ht="12.75" customHeight="1" x14ac:dyDescent="0.2">
      <c r="A1023" s="183"/>
      <c r="B1023" s="108" t="s">
        <v>92</v>
      </c>
      <c r="C1023" s="187"/>
      <c r="D1023" s="190"/>
      <c r="E1023" s="53"/>
      <c r="F1023" s="70"/>
      <c r="G1023" s="70"/>
      <c r="H1023" s="70"/>
      <c r="I1023" s="199"/>
      <c r="J1023" s="190"/>
      <c r="K1023" s="190"/>
      <c r="L1023" s="190"/>
      <c r="M1023" s="134"/>
    </row>
    <row r="1024" spans="1:14" ht="12.75" customHeight="1" x14ac:dyDescent="0.2">
      <c r="A1024" s="183"/>
      <c r="B1024" s="108" t="s">
        <v>93</v>
      </c>
      <c r="C1024" s="187"/>
      <c r="D1024" s="187"/>
      <c r="E1024" s="53"/>
      <c r="F1024" s="70">
        <f>F1019+F956+F918+F915+F914</f>
        <v>2387.7907</v>
      </c>
      <c r="G1024" s="70">
        <f>G1019+G956+G918+G915+G914</f>
        <v>2387.7907</v>
      </c>
      <c r="H1024" s="70">
        <f>H1019+H956+H918+H915+H914</f>
        <v>2387.7907</v>
      </c>
      <c r="I1024" s="187"/>
      <c r="J1024" s="190"/>
      <c r="K1024" s="190"/>
      <c r="L1024" s="190"/>
      <c r="M1024" s="134"/>
    </row>
    <row r="1025" spans="1:14" ht="12.75" customHeight="1" x14ac:dyDescent="0.2">
      <c r="A1025" s="183"/>
      <c r="B1025" s="108" t="s">
        <v>94</v>
      </c>
      <c r="C1025" s="187"/>
      <c r="D1025" s="187"/>
      <c r="E1025" s="53"/>
      <c r="F1025" s="70">
        <f>F1018+F955+F917</f>
        <v>560.25300000000004</v>
      </c>
      <c r="G1025" s="70">
        <f>G1018+G955+G917</f>
        <v>560.25300000000004</v>
      </c>
      <c r="H1025" s="70">
        <f>H1018+H955+H917</f>
        <v>560.25300000000004</v>
      </c>
      <c r="I1025" s="187"/>
      <c r="J1025" s="190"/>
      <c r="K1025" s="190"/>
      <c r="L1025" s="190"/>
      <c r="M1025" s="134"/>
    </row>
    <row r="1026" spans="1:14" ht="12.75" customHeight="1" x14ac:dyDescent="0.2">
      <c r="A1026" s="183"/>
      <c r="B1026" s="108" t="s">
        <v>735</v>
      </c>
      <c r="C1026" s="187"/>
      <c r="D1026" s="187"/>
      <c r="E1026" s="53"/>
      <c r="F1026" s="70">
        <f>F957+F919</f>
        <v>2053.6639999999998</v>
      </c>
      <c r="G1026" s="70">
        <f>G957+G919</f>
        <v>2053.6639999999998</v>
      </c>
      <c r="H1026" s="70">
        <f>H957+H919</f>
        <v>2053.6639999999998</v>
      </c>
      <c r="I1026" s="187"/>
      <c r="J1026" s="190"/>
      <c r="K1026" s="190"/>
      <c r="L1026" s="190"/>
      <c r="M1026" s="134"/>
    </row>
    <row r="1027" spans="1:14" ht="12.75" customHeight="1" x14ac:dyDescent="0.2">
      <c r="A1027" s="183"/>
      <c r="B1027" s="108" t="s">
        <v>379</v>
      </c>
      <c r="C1027" s="187"/>
      <c r="D1027" s="187"/>
      <c r="E1027" s="53"/>
      <c r="F1027" s="70">
        <f t="shared" ref="F1027:G1027" si="9">F1026+F1025+F1024</f>
        <v>5001.7076999999999</v>
      </c>
      <c r="G1027" s="70">
        <f t="shared" si="9"/>
        <v>5001.7076999999999</v>
      </c>
      <c r="H1027" s="70">
        <f>H1026+H1025+H1024</f>
        <v>5001.7076999999999</v>
      </c>
      <c r="I1027" s="187"/>
      <c r="J1027" s="190"/>
      <c r="K1027" s="190"/>
      <c r="L1027" s="190"/>
      <c r="M1027" s="134"/>
    </row>
    <row r="1028" spans="1:14" ht="13.5" customHeight="1" x14ac:dyDescent="0.2">
      <c r="A1028" s="183"/>
      <c r="B1028" s="107" t="s">
        <v>380</v>
      </c>
      <c r="C1028" s="55"/>
      <c r="D1028" s="56"/>
      <c r="E1028" s="56"/>
      <c r="F1028" s="54"/>
      <c r="G1028" s="54"/>
      <c r="H1028" s="54"/>
      <c r="I1028" s="55"/>
      <c r="J1028" s="56"/>
      <c r="K1028" s="56"/>
      <c r="L1028" s="56"/>
      <c r="M1028" s="134"/>
    </row>
    <row r="1029" spans="1:14" ht="25.5" customHeight="1" x14ac:dyDescent="0.2">
      <c r="A1029" s="183"/>
      <c r="B1029" s="79" t="s">
        <v>875</v>
      </c>
      <c r="C1029" s="190"/>
      <c r="D1029" s="190"/>
      <c r="E1029" s="190"/>
      <c r="F1029" s="13"/>
      <c r="G1029" s="13"/>
      <c r="H1029" s="13"/>
      <c r="I1029" s="190"/>
      <c r="J1029" s="190"/>
      <c r="K1029" s="190"/>
      <c r="L1029" s="190"/>
      <c r="M1029" s="134"/>
    </row>
    <row r="1030" spans="1:14" ht="38.25" x14ac:dyDescent="0.2">
      <c r="A1030" s="183">
        <v>796</v>
      </c>
      <c r="B1030" s="186" t="s">
        <v>1337</v>
      </c>
      <c r="C1030" s="187" t="s">
        <v>247</v>
      </c>
      <c r="D1030" s="187" t="s">
        <v>10</v>
      </c>
      <c r="E1030" s="190" t="s">
        <v>358</v>
      </c>
      <c r="F1030" s="119">
        <v>573.404</v>
      </c>
      <c r="G1030" s="119">
        <v>573.404</v>
      </c>
      <c r="H1030" s="119">
        <v>573.404</v>
      </c>
      <c r="I1030" s="13" t="s">
        <v>93</v>
      </c>
      <c r="J1030" s="116">
        <v>271</v>
      </c>
      <c r="K1030" s="9" t="s">
        <v>983</v>
      </c>
      <c r="L1030" s="9"/>
      <c r="M1030" s="134" t="s">
        <v>1642</v>
      </c>
    </row>
    <row r="1031" spans="1:14" ht="25.5" customHeight="1" x14ac:dyDescent="0.2">
      <c r="A1031" s="219">
        <v>797</v>
      </c>
      <c r="B1031" s="233" t="s">
        <v>1338</v>
      </c>
      <c r="C1031" s="187" t="s">
        <v>247</v>
      </c>
      <c r="D1031" s="223" t="s">
        <v>10</v>
      </c>
      <c r="E1031" s="226" t="s">
        <v>358</v>
      </c>
      <c r="F1031" s="119">
        <v>3397.1120000000001</v>
      </c>
      <c r="G1031" s="119">
        <v>3397.1120000000001</v>
      </c>
      <c r="H1031" s="119">
        <f>H1052+H1053+H1054+H1055+H1056+H1057+H1058+H1059+H1060+H1061+H1062+H1063</f>
        <v>3397.1119999999992</v>
      </c>
      <c r="I1031" s="13" t="s">
        <v>94</v>
      </c>
      <c r="J1031" s="116">
        <v>271</v>
      </c>
      <c r="K1031" s="9" t="s">
        <v>810</v>
      </c>
      <c r="L1031" s="9" t="s">
        <v>722</v>
      </c>
      <c r="M1031" s="134" t="s">
        <v>1870</v>
      </c>
    </row>
    <row r="1032" spans="1:14" ht="38.25" customHeight="1" x14ac:dyDescent="0.2">
      <c r="A1032" s="219"/>
      <c r="B1032" s="233"/>
      <c r="C1032" s="187" t="s">
        <v>247</v>
      </c>
      <c r="D1032" s="223"/>
      <c r="E1032" s="226"/>
      <c r="F1032" s="119">
        <v>1203.5717</v>
      </c>
      <c r="G1032" s="119">
        <v>1203.5717</v>
      </c>
      <c r="H1032" s="119">
        <f>H1034+H1035+H1036+H1037+H1038+H1039+H1040+H1041+H1042+H1043+H1044+H1045+H1046+H1047+H1048+H1049+H1050+H1051</f>
        <v>1203.5717</v>
      </c>
      <c r="I1032" s="13" t="s">
        <v>93</v>
      </c>
      <c r="J1032" s="116">
        <v>271</v>
      </c>
      <c r="K1032" s="9" t="s">
        <v>810</v>
      </c>
      <c r="L1032" s="9" t="s">
        <v>723</v>
      </c>
      <c r="M1032" s="134" t="s">
        <v>1871</v>
      </c>
    </row>
    <row r="1033" spans="1:14" ht="12.75" customHeight="1" x14ac:dyDescent="0.2">
      <c r="A1033" s="183"/>
      <c r="B1033" s="186" t="s">
        <v>993</v>
      </c>
      <c r="C1033" s="187"/>
      <c r="D1033" s="187"/>
      <c r="E1033" s="190"/>
      <c r="F1033" s="119"/>
      <c r="G1033" s="119"/>
      <c r="H1033" s="119"/>
      <c r="I1033" s="13"/>
      <c r="J1033" s="116"/>
      <c r="K1033" s="9"/>
      <c r="L1033" s="9"/>
      <c r="M1033" s="134"/>
    </row>
    <row r="1034" spans="1:14" ht="25.5" customHeight="1" x14ac:dyDescent="0.2">
      <c r="A1034" s="183">
        <v>798</v>
      </c>
      <c r="B1034" s="191" t="s">
        <v>1026</v>
      </c>
      <c r="C1034" s="34" t="s">
        <v>68</v>
      </c>
      <c r="D1034" s="190" t="s">
        <v>10</v>
      </c>
      <c r="E1034" s="199" t="s">
        <v>358</v>
      </c>
      <c r="F1034" s="143">
        <v>19.831499999999998</v>
      </c>
      <c r="G1034" s="143">
        <v>19.831499999999998</v>
      </c>
      <c r="H1034" s="143">
        <v>19.831499999999998</v>
      </c>
      <c r="I1034" s="199" t="s">
        <v>994</v>
      </c>
      <c r="J1034" s="39" t="s">
        <v>807</v>
      </c>
      <c r="K1034" s="39" t="s">
        <v>810</v>
      </c>
      <c r="L1034" s="40" t="s">
        <v>723</v>
      </c>
      <c r="M1034" s="134" t="s">
        <v>1427</v>
      </c>
    </row>
    <row r="1035" spans="1:14" ht="25.5" customHeight="1" x14ac:dyDescent="0.2">
      <c r="A1035" s="183">
        <v>800</v>
      </c>
      <c r="B1035" s="191" t="s">
        <v>971</v>
      </c>
      <c r="C1035" s="34" t="s">
        <v>68</v>
      </c>
      <c r="D1035" s="190" t="s">
        <v>10</v>
      </c>
      <c r="E1035" s="199" t="s">
        <v>358</v>
      </c>
      <c r="F1035" s="143">
        <v>18.694500000000001</v>
      </c>
      <c r="G1035" s="143">
        <v>18.694500000000001</v>
      </c>
      <c r="H1035" s="143">
        <v>18.694500000000001</v>
      </c>
      <c r="I1035" s="199" t="s">
        <v>994</v>
      </c>
      <c r="J1035" s="39" t="s">
        <v>807</v>
      </c>
      <c r="K1035" s="39" t="s">
        <v>810</v>
      </c>
      <c r="L1035" s="40" t="s">
        <v>723</v>
      </c>
      <c r="M1035" s="134" t="s">
        <v>1748</v>
      </c>
      <c r="N1035" s="123"/>
    </row>
    <row r="1036" spans="1:14" ht="25.5" customHeight="1" x14ac:dyDescent="0.2">
      <c r="A1036" s="183">
        <v>801</v>
      </c>
      <c r="B1036" s="191" t="s">
        <v>381</v>
      </c>
      <c r="C1036" s="34" t="s">
        <v>68</v>
      </c>
      <c r="D1036" s="190" t="s">
        <v>10</v>
      </c>
      <c r="E1036" s="199" t="s">
        <v>358</v>
      </c>
      <c r="F1036" s="143">
        <v>55.547199999999997</v>
      </c>
      <c r="G1036" s="143">
        <v>55.547199999999997</v>
      </c>
      <c r="H1036" s="143">
        <v>55.547199999999997</v>
      </c>
      <c r="I1036" s="199" t="s">
        <v>994</v>
      </c>
      <c r="J1036" s="39" t="s">
        <v>807</v>
      </c>
      <c r="K1036" s="39" t="s">
        <v>810</v>
      </c>
      <c r="L1036" s="40" t="s">
        <v>723</v>
      </c>
      <c r="M1036" s="134" t="s">
        <v>1427</v>
      </c>
    </row>
    <row r="1037" spans="1:14" ht="25.5" customHeight="1" x14ac:dyDescent="0.2">
      <c r="A1037" s="183">
        <v>809</v>
      </c>
      <c r="B1037" s="191" t="s">
        <v>972</v>
      </c>
      <c r="C1037" s="34" t="s">
        <v>68</v>
      </c>
      <c r="D1037" s="190" t="s">
        <v>10</v>
      </c>
      <c r="E1037" s="199" t="s">
        <v>358</v>
      </c>
      <c r="F1037" s="143">
        <v>43</v>
      </c>
      <c r="G1037" s="143">
        <v>43</v>
      </c>
      <c r="H1037" s="143">
        <v>43</v>
      </c>
      <c r="I1037" s="199" t="s">
        <v>994</v>
      </c>
      <c r="J1037" s="39" t="s">
        <v>807</v>
      </c>
      <c r="K1037" s="39" t="s">
        <v>810</v>
      </c>
      <c r="L1037" s="40" t="s">
        <v>723</v>
      </c>
      <c r="M1037" s="134" t="s">
        <v>1872</v>
      </c>
    </row>
    <row r="1038" spans="1:14" ht="51" x14ac:dyDescent="0.2">
      <c r="A1038" s="183">
        <v>814</v>
      </c>
      <c r="B1038" s="191" t="s">
        <v>973</v>
      </c>
      <c r="C1038" s="34" t="s">
        <v>68</v>
      </c>
      <c r="D1038" s="190" t="s">
        <v>10</v>
      </c>
      <c r="E1038" s="199" t="s">
        <v>358</v>
      </c>
      <c r="F1038" s="143">
        <v>9.4063999999999997</v>
      </c>
      <c r="G1038" s="143">
        <v>9.4063999999999997</v>
      </c>
      <c r="H1038" s="143">
        <v>9.4063999999999997</v>
      </c>
      <c r="I1038" s="199" t="s">
        <v>994</v>
      </c>
      <c r="J1038" s="39" t="s">
        <v>807</v>
      </c>
      <c r="K1038" s="39" t="s">
        <v>810</v>
      </c>
      <c r="L1038" s="40" t="s">
        <v>723</v>
      </c>
      <c r="M1038" s="134" t="s">
        <v>1427</v>
      </c>
      <c r="N1038" s="123"/>
    </row>
    <row r="1039" spans="1:14" ht="25.5" customHeight="1" x14ac:dyDescent="0.2">
      <c r="A1039" s="183">
        <v>815</v>
      </c>
      <c r="B1039" s="191" t="s">
        <v>382</v>
      </c>
      <c r="C1039" s="34" t="s">
        <v>68</v>
      </c>
      <c r="D1039" s="190" t="s">
        <v>10</v>
      </c>
      <c r="E1039" s="199" t="s">
        <v>358</v>
      </c>
      <c r="F1039" s="143">
        <v>51.48</v>
      </c>
      <c r="G1039" s="143">
        <v>51.48</v>
      </c>
      <c r="H1039" s="143">
        <v>51.48</v>
      </c>
      <c r="I1039" s="199" t="s">
        <v>994</v>
      </c>
      <c r="J1039" s="39" t="s">
        <v>807</v>
      </c>
      <c r="K1039" s="39" t="s">
        <v>810</v>
      </c>
      <c r="L1039" s="40" t="s">
        <v>723</v>
      </c>
      <c r="M1039" s="134" t="s">
        <v>1748</v>
      </c>
      <c r="N1039" s="123"/>
    </row>
    <row r="1040" spans="1:14" ht="25.5" customHeight="1" x14ac:dyDescent="0.2">
      <c r="A1040" s="183">
        <v>818</v>
      </c>
      <c r="B1040" s="191" t="s">
        <v>1035</v>
      </c>
      <c r="C1040" s="34" t="s">
        <v>68</v>
      </c>
      <c r="D1040" s="190" t="s">
        <v>10</v>
      </c>
      <c r="E1040" s="199" t="s">
        <v>358</v>
      </c>
      <c r="F1040" s="143">
        <v>17.314</v>
      </c>
      <c r="G1040" s="143">
        <v>17.314</v>
      </c>
      <c r="H1040" s="143">
        <v>17.314</v>
      </c>
      <c r="I1040" s="199" t="s">
        <v>994</v>
      </c>
      <c r="J1040" s="39" t="s">
        <v>807</v>
      </c>
      <c r="K1040" s="39" t="s">
        <v>810</v>
      </c>
      <c r="L1040" s="40" t="s">
        <v>723</v>
      </c>
      <c r="M1040" s="134" t="s">
        <v>1741</v>
      </c>
    </row>
    <row r="1041" spans="1:14" ht="25.5" customHeight="1" x14ac:dyDescent="0.2">
      <c r="A1041" s="183">
        <v>819</v>
      </c>
      <c r="B1041" s="191" t="s">
        <v>1027</v>
      </c>
      <c r="C1041" s="34" t="s">
        <v>68</v>
      </c>
      <c r="D1041" s="190" t="s">
        <v>10</v>
      </c>
      <c r="E1041" s="199" t="s">
        <v>358</v>
      </c>
      <c r="F1041" s="143">
        <v>34</v>
      </c>
      <c r="G1041" s="143">
        <v>34</v>
      </c>
      <c r="H1041" s="143">
        <v>34</v>
      </c>
      <c r="I1041" s="199" t="s">
        <v>994</v>
      </c>
      <c r="J1041" s="39" t="s">
        <v>807</v>
      </c>
      <c r="K1041" s="39" t="s">
        <v>810</v>
      </c>
      <c r="L1041" s="40" t="s">
        <v>723</v>
      </c>
      <c r="M1041" s="134" t="s">
        <v>1741</v>
      </c>
    </row>
    <row r="1042" spans="1:14" ht="25.5" customHeight="1" x14ac:dyDescent="0.2">
      <c r="A1042" s="183">
        <v>820</v>
      </c>
      <c r="B1042" s="191" t="s">
        <v>384</v>
      </c>
      <c r="C1042" s="34" t="s">
        <v>68</v>
      </c>
      <c r="D1042" s="190" t="s">
        <v>10</v>
      </c>
      <c r="E1042" s="199" t="s">
        <v>358</v>
      </c>
      <c r="F1042" s="143">
        <v>13.5101</v>
      </c>
      <c r="G1042" s="143">
        <v>13.5101</v>
      </c>
      <c r="H1042" s="143">
        <v>13.5101</v>
      </c>
      <c r="I1042" s="199" t="s">
        <v>994</v>
      </c>
      <c r="J1042" s="39" t="s">
        <v>807</v>
      </c>
      <c r="K1042" s="39" t="s">
        <v>810</v>
      </c>
      <c r="L1042" s="40" t="s">
        <v>723</v>
      </c>
      <c r="M1042" s="134" t="s">
        <v>1741</v>
      </c>
    </row>
    <row r="1043" spans="1:14" ht="25.5" customHeight="1" x14ac:dyDescent="0.2">
      <c r="A1043" s="183">
        <v>821</v>
      </c>
      <c r="B1043" s="191" t="s">
        <v>1034</v>
      </c>
      <c r="C1043" s="34" t="s">
        <v>68</v>
      </c>
      <c r="D1043" s="190" t="s">
        <v>10</v>
      </c>
      <c r="E1043" s="199" t="s">
        <v>358</v>
      </c>
      <c r="F1043" s="143">
        <v>20.513000000000002</v>
      </c>
      <c r="G1043" s="143">
        <v>20.513000000000002</v>
      </c>
      <c r="H1043" s="143">
        <v>20.513000000000002</v>
      </c>
      <c r="I1043" s="199" t="s">
        <v>994</v>
      </c>
      <c r="J1043" s="39" t="s">
        <v>807</v>
      </c>
      <c r="K1043" s="39" t="s">
        <v>810</v>
      </c>
      <c r="L1043" s="40" t="s">
        <v>723</v>
      </c>
      <c r="M1043" s="134" t="s">
        <v>1741</v>
      </c>
    </row>
    <row r="1044" spans="1:14" ht="63.75" customHeight="1" x14ac:dyDescent="0.2">
      <c r="A1044" s="183">
        <v>822</v>
      </c>
      <c r="B1044" s="191" t="s">
        <v>1032</v>
      </c>
      <c r="C1044" s="34" t="s">
        <v>68</v>
      </c>
      <c r="D1044" s="190" t="s">
        <v>10</v>
      </c>
      <c r="E1044" s="199" t="s">
        <v>358</v>
      </c>
      <c r="F1044" s="143">
        <v>18</v>
      </c>
      <c r="G1044" s="143">
        <v>18</v>
      </c>
      <c r="H1044" s="143">
        <v>18</v>
      </c>
      <c r="I1044" s="199" t="s">
        <v>994</v>
      </c>
      <c r="J1044" s="39" t="s">
        <v>807</v>
      </c>
      <c r="K1044" s="39" t="s">
        <v>810</v>
      </c>
      <c r="L1044" s="40" t="s">
        <v>723</v>
      </c>
      <c r="M1044" s="134" t="s">
        <v>1873</v>
      </c>
    </row>
    <row r="1045" spans="1:14" ht="25.5" customHeight="1" x14ac:dyDescent="0.2">
      <c r="A1045" s="183">
        <v>824</v>
      </c>
      <c r="B1045" s="191" t="s">
        <v>633</v>
      </c>
      <c r="C1045" s="34" t="s">
        <v>68</v>
      </c>
      <c r="D1045" s="190" t="s">
        <v>10</v>
      </c>
      <c r="E1045" s="199" t="s">
        <v>358</v>
      </c>
      <c r="F1045" s="143">
        <v>42.301499999999997</v>
      </c>
      <c r="G1045" s="143">
        <v>42.301499999999997</v>
      </c>
      <c r="H1045" s="143">
        <v>42.301499999999997</v>
      </c>
      <c r="I1045" s="199" t="s">
        <v>994</v>
      </c>
      <c r="J1045" s="39" t="s">
        <v>807</v>
      </c>
      <c r="K1045" s="39" t="s">
        <v>810</v>
      </c>
      <c r="L1045" s="40" t="s">
        <v>723</v>
      </c>
      <c r="M1045" s="134" t="s">
        <v>1427</v>
      </c>
    </row>
    <row r="1046" spans="1:14" ht="25.5" customHeight="1" x14ac:dyDescent="0.2">
      <c r="A1046" s="183">
        <v>825</v>
      </c>
      <c r="B1046" s="191" t="s">
        <v>634</v>
      </c>
      <c r="C1046" s="34" t="s">
        <v>68</v>
      </c>
      <c r="D1046" s="190" t="s">
        <v>10</v>
      </c>
      <c r="E1046" s="199" t="s">
        <v>358</v>
      </c>
      <c r="F1046" s="143">
        <v>210.9288</v>
      </c>
      <c r="G1046" s="143">
        <v>210.9288</v>
      </c>
      <c r="H1046" s="143">
        <v>210.9288</v>
      </c>
      <c r="I1046" s="199" t="s">
        <v>994</v>
      </c>
      <c r="J1046" s="39" t="s">
        <v>807</v>
      </c>
      <c r="K1046" s="39" t="s">
        <v>810</v>
      </c>
      <c r="L1046" s="40" t="s">
        <v>723</v>
      </c>
      <c r="M1046" s="134" t="s">
        <v>1427</v>
      </c>
    </row>
    <row r="1047" spans="1:14" ht="25.5" customHeight="1" x14ac:dyDescent="0.2">
      <c r="A1047" s="183">
        <v>826</v>
      </c>
      <c r="B1047" s="191" t="s">
        <v>635</v>
      </c>
      <c r="C1047" s="34" t="s">
        <v>68</v>
      </c>
      <c r="D1047" s="190" t="s">
        <v>10</v>
      </c>
      <c r="E1047" s="199" t="s">
        <v>358</v>
      </c>
      <c r="F1047" s="143">
        <v>27.613700000000001</v>
      </c>
      <c r="G1047" s="143">
        <v>27.613700000000001</v>
      </c>
      <c r="H1047" s="143">
        <v>27.613700000000001</v>
      </c>
      <c r="I1047" s="199" t="s">
        <v>994</v>
      </c>
      <c r="J1047" s="39" t="s">
        <v>807</v>
      </c>
      <c r="K1047" s="39" t="s">
        <v>810</v>
      </c>
      <c r="L1047" s="40" t="s">
        <v>723</v>
      </c>
      <c r="M1047" s="134" t="s">
        <v>1427</v>
      </c>
      <c r="N1047" s="123"/>
    </row>
    <row r="1048" spans="1:14" ht="38.25" customHeight="1" x14ac:dyDescent="0.2">
      <c r="A1048" s="183">
        <v>827</v>
      </c>
      <c r="B1048" s="191" t="s">
        <v>636</v>
      </c>
      <c r="C1048" s="34" t="s">
        <v>68</v>
      </c>
      <c r="D1048" s="190" t="s">
        <v>10</v>
      </c>
      <c r="E1048" s="199" t="s">
        <v>358</v>
      </c>
      <c r="F1048" s="143">
        <v>555.78800000000001</v>
      </c>
      <c r="G1048" s="143">
        <v>555.78800000000001</v>
      </c>
      <c r="H1048" s="143">
        <v>555.78800000000001</v>
      </c>
      <c r="I1048" s="199" t="s">
        <v>994</v>
      </c>
      <c r="J1048" s="39" t="s">
        <v>807</v>
      </c>
      <c r="K1048" s="39" t="s">
        <v>810</v>
      </c>
      <c r="L1048" s="40" t="s">
        <v>723</v>
      </c>
      <c r="M1048" s="134" t="s">
        <v>1741</v>
      </c>
    </row>
    <row r="1049" spans="1:14" ht="25.5" customHeight="1" x14ac:dyDescent="0.2">
      <c r="A1049" s="183">
        <v>828</v>
      </c>
      <c r="B1049" s="191" t="s">
        <v>981</v>
      </c>
      <c r="C1049" s="34" t="s">
        <v>68</v>
      </c>
      <c r="D1049" s="190" t="s">
        <v>10</v>
      </c>
      <c r="E1049" s="199" t="s">
        <v>358</v>
      </c>
      <c r="F1049" s="143">
        <v>3.8</v>
      </c>
      <c r="G1049" s="143">
        <v>3.8</v>
      </c>
      <c r="H1049" s="143">
        <v>3.8</v>
      </c>
      <c r="I1049" s="199" t="s">
        <v>994</v>
      </c>
      <c r="J1049" s="39" t="s">
        <v>807</v>
      </c>
      <c r="K1049" s="39" t="s">
        <v>810</v>
      </c>
      <c r="L1049" s="40" t="s">
        <v>723</v>
      </c>
      <c r="M1049" s="134" t="s">
        <v>1642</v>
      </c>
    </row>
    <row r="1050" spans="1:14" ht="25.5" customHeight="1" x14ac:dyDescent="0.2">
      <c r="A1050" s="183">
        <v>832</v>
      </c>
      <c r="B1050" s="194" t="s">
        <v>388</v>
      </c>
      <c r="C1050" s="34" t="s">
        <v>68</v>
      </c>
      <c r="D1050" s="190" t="s">
        <v>10</v>
      </c>
      <c r="E1050" s="199" t="s">
        <v>358</v>
      </c>
      <c r="F1050" s="143">
        <v>20</v>
      </c>
      <c r="G1050" s="143">
        <v>20</v>
      </c>
      <c r="H1050" s="143">
        <v>20</v>
      </c>
      <c r="I1050" s="199" t="s">
        <v>994</v>
      </c>
      <c r="J1050" s="39" t="s">
        <v>807</v>
      </c>
      <c r="K1050" s="39" t="s">
        <v>810</v>
      </c>
      <c r="L1050" s="40" t="s">
        <v>723</v>
      </c>
      <c r="M1050" s="134" t="s">
        <v>1741</v>
      </c>
    </row>
    <row r="1051" spans="1:14" ht="25.5" customHeight="1" x14ac:dyDescent="0.2">
      <c r="A1051" s="183">
        <v>833</v>
      </c>
      <c r="B1051" s="191" t="s">
        <v>1033</v>
      </c>
      <c r="C1051" s="34" t="s">
        <v>68</v>
      </c>
      <c r="D1051" s="190" t="s">
        <v>10</v>
      </c>
      <c r="E1051" s="199" t="s">
        <v>358</v>
      </c>
      <c r="F1051" s="143">
        <v>41.843000000000004</v>
      </c>
      <c r="G1051" s="143">
        <v>41.843000000000004</v>
      </c>
      <c r="H1051" s="143">
        <v>41.843000000000004</v>
      </c>
      <c r="I1051" s="199" t="s">
        <v>994</v>
      </c>
      <c r="J1051" s="39" t="s">
        <v>807</v>
      </c>
      <c r="K1051" s="39" t="s">
        <v>810</v>
      </c>
      <c r="L1051" s="40" t="s">
        <v>723</v>
      </c>
      <c r="M1051" s="134" t="s">
        <v>1741</v>
      </c>
    </row>
    <row r="1052" spans="1:14" ht="38.25" customHeight="1" x14ac:dyDescent="0.2">
      <c r="A1052" s="183">
        <v>847</v>
      </c>
      <c r="B1052" s="191" t="s">
        <v>637</v>
      </c>
      <c r="C1052" s="34" t="s">
        <v>68</v>
      </c>
      <c r="D1052" s="190" t="s">
        <v>10</v>
      </c>
      <c r="E1052" s="199" t="s">
        <v>358</v>
      </c>
      <c r="F1052" s="143">
        <v>121.59099999999999</v>
      </c>
      <c r="G1052" s="143">
        <v>121.59099999999999</v>
      </c>
      <c r="H1052" s="143">
        <v>121.59099999999999</v>
      </c>
      <c r="I1052" s="199" t="s">
        <v>995</v>
      </c>
      <c r="J1052" s="39" t="s">
        <v>807</v>
      </c>
      <c r="K1052" s="39" t="s">
        <v>810</v>
      </c>
      <c r="L1052" s="40" t="s">
        <v>722</v>
      </c>
      <c r="M1052" s="134" t="s">
        <v>1741</v>
      </c>
    </row>
    <row r="1053" spans="1:14" ht="38.25" customHeight="1" x14ac:dyDescent="0.2">
      <c r="A1053" s="183">
        <v>849</v>
      </c>
      <c r="B1053" s="191" t="s">
        <v>1029</v>
      </c>
      <c r="C1053" s="34" t="s">
        <v>68</v>
      </c>
      <c r="D1053" s="190" t="s">
        <v>10</v>
      </c>
      <c r="E1053" s="199" t="s">
        <v>358</v>
      </c>
      <c r="F1053" s="143">
        <v>200</v>
      </c>
      <c r="G1053" s="143">
        <v>200</v>
      </c>
      <c r="H1053" s="143">
        <v>200</v>
      </c>
      <c r="I1053" s="199" t="s">
        <v>995</v>
      </c>
      <c r="J1053" s="39" t="s">
        <v>807</v>
      </c>
      <c r="K1053" s="39" t="s">
        <v>810</v>
      </c>
      <c r="L1053" s="40" t="s">
        <v>722</v>
      </c>
      <c r="M1053" s="134" t="s">
        <v>1642</v>
      </c>
    </row>
    <row r="1054" spans="1:14" ht="25.5" customHeight="1" x14ac:dyDescent="0.2">
      <c r="A1054" s="183">
        <v>850</v>
      </c>
      <c r="B1054" s="191" t="s">
        <v>1031</v>
      </c>
      <c r="C1054" s="34" t="s">
        <v>68</v>
      </c>
      <c r="D1054" s="190" t="s">
        <v>10</v>
      </c>
      <c r="E1054" s="199" t="s">
        <v>358</v>
      </c>
      <c r="F1054" s="143">
        <v>100</v>
      </c>
      <c r="G1054" s="143">
        <v>100</v>
      </c>
      <c r="H1054" s="143">
        <v>100</v>
      </c>
      <c r="I1054" s="199" t="s">
        <v>995</v>
      </c>
      <c r="J1054" s="39" t="s">
        <v>807</v>
      </c>
      <c r="K1054" s="39" t="s">
        <v>810</v>
      </c>
      <c r="L1054" s="40" t="s">
        <v>722</v>
      </c>
      <c r="M1054" s="134" t="s">
        <v>1642</v>
      </c>
    </row>
    <row r="1055" spans="1:14" ht="25.5" customHeight="1" x14ac:dyDescent="0.2">
      <c r="A1055" s="183">
        <v>851</v>
      </c>
      <c r="B1055" s="191" t="s">
        <v>383</v>
      </c>
      <c r="C1055" s="34" t="s">
        <v>68</v>
      </c>
      <c r="D1055" s="190" t="s">
        <v>10</v>
      </c>
      <c r="E1055" s="199" t="s">
        <v>358</v>
      </c>
      <c r="F1055" s="143">
        <v>200</v>
      </c>
      <c r="G1055" s="143">
        <v>200</v>
      </c>
      <c r="H1055" s="143">
        <v>200</v>
      </c>
      <c r="I1055" s="199" t="s">
        <v>995</v>
      </c>
      <c r="J1055" s="39" t="s">
        <v>807</v>
      </c>
      <c r="K1055" s="39" t="s">
        <v>810</v>
      </c>
      <c r="L1055" s="40" t="s">
        <v>722</v>
      </c>
      <c r="M1055" s="134" t="s">
        <v>1642</v>
      </c>
    </row>
    <row r="1056" spans="1:14" ht="25.5" customHeight="1" x14ac:dyDescent="0.2">
      <c r="A1056" s="183">
        <v>853</v>
      </c>
      <c r="B1056" s="191" t="s">
        <v>1030</v>
      </c>
      <c r="C1056" s="34" t="s">
        <v>68</v>
      </c>
      <c r="D1056" s="190" t="s">
        <v>10</v>
      </c>
      <c r="E1056" s="199" t="s">
        <v>358</v>
      </c>
      <c r="F1056" s="143">
        <v>503.94200000000001</v>
      </c>
      <c r="G1056" s="143">
        <v>503.94200000000001</v>
      </c>
      <c r="H1056" s="143">
        <v>503.94200000000001</v>
      </c>
      <c r="I1056" s="199" t="s">
        <v>995</v>
      </c>
      <c r="J1056" s="39" t="s">
        <v>807</v>
      </c>
      <c r="K1056" s="39" t="s">
        <v>810</v>
      </c>
      <c r="L1056" s="40" t="s">
        <v>722</v>
      </c>
      <c r="M1056" s="134" t="s">
        <v>1741</v>
      </c>
    </row>
    <row r="1057" spans="1:13" ht="25.5" customHeight="1" x14ac:dyDescent="0.2">
      <c r="A1057" s="183">
        <v>854</v>
      </c>
      <c r="B1057" s="191" t="s">
        <v>982</v>
      </c>
      <c r="C1057" s="34" t="s">
        <v>68</v>
      </c>
      <c r="D1057" s="190" t="s">
        <v>10</v>
      </c>
      <c r="E1057" s="199" t="s">
        <v>358</v>
      </c>
      <c r="F1057" s="143">
        <v>259.71600000000001</v>
      </c>
      <c r="G1057" s="143">
        <v>259.71600000000001</v>
      </c>
      <c r="H1057" s="143">
        <v>259.71600000000001</v>
      </c>
      <c r="I1057" s="199" t="s">
        <v>995</v>
      </c>
      <c r="J1057" s="39" t="s">
        <v>807</v>
      </c>
      <c r="K1057" s="39" t="s">
        <v>810</v>
      </c>
      <c r="L1057" s="40" t="s">
        <v>722</v>
      </c>
      <c r="M1057" s="134" t="s">
        <v>1642</v>
      </c>
    </row>
    <row r="1058" spans="1:13" ht="38.25" customHeight="1" x14ac:dyDescent="0.2">
      <c r="A1058" s="183">
        <v>856</v>
      </c>
      <c r="B1058" s="191" t="s">
        <v>1028</v>
      </c>
      <c r="C1058" s="34" t="s">
        <v>68</v>
      </c>
      <c r="D1058" s="190" t="s">
        <v>10</v>
      </c>
      <c r="E1058" s="199" t="s">
        <v>358</v>
      </c>
      <c r="F1058" s="143">
        <v>376.58699999999999</v>
      </c>
      <c r="G1058" s="143">
        <v>376.58699999999999</v>
      </c>
      <c r="H1058" s="143">
        <v>376.58699999999999</v>
      </c>
      <c r="I1058" s="199" t="s">
        <v>995</v>
      </c>
      <c r="J1058" s="39" t="s">
        <v>807</v>
      </c>
      <c r="K1058" s="39" t="s">
        <v>810</v>
      </c>
      <c r="L1058" s="40" t="s">
        <v>722</v>
      </c>
      <c r="M1058" s="134" t="s">
        <v>1741</v>
      </c>
    </row>
    <row r="1059" spans="1:13" ht="25.5" customHeight="1" x14ac:dyDescent="0.2">
      <c r="A1059" s="183">
        <v>857</v>
      </c>
      <c r="B1059" s="133" t="s">
        <v>386</v>
      </c>
      <c r="C1059" s="34" t="s">
        <v>68</v>
      </c>
      <c r="D1059" s="190" t="s">
        <v>10</v>
      </c>
      <c r="E1059" s="199" t="s">
        <v>358</v>
      </c>
      <c r="F1059" s="143">
        <v>184.61600000000001</v>
      </c>
      <c r="G1059" s="143">
        <v>184.61600000000001</v>
      </c>
      <c r="H1059" s="143">
        <v>184.61600000000001</v>
      </c>
      <c r="I1059" s="199" t="s">
        <v>995</v>
      </c>
      <c r="J1059" s="39" t="s">
        <v>807</v>
      </c>
      <c r="K1059" s="39" t="s">
        <v>810</v>
      </c>
      <c r="L1059" s="40" t="s">
        <v>722</v>
      </c>
      <c r="M1059" s="134" t="s">
        <v>1741</v>
      </c>
    </row>
    <row r="1060" spans="1:13" ht="38.25" customHeight="1" x14ac:dyDescent="0.2">
      <c r="A1060" s="183">
        <v>859</v>
      </c>
      <c r="B1060" s="133" t="s">
        <v>385</v>
      </c>
      <c r="C1060" s="34" t="s">
        <v>68</v>
      </c>
      <c r="D1060" s="190" t="s">
        <v>10</v>
      </c>
      <c r="E1060" s="199" t="s">
        <v>358</v>
      </c>
      <c r="F1060" s="143">
        <v>879.05899999999997</v>
      </c>
      <c r="G1060" s="143">
        <v>879.05899999999997</v>
      </c>
      <c r="H1060" s="143">
        <v>879.05899999999997</v>
      </c>
      <c r="I1060" s="199" t="s">
        <v>995</v>
      </c>
      <c r="J1060" s="39" t="s">
        <v>807</v>
      </c>
      <c r="K1060" s="39" t="s">
        <v>810</v>
      </c>
      <c r="L1060" s="40" t="s">
        <v>722</v>
      </c>
      <c r="M1060" s="134" t="s">
        <v>1642</v>
      </c>
    </row>
    <row r="1061" spans="1:13" ht="25.5" customHeight="1" x14ac:dyDescent="0.2">
      <c r="A1061" s="183">
        <v>860</v>
      </c>
      <c r="B1061" s="133" t="s">
        <v>387</v>
      </c>
      <c r="C1061" s="34" t="s">
        <v>68</v>
      </c>
      <c r="D1061" s="190" t="s">
        <v>10</v>
      </c>
      <c r="E1061" s="199" t="s">
        <v>358</v>
      </c>
      <c r="F1061" s="143">
        <v>154.52600000000001</v>
      </c>
      <c r="G1061" s="143">
        <v>154.52600000000001</v>
      </c>
      <c r="H1061" s="143">
        <v>154.52600000000001</v>
      </c>
      <c r="I1061" s="199" t="s">
        <v>995</v>
      </c>
      <c r="J1061" s="39" t="s">
        <v>807</v>
      </c>
      <c r="K1061" s="39" t="s">
        <v>810</v>
      </c>
      <c r="L1061" s="40" t="s">
        <v>722</v>
      </c>
      <c r="M1061" s="134" t="s">
        <v>1741</v>
      </c>
    </row>
    <row r="1062" spans="1:13" ht="38.25" customHeight="1" x14ac:dyDescent="0.2">
      <c r="A1062" s="183">
        <v>862</v>
      </c>
      <c r="B1062" s="194" t="s">
        <v>984</v>
      </c>
      <c r="C1062" s="34" t="s">
        <v>68</v>
      </c>
      <c r="D1062" s="190" t="s">
        <v>10</v>
      </c>
      <c r="E1062" s="199" t="s">
        <v>358</v>
      </c>
      <c r="F1062" s="143">
        <v>168.25</v>
      </c>
      <c r="G1062" s="143">
        <v>168.25</v>
      </c>
      <c r="H1062" s="143">
        <v>168.25</v>
      </c>
      <c r="I1062" s="199" t="s">
        <v>995</v>
      </c>
      <c r="J1062" s="39" t="s">
        <v>807</v>
      </c>
      <c r="K1062" s="39" t="s">
        <v>810</v>
      </c>
      <c r="L1062" s="40" t="s">
        <v>722</v>
      </c>
      <c r="M1062" s="134" t="s">
        <v>1741</v>
      </c>
    </row>
    <row r="1063" spans="1:13" ht="38.25" customHeight="1" x14ac:dyDescent="0.2">
      <c r="A1063" s="183">
        <v>869</v>
      </c>
      <c r="B1063" s="194" t="s">
        <v>985</v>
      </c>
      <c r="C1063" s="34" t="s">
        <v>68</v>
      </c>
      <c r="D1063" s="190" t="s">
        <v>10</v>
      </c>
      <c r="E1063" s="199" t="s">
        <v>358</v>
      </c>
      <c r="F1063" s="143">
        <v>248.82499999999999</v>
      </c>
      <c r="G1063" s="143">
        <v>248.82499999999999</v>
      </c>
      <c r="H1063" s="143">
        <v>248.82499999999999</v>
      </c>
      <c r="I1063" s="199" t="s">
        <v>995</v>
      </c>
      <c r="J1063" s="39" t="s">
        <v>807</v>
      </c>
      <c r="K1063" s="39" t="s">
        <v>810</v>
      </c>
      <c r="L1063" s="40" t="s">
        <v>722</v>
      </c>
      <c r="M1063" s="134" t="s">
        <v>1741</v>
      </c>
    </row>
    <row r="1064" spans="1:13" ht="12.75" customHeight="1" x14ac:dyDescent="0.2">
      <c r="A1064" s="183"/>
      <c r="B1064" s="108" t="s">
        <v>92</v>
      </c>
      <c r="C1064" s="201"/>
      <c r="D1064" s="201"/>
      <c r="E1064" s="53"/>
      <c r="F1064" s="70"/>
      <c r="G1064" s="70"/>
      <c r="H1064" s="70"/>
      <c r="I1064" s="53"/>
      <c r="J1064" s="190"/>
      <c r="K1064" s="190"/>
      <c r="L1064" s="190"/>
      <c r="M1064" s="134"/>
    </row>
    <row r="1065" spans="1:13" ht="12.75" customHeight="1" x14ac:dyDescent="0.2">
      <c r="A1065" s="183"/>
      <c r="B1065" s="108" t="s">
        <v>93</v>
      </c>
      <c r="C1065" s="201"/>
      <c r="D1065" s="201"/>
      <c r="E1065" s="201"/>
      <c r="F1065" s="70">
        <f>F1032+F1030</f>
        <v>1776.9757</v>
      </c>
      <c r="G1065" s="70">
        <f>G1032+G1030</f>
        <v>1776.9757</v>
      </c>
      <c r="H1065" s="70">
        <f>H1032+H1030</f>
        <v>1776.9757</v>
      </c>
      <c r="I1065" s="201"/>
      <c r="J1065" s="190"/>
      <c r="K1065" s="190"/>
      <c r="L1065" s="190"/>
      <c r="M1065" s="134"/>
    </row>
    <row r="1066" spans="1:13" ht="12.75" customHeight="1" x14ac:dyDescent="0.2">
      <c r="A1066" s="183"/>
      <c r="B1066" s="108" t="s">
        <v>94</v>
      </c>
      <c r="C1066" s="201"/>
      <c r="D1066" s="201"/>
      <c r="E1066" s="201"/>
      <c r="F1066" s="70">
        <f t="shared" ref="F1066:G1066" si="10">F1031</f>
        <v>3397.1120000000001</v>
      </c>
      <c r="G1066" s="70">
        <f t="shared" si="10"/>
        <v>3397.1120000000001</v>
      </c>
      <c r="H1066" s="70">
        <f>H1031</f>
        <v>3397.1119999999992</v>
      </c>
      <c r="I1066" s="53"/>
      <c r="J1066" s="190"/>
      <c r="K1066" s="190"/>
      <c r="L1066" s="190"/>
      <c r="M1066" s="134"/>
    </row>
    <row r="1067" spans="1:13" ht="12.75" customHeight="1" x14ac:dyDescent="0.2">
      <c r="A1067" s="183"/>
      <c r="B1067" s="108" t="s">
        <v>735</v>
      </c>
      <c r="C1067" s="201"/>
      <c r="D1067" s="201"/>
      <c r="E1067" s="201"/>
      <c r="F1067" s="70"/>
      <c r="G1067" s="70"/>
      <c r="H1067" s="70"/>
      <c r="I1067" s="53"/>
      <c r="J1067" s="190"/>
      <c r="K1067" s="190"/>
      <c r="L1067" s="190"/>
      <c r="M1067" s="134"/>
    </row>
    <row r="1068" spans="1:13" ht="12.75" customHeight="1" x14ac:dyDescent="0.2">
      <c r="A1068" s="183"/>
      <c r="B1068" s="108" t="s">
        <v>716</v>
      </c>
      <c r="C1068" s="201"/>
      <c r="D1068" s="201"/>
      <c r="E1068" s="201"/>
      <c r="F1068" s="70">
        <v>0</v>
      </c>
      <c r="G1068" s="70">
        <v>0</v>
      </c>
      <c r="H1068" s="70"/>
      <c r="I1068" s="53"/>
      <c r="J1068" s="190"/>
      <c r="K1068" s="190"/>
      <c r="L1068" s="190"/>
      <c r="M1068" s="134"/>
    </row>
    <row r="1069" spans="1:13" ht="12.75" customHeight="1" x14ac:dyDescent="0.2">
      <c r="A1069" s="183"/>
      <c r="B1069" s="108"/>
      <c r="C1069" s="201"/>
      <c r="D1069" s="201"/>
      <c r="E1069" s="201"/>
      <c r="F1069" s="70"/>
      <c r="G1069" s="70"/>
      <c r="H1069" s="70"/>
      <c r="I1069" s="53"/>
      <c r="J1069" s="190"/>
      <c r="K1069" s="190"/>
      <c r="L1069" s="190"/>
      <c r="M1069" s="134"/>
    </row>
    <row r="1070" spans="1:13" ht="12.75" customHeight="1" x14ac:dyDescent="0.2">
      <c r="A1070" s="183"/>
      <c r="B1070" s="108" t="s">
        <v>92</v>
      </c>
      <c r="C1070" s="201"/>
      <c r="D1070" s="201"/>
      <c r="E1070" s="201"/>
      <c r="F1070" s="70">
        <v>39.9</v>
      </c>
      <c r="G1070" s="70">
        <f>G1064+G1023+G908+G889+G872+G853+G840+G770</f>
        <v>39.9</v>
      </c>
      <c r="H1070" s="70">
        <f>H1064+H1023+H908+H889+H872+H853+H840+H770</f>
        <v>39.9</v>
      </c>
      <c r="I1070" s="190"/>
      <c r="J1070" s="190"/>
      <c r="K1070" s="190"/>
      <c r="L1070" s="190"/>
      <c r="M1070" s="134"/>
    </row>
    <row r="1071" spans="1:13" ht="12.75" customHeight="1" x14ac:dyDescent="0.2">
      <c r="A1071" s="183"/>
      <c r="B1071" s="108" t="s">
        <v>93</v>
      </c>
      <c r="C1071" s="201"/>
      <c r="D1071" s="201"/>
      <c r="E1071" s="201"/>
      <c r="F1071" s="70">
        <v>7882.4574000000011</v>
      </c>
      <c r="G1071" s="70">
        <v>7882.4574000000011</v>
      </c>
      <c r="H1071" s="70">
        <f>H1065+H1024+H909+H890+H873+H854+H841+H771</f>
        <v>7741.8656372000014</v>
      </c>
      <c r="I1071" s="187"/>
      <c r="J1071" s="190"/>
      <c r="K1071" s="190"/>
      <c r="L1071" s="190"/>
      <c r="M1071" s="134"/>
    </row>
    <row r="1072" spans="1:13" ht="12.75" customHeight="1" x14ac:dyDescent="0.2">
      <c r="A1072" s="183"/>
      <c r="B1072" s="108" t="s">
        <v>94</v>
      </c>
      <c r="C1072" s="201"/>
      <c r="D1072" s="201"/>
      <c r="E1072" s="201"/>
      <c r="F1072" s="70">
        <v>8255.262999999999</v>
      </c>
      <c r="G1072" s="70">
        <v>8255.2630000000008</v>
      </c>
      <c r="H1072" s="70">
        <f>H842+H910+H1025+H1066</f>
        <v>6339.5579999999991</v>
      </c>
      <c r="I1072" s="199"/>
      <c r="J1072" s="190"/>
      <c r="K1072" s="190"/>
      <c r="L1072" s="190"/>
      <c r="M1072" s="134"/>
    </row>
    <row r="1073" spans="1:13" ht="12.75" customHeight="1" x14ac:dyDescent="0.2">
      <c r="A1073" s="183"/>
      <c r="B1073" s="108" t="s">
        <v>735</v>
      </c>
      <c r="C1073" s="201"/>
      <c r="D1073" s="201"/>
      <c r="E1073" s="201"/>
      <c r="F1073" s="70">
        <v>3958.0909999999999</v>
      </c>
      <c r="G1073" s="70">
        <f>G1067+G1026+G911+G892+G875+G856+G843+G773</f>
        <v>3958.0909999999994</v>
      </c>
      <c r="H1073" s="70">
        <f>H1067+H1026+H911+H892+H875+H856+H843+H773</f>
        <v>3958.0909999999994</v>
      </c>
      <c r="I1073" s="199"/>
      <c r="J1073" s="190"/>
      <c r="K1073" s="190"/>
      <c r="L1073" s="190"/>
      <c r="M1073" s="134"/>
    </row>
    <row r="1074" spans="1:13" ht="25.5" customHeight="1" x14ac:dyDescent="0.2">
      <c r="A1074" s="183"/>
      <c r="B1074" s="108" t="s">
        <v>398</v>
      </c>
      <c r="C1074" s="201"/>
      <c r="D1074" s="201"/>
      <c r="E1074" s="201"/>
      <c r="F1074" s="70">
        <v>20135.7114</v>
      </c>
      <c r="G1074" s="70">
        <v>20135.7114</v>
      </c>
      <c r="H1074" s="70">
        <f>H1068+H1027+H912+H893+H876+H857+H844+H774</f>
        <v>12905.326937200001</v>
      </c>
      <c r="I1074" s="199"/>
      <c r="J1074" s="190"/>
      <c r="K1074" s="190"/>
      <c r="L1074" s="190"/>
      <c r="M1074" s="134"/>
    </row>
    <row r="1075" spans="1:13" ht="12.75" customHeight="1" x14ac:dyDescent="0.2">
      <c r="A1075" s="183"/>
      <c r="B1075" s="224" t="s">
        <v>399</v>
      </c>
      <c r="C1075" s="224"/>
      <c r="D1075" s="224"/>
      <c r="E1075" s="224"/>
      <c r="F1075" s="224"/>
      <c r="G1075" s="224"/>
      <c r="H1075" s="224"/>
      <c r="I1075" s="224"/>
      <c r="J1075" s="224"/>
      <c r="K1075" s="224"/>
      <c r="L1075" s="224"/>
      <c r="M1075" s="134"/>
    </row>
    <row r="1076" spans="1:13" ht="12.75" customHeight="1" x14ac:dyDescent="0.2">
      <c r="A1076" s="183"/>
      <c r="B1076" s="224" t="s">
        <v>511</v>
      </c>
      <c r="C1076" s="224"/>
      <c r="D1076" s="224"/>
      <c r="E1076" s="224"/>
      <c r="F1076" s="224"/>
      <c r="G1076" s="224"/>
      <c r="H1076" s="224"/>
      <c r="I1076" s="224"/>
      <c r="J1076" s="224"/>
      <c r="K1076" s="224"/>
      <c r="L1076" s="224"/>
      <c r="M1076" s="134"/>
    </row>
    <row r="1077" spans="1:13" ht="38.25" customHeight="1" x14ac:dyDescent="0.2">
      <c r="A1077" s="94">
        <v>63</v>
      </c>
      <c r="B1077" s="133" t="s">
        <v>400</v>
      </c>
      <c r="C1077" s="190" t="s">
        <v>9</v>
      </c>
      <c r="D1077" s="190" t="s">
        <v>1416</v>
      </c>
      <c r="E1077" s="190" t="s">
        <v>401</v>
      </c>
      <c r="F1077" s="13">
        <v>67.099999999999994</v>
      </c>
      <c r="G1077" s="13">
        <v>67.099999999999994</v>
      </c>
      <c r="H1077" s="130">
        <v>67.099999999999994</v>
      </c>
      <c r="I1077" s="188" t="s">
        <v>10</v>
      </c>
      <c r="J1077" s="188" t="s">
        <v>10</v>
      </c>
      <c r="K1077" s="188" t="s">
        <v>10</v>
      </c>
      <c r="L1077" s="188" t="s">
        <v>10</v>
      </c>
      <c r="M1077" s="134" t="s">
        <v>1706</v>
      </c>
    </row>
    <row r="1078" spans="1:13" ht="25.5" customHeight="1" x14ac:dyDescent="0.2">
      <c r="A1078" s="94">
        <v>64</v>
      </c>
      <c r="B1078" s="133" t="s">
        <v>402</v>
      </c>
      <c r="C1078" s="190" t="s">
        <v>9</v>
      </c>
      <c r="D1078" s="190" t="s">
        <v>1417</v>
      </c>
      <c r="E1078" s="190" t="s">
        <v>401</v>
      </c>
      <c r="F1078" s="13">
        <v>18</v>
      </c>
      <c r="G1078" s="13">
        <v>18</v>
      </c>
      <c r="H1078" s="130" t="s">
        <v>1747</v>
      </c>
      <c r="I1078" s="188" t="s">
        <v>10</v>
      </c>
      <c r="J1078" s="188" t="s">
        <v>10</v>
      </c>
      <c r="K1078" s="188" t="s">
        <v>10</v>
      </c>
      <c r="L1078" s="188" t="s">
        <v>10</v>
      </c>
      <c r="M1078" s="134" t="s">
        <v>1707</v>
      </c>
    </row>
    <row r="1079" spans="1:13" ht="25.5" customHeight="1" x14ac:dyDescent="0.2">
      <c r="A1079" s="183"/>
      <c r="B1079" s="79" t="s">
        <v>909</v>
      </c>
      <c r="C1079" s="190"/>
      <c r="D1079" s="190"/>
      <c r="E1079" s="190"/>
      <c r="F1079" s="116"/>
      <c r="G1079" s="116"/>
      <c r="H1079" s="116"/>
      <c r="I1079" s="116"/>
      <c r="J1079" s="116"/>
      <c r="K1079" s="116"/>
      <c r="L1079" s="116"/>
      <c r="M1079" s="141"/>
    </row>
    <row r="1080" spans="1:13" ht="38.25" x14ac:dyDescent="0.2">
      <c r="A1080" s="183">
        <v>871</v>
      </c>
      <c r="B1080" s="186" t="s">
        <v>1339</v>
      </c>
      <c r="C1080" s="190" t="s">
        <v>68</v>
      </c>
      <c r="D1080" s="190" t="s">
        <v>10</v>
      </c>
      <c r="E1080" s="190" t="s">
        <v>401</v>
      </c>
      <c r="F1080" s="138">
        <v>52.805300000000003</v>
      </c>
      <c r="G1080" s="138">
        <v>52.805300000000003</v>
      </c>
      <c r="H1080" s="138">
        <v>50.405000000000001</v>
      </c>
      <c r="I1080" s="116" t="s">
        <v>93</v>
      </c>
      <c r="J1080" s="116">
        <v>268</v>
      </c>
      <c r="K1080" s="9" t="s">
        <v>785</v>
      </c>
      <c r="L1080" s="9"/>
      <c r="M1080" s="194" t="s">
        <v>1714</v>
      </c>
    </row>
    <row r="1081" spans="1:13" ht="25.5" x14ac:dyDescent="0.2">
      <c r="A1081" s="183">
        <v>872</v>
      </c>
      <c r="B1081" s="95" t="s">
        <v>1340</v>
      </c>
      <c r="C1081" s="190" t="s">
        <v>68</v>
      </c>
      <c r="D1081" s="190" t="s">
        <v>10</v>
      </c>
      <c r="E1081" s="190" t="s">
        <v>401</v>
      </c>
      <c r="F1081" s="138">
        <v>10.98</v>
      </c>
      <c r="G1081" s="138">
        <v>10.98</v>
      </c>
      <c r="H1081" s="138">
        <v>10.891</v>
      </c>
      <c r="I1081" s="116" t="s">
        <v>93</v>
      </c>
      <c r="J1081" s="116">
        <v>268</v>
      </c>
      <c r="K1081" s="9" t="s">
        <v>722</v>
      </c>
      <c r="L1081" s="116"/>
      <c r="M1081" s="141" t="s">
        <v>1741</v>
      </c>
    </row>
    <row r="1082" spans="1:13" ht="12.75" customHeight="1" x14ac:dyDescent="0.2">
      <c r="A1082" s="219">
        <v>873</v>
      </c>
      <c r="B1082" s="222" t="s">
        <v>1341</v>
      </c>
      <c r="C1082" s="190" t="s">
        <v>68</v>
      </c>
      <c r="D1082" s="226" t="s">
        <v>10</v>
      </c>
      <c r="E1082" s="226" t="s">
        <v>401</v>
      </c>
      <c r="F1082" s="138">
        <v>843.5</v>
      </c>
      <c r="G1082" s="138">
        <v>843.5</v>
      </c>
      <c r="H1082" s="138">
        <f>H1086</f>
        <v>843.5</v>
      </c>
      <c r="I1082" s="116" t="s">
        <v>94</v>
      </c>
      <c r="J1082" s="116">
        <v>268</v>
      </c>
      <c r="K1082" s="9" t="s">
        <v>784</v>
      </c>
      <c r="L1082" s="9" t="s">
        <v>722</v>
      </c>
      <c r="M1082" s="141" t="s">
        <v>1741</v>
      </c>
    </row>
    <row r="1083" spans="1:13" ht="12.75" customHeight="1" x14ac:dyDescent="0.2">
      <c r="A1083" s="219"/>
      <c r="B1083" s="222"/>
      <c r="C1083" s="190" t="s">
        <v>68</v>
      </c>
      <c r="D1083" s="226"/>
      <c r="E1083" s="226"/>
      <c r="F1083" s="138">
        <v>59.438899999999997</v>
      </c>
      <c r="G1083" s="138">
        <v>59.438899999999997</v>
      </c>
      <c r="H1083" s="138">
        <f>H1087+H1088+H1089+H1090+H1091+H1092</f>
        <v>59.439000000000007</v>
      </c>
      <c r="I1083" s="116" t="s">
        <v>93</v>
      </c>
      <c r="J1083" s="116">
        <v>268</v>
      </c>
      <c r="K1083" s="9" t="s">
        <v>784</v>
      </c>
      <c r="L1083" s="9" t="s">
        <v>723</v>
      </c>
      <c r="M1083" s="141" t="s">
        <v>1741</v>
      </c>
    </row>
    <row r="1084" spans="1:13" ht="12.75" customHeight="1" x14ac:dyDescent="0.2">
      <c r="A1084" s="183"/>
      <c r="B1084" s="186" t="s">
        <v>993</v>
      </c>
      <c r="C1084" s="190"/>
      <c r="D1084" s="190" t="s">
        <v>10</v>
      </c>
      <c r="E1084" s="190"/>
      <c r="F1084" s="138"/>
      <c r="G1084" s="138"/>
      <c r="H1084" s="138"/>
      <c r="I1084" s="116"/>
      <c r="J1084" s="116"/>
      <c r="K1084" s="9"/>
      <c r="L1084" s="9"/>
      <c r="M1084" s="141"/>
    </row>
    <row r="1085" spans="1:13" ht="15" customHeight="1" x14ac:dyDescent="0.2">
      <c r="A1085" s="219">
        <v>874</v>
      </c>
      <c r="B1085" s="234" t="s">
        <v>1147</v>
      </c>
      <c r="C1085" s="197" t="s">
        <v>68</v>
      </c>
      <c r="D1085" s="187" t="s">
        <v>10</v>
      </c>
      <c r="E1085" s="187" t="s">
        <v>401</v>
      </c>
      <c r="F1085" s="52"/>
      <c r="G1085" s="52"/>
      <c r="H1085" s="52"/>
      <c r="I1085" s="187"/>
      <c r="J1085" s="39"/>
      <c r="K1085" s="39"/>
      <c r="L1085" s="39"/>
      <c r="M1085" s="141"/>
    </row>
    <row r="1086" spans="1:13" ht="12.75" customHeight="1" x14ac:dyDescent="0.2">
      <c r="A1086" s="219"/>
      <c r="B1086" s="234"/>
      <c r="C1086" s="197" t="s">
        <v>68</v>
      </c>
      <c r="D1086" s="187" t="s">
        <v>10</v>
      </c>
      <c r="E1086" s="187" t="s">
        <v>401</v>
      </c>
      <c r="F1086" s="52">
        <v>843.5</v>
      </c>
      <c r="G1086" s="52">
        <v>843.5</v>
      </c>
      <c r="H1086" s="52">
        <v>843.5</v>
      </c>
      <c r="I1086" s="187" t="s">
        <v>995</v>
      </c>
      <c r="J1086" s="39" t="s">
        <v>814</v>
      </c>
      <c r="K1086" s="39" t="s">
        <v>784</v>
      </c>
      <c r="L1086" s="39" t="s">
        <v>722</v>
      </c>
      <c r="M1086" s="141" t="s">
        <v>1741</v>
      </c>
    </row>
    <row r="1087" spans="1:13" ht="12.75" customHeight="1" x14ac:dyDescent="0.2">
      <c r="A1087" s="219"/>
      <c r="B1087" s="234"/>
      <c r="C1087" s="197" t="s">
        <v>68</v>
      </c>
      <c r="D1087" s="187" t="s">
        <v>10</v>
      </c>
      <c r="E1087" s="187" t="s">
        <v>401</v>
      </c>
      <c r="F1087" s="52">
        <v>16.436</v>
      </c>
      <c r="G1087" s="52">
        <v>16.436</v>
      </c>
      <c r="H1087" s="52">
        <v>16.436</v>
      </c>
      <c r="I1087" s="187" t="s">
        <v>994</v>
      </c>
      <c r="J1087" s="39" t="s">
        <v>814</v>
      </c>
      <c r="K1087" s="39" t="s">
        <v>784</v>
      </c>
      <c r="L1087" s="39" t="s">
        <v>723</v>
      </c>
      <c r="M1087" s="141" t="s">
        <v>1741</v>
      </c>
    </row>
    <row r="1088" spans="1:13" ht="51" customHeight="1" x14ac:dyDescent="0.2">
      <c r="A1088" s="183">
        <v>875</v>
      </c>
      <c r="B1088" s="197" t="s">
        <v>1342</v>
      </c>
      <c r="C1088" s="197" t="s">
        <v>68</v>
      </c>
      <c r="D1088" s="187" t="s">
        <v>10</v>
      </c>
      <c r="E1088" s="187" t="s">
        <v>401</v>
      </c>
      <c r="F1088" s="52">
        <v>6.84</v>
      </c>
      <c r="G1088" s="52">
        <v>6.84</v>
      </c>
      <c r="H1088" s="52">
        <v>6.84</v>
      </c>
      <c r="I1088" s="187" t="s">
        <v>994</v>
      </c>
      <c r="J1088" s="39" t="s">
        <v>814</v>
      </c>
      <c r="K1088" s="39" t="s">
        <v>784</v>
      </c>
      <c r="L1088" s="39" t="s">
        <v>723</v>
      </c>
      <c r="M1088" s="141" t="s">
        <v>1741</v>
      </c>
    </row>
    <row r="1089" spans="1:13" ht="51" customHeight="1" x14ac:dyDescent="0.2">
      <c r="A1089" s="183">
        <v>876</v>
      </c>
      <c r="B1089" s="197" t="s">
        <v>1343</v>
      </c>
      <c r="C1089" s="197" t="s">
        <v>68</v>
      </c>
      <c r="D1089" s="187" t="s">
        <v>10</v>
      </c>
      <c r="E1089" s="187" t="s">
        <v>401</v>
      </c>
      <c r="F1089" s="52">
        <v>9.8652999999999995</v>
      </c>
      <c r="G1089" s="52">
        <v>9.8652999999999995</v>
      </c>
      <c r="H1089" s="52">
        <v>9.8650000000000002</v>
      </c>
      <c r="I1089" s="187" t="s">
        <v>994</v>
      </c>
      <c r="J1089" s="39" t="s">
        <v>814</v>
      </c>
      <c r="K1089" s="39" t="s">
        <v>784</v>
      </c>
      <c r="L1089" s="39" t="s">
        <v>723</v>
      </c>
      <c r="M1089" s="141" t="s">
        <v>1741</v>
      </c>
    </row>
    <row r="1090" spans="1:13" ht="51" customHeight="1" x14ac:dyDescent="0.2">
      <c r="A1090" s="183">
        <v>877</v>
      </c>
      <c r="B1090" s="197" t="s">
        <v>992</v>
      </c>
      <c r="C1090" s="197" t="s">
        <v>68</v>
      </c>
      <c r="D1090" s="187" t="s">
        <v>10</v>
      </c>
      <c r="E1090" s="187" t="s">
        <v>401</v>
      </c>
      <c r="F1090" s="52">
        <v>3.923</v>
      </c>
      <c r="G1090" s="52">
        <v>3.923</v>
      </c>
      <c r="H1090" s="52">
        <v>3.923</v>
      </c>
      <c r="I1090" s="187" t="s">
        <v>994</v>
      </c>
      <c r="J1090" s="39" t="s">
        <v>814</v>
      </c>
      <c r="K1090" s="39" t="s">
        <v>784</v>
      </c>
      <c r="L1090" s="39" t="s">
        <v>723</v>
      </c>
      <c r="M1090" s="141" t="s">
        <v>1741</v>
      </c>
    </row>
    <row r="1091" spans="1:13" ht="51" customHeight="1" x14ac:dyDescent="0.2">
      <c r="A1091" s="183">
        <v>878</v>
      </c>
      <c r="B1091" s="197" t="s">
        <v>1344</v>
      </c>
      <c r="C1091" s="197" t="s">
        <v>68</v>
      </c>
      <c r="D1091" s="187" t="s">
        <v>10</v>
      </c>
      <c r="E1091" s="187" t="s">
        <v>401</v>
      </c>
      <c r="F1091" s="52">
        <v>8.52</v>
      </c>
      <c r="G1091" s="52">
        <v>8.52</v>
      </c>
      <c r="H1091" s="52">
        <v>8.52</v>
      </c>
      <c r="I1091" s="187" t="s">
        <v>994</v>
      </c>
      <c r="J1091" s="39" t="s">
        <v>814</v>
      </c>
      <c r="K1091" s="39" t="s">
        <v>784</v>
      </c>
      <c r="L1091" s="39" t="s">
        <v>723</v>
      </c>
      <c r="M1091" s="141" t="s">
        <v>1741</v>
      </c>
    </row>
    <row r="1092" spans="1:13" ht="38.25" customHeight="1" x14ac:dyDescent="0.2">
      <c r="A1092" s="183">
        <v>879</v>
      </c>
      <c r="B1092" s="197" t="s">
        <v>991</v>
      </c>
      <c r="C1092" s="197" t="s">
        <v>68</v>
      </c>
      <c r="D1092" s="187" t="s">
        <v>10</v>
      </c>
      <c r="E1092" s="187" t="s">
        <v>401</v>
      </c>
      <c r="F1092" s="52">
        <v>13.8546</v>
      </c>
      <c r="G1092" s="52">
        <v>13.8546</v>
      </c>
      <c r="H1092" s="52">
        <v>13.855</v>
      </c>
      <c r="I1092" s="187" t="s">
        <v>994</v>
      </c>
      <c r="J1092" s="39" t="s">
        <v>814</v>
      </c>
      <c r="K1092" s="39" t="s">
        <v>784</v>
      </c>
      <c r="L1092" s="39" t="s">
        <v>723</v>
      </c>
      <c r="M1092" s="141" t="s">
        <v>1741</v>
      </c>
    </row>
    <row r="1093" spans="1:13" ht="12.75" customHeight="1" x14ac:dyDescent="0.2">
      <c r="A1093" s="219">
        <v>881</v>
      </c>
      <c r="B1093" s="222" t="s">
        <v>1345</v>
      </c>
      <c r="C1093" s="190" t="s">
        <v>68</v>
      </c>
      <c r="D1093" s="226" t="s">
        <v>10</v>
      </c>
      <c r="E1093" s="226" t="s">
        <v>401</v>
      </c>
      <c r="F1093" s="138">
        <v>1231.989</v>
      </c>
      <c r="G1093" s="138">
        <v>1231.989</v>
      </c>
      <c r="H1093" s="138">
        <f>H1099+H1104+H1105+H1107</f>
        <v>1231.989</v>
      </c>
      <c r="I1093" s="116" t="s">
        <v>94</v>
      </c>
      <c r="J1093" s="116">
        <v>268</v>
      </c>
      <c r="K1093" s="9" t="s">
        <v>758</v>
      </c>
      <c r="L1093" s="9" t="s">
        <v>722</v>
      </c>
      <c r="M1093" s="141" t="s">
        <v>1741</v>
      </c>
    </row>
    <row r="1094" spans="1:13" ht="25.5" customHeight="1" x14ac:dyDescent="0.2">
      <c r="A1094" s="219"/>
      <c r="B1094" s="222"/>
      <c r="C1094" s="190" t="s">
        <v>68</v>
      </c>
      <c r="D1094" s="226"/>
      <c r="E1094" s="226"/>
      <c r="F1094" s="138">
        <v>562.41629999999998</v>
      </c>
      <c r="G1094" s="138">
        <v>562.41629999999998</v>
      </c>
      <c r="H1094" s="138">
        <f>H1097+H1100+H1102+H1106+H1108+H1110</f>
        <v>562.41700000000003</v>
      </c>
      <c r="I1094" s="116" t="s">
        <v>93</v>
      </c>
      <c r="J1094" s="116">
        <v>268</v>
      </c>
      <c r="K1094" s="9" t="s">
        <v>758</v>
      </c>
      <c r="L1094" s="9" t="s">
        <v>723</v>
      </c>
      <c r="M1094" s="141" t="s">
        <v>1741</v>
      </c>
    </row>
    <row r="1095" spans="1:13" ht="12.75" customHeight="1" x14ac:dyDescent="0.2">
      <c r="A1095" s="183"/>
      <c r="B1095" s="186" t="s">
        <v>993</v>
      </c>
      <c r="C1095" s="190"/>
      <c r="D1095" s="190" t="s">
        <v>10</v>
      </c>
      <c r="E1095" s="190"/>
      <c r="F1095" s="74"/>
      <c r="G1095" s="74"/>
      <c r="H1095" s="74"/>
      <c r="I1095" s="116"/>
      <c r="J1095" s="116"/>
      <c r="K1095" s="9"/>
      <c r="L1095" s="9"/>
      <c r="M1095" s="141"/>
    </row>
    <row r="1096" spans="1:13" ht="12.75" customHeight="1" x14ac:dyDescent="0.2">
      <c r="A1096" s="183"/>
      <c r="B1096" s="186" t="s">
        <v>1063</v>
      </c>
      <c r="C1096" s="190"/>
      <c r="D1096" s="190" t="s">
        <v>10</v>
      </c>
      <c r="E1096" s="190"/>
      <c r="F1096" s="74"/>
      <c r="G1096" s="74"/>
      <c r="H1096" s="74"/>
      <c r="I1096" s="116"/>
      <c r="J1096" s="116"/>
      <c r="K1096" s="9"/>
      <c r="L1096" s="9"/>
      <c r="M1096" s="141"/>
    </row>
    <row r="1097" spans="1:13" ht="38.25" customHeight="1" x14ac:dyDescent="0.2">
      <c r="A1097" s="183">
        <v>882</v>
      </c>
      <c r="B1097" s="197" t="s">
        <v>1105</v>
      </c>
      <c r="C1097" s="197" t="s">
        <v>68</v>
      </c>
      <c r="D1097" s="187" t="s">
        <v>10</v>
      </c>
      <c r="E1097" s="187" t="s">
        <v>401</v>
      </c>
      <c r="F1097" s="52">
        <v>9</v>
      </c>
      <c r="G1097" s="52">
        <v>9</v>
      </c>
      <c r="H1097" s="52">
        <v>9</v>
      </c>
      <c r="I1097" s="187" t="s">
        <v>994</v>
      </c>
      <c r="J1097" s="39" t="s">
        <v>814</v>
      </c>
      <c r="K1097" s="39" t="s">
        <v>758</v>
      </c>
      <c r="L1097" s="39" t="s">
        <v>723</v>
      </c>
      <c r="M1097" s="141" t="s">
        <v>1741</v>
      </c>
    </row>
    <row r="1098" spans="1:13" ht="12.75" customHeight="1" x14ac:dyDescent="0.2">
      <c r="A1098" s="183"/>
      <c r="B1098" s="186" t="s">
        <v>1066</v>
      </c>
      <c r="C1098" s="190"/>
      <c r="D1098" s="190"/>
      <c r="E1098" s="190"/>
      <c r="F1098" s="74"/>
      <c r="G1098" s="74"/>
      <c r="H1098" s="74"/>
      <c r="I1098" s="116"/>
      <c r="J1098" s="116"/>
      <c r="K1098" s="9"/>
      <c r="L1098" s="9"/>
      <c r="M1098" s="141"/>
    </row>
    <row r="1099" spans="1:13" ht="25.5" customHeight="1" x14ac:dyDescent="0.2">
      <c r="A1099" s="183">
        <v>884</v>
      </c>
      <c r="B1099" s="197" t="s">
        <v>1103</v>
      </c>
      <c r="C1099" s="197" t="s">
        <v>68</v>
      </c>
      <c r="D1099" s="187" t="s">
        <v>10</v>
      </c>
      <c r="E1099" s="187" t="s">
        <v>401</v>
      </c>
      <c r="F1099" s="52">
        <v>79</v>
      </c>
      <c r="G1099" s="52">
        <v>79</v>
      </c>
      <c r="H1099" s="52">
        <v>79</v>
      </c>
      <c r="I1099" s="187" t="s">
        <v>995</v>
      </c>
      <c r="J1099" s="39" t="s">
        <v>814</v>
      </c>
      <c r="K1099" s="39" t="s">
        <v>758</v>
      </c>
      <c r="L1099" s="39" t="s">
        <v>722</v>
      </c>
      <c r="M1099" s="141" t="s">
        <v>1427</v>
      </c>
    </row>
    <row r="1100" spans="1:13" ht="38.25" customHeight="1" x14ac:dyDescent="0.2">
      <c r="A1100" s="183">
        <v>885</v>
      </c>
      <c r="B1100" s="197" t="s">
        <v>996</v>
      </c>
      <c r="C1100" s="197" t="s">
        <v>68</v>
      </c>
      <c r="D1100" s="187" t="s">
        <v>10</v>
      </c>
      <c r="E1100" s="187" t="s">
        <v>401</v>
      </c>
      <c r="F1100" s="52">
        <v>17.928599999999999</v>
      </c>
      <c r="G1100" s="52">
        <v>17.928599999999999</v>
      </c>
      <c r="H1100" s="52">
        <v>17.928999999999998</v>
      </c>
      <c r="I1100" s="187" t="s">
        <v>994</v>
      </c>
      <c r="J1100" s="39" t="s">
        <v>814</v>
      </c>
      <c r="K1100" s="39" t="s">
        <v>758</v>
      </c>
      <c r="L1100" s="39" t="s">
        <v>723</v>
      </c>
      <c r="M1100" s="141" t="s">
        <v>1741</v>
      </c>
    </row>
    <row r="1101" spans="1:13" ht="12.75" customHeight="1" x14ac:dyDescent="0.2">
      <c r="A1101" s="183"/>
      <c r="B1101" s="186" t="s">
        <v>1078</v>
      </c>
      <c r="C1101" s="190"/>
      <c r="D1101" s="190"/>
      <c r="E1101" s="190"/>
      <c r="F1101" s="74"/>
      <c r="G1101" s="74"/>
      <c r="H1101" s="74"/>
      <c r="I1101" s="116"/>
      <c r="J1101" s="116"/>
      <c r="K1101" s="9"/>
      <c r="L1101" s="9"/>
      <c r="M1101" s="141"/>
    </row>
    <row r="1102" spans="1:13" ht="38.25" customHeight="1" x14ac:dyDescent="0.2">
      <c r="A1102" s="183">
        <v>891</v>
      </c>
      <c r="B1102" s="197" t="s">
        <v>997</v>
      </c>
      <c r="C1102" s="197" t="s">
        <v>68</v>
      </c>
      <c r="D1102" s="187" t="s">
        <v>10</v>
      </c>
      <c r="E1102" s="187" t="s">
        <v>401</v>
      </c>
      <c r="F1102" s="52">
        <v>24.57</v>
      </c>
      <c r="G1102" s="52">
        <v>24.57</v>
      </c>
      <c r="H1102" s="52">
        <v>24.57</v>
      </c>
      <c r="I1102" s="187" t="s">
        <v>994</v>
      </c>
      <c r="J1102" s="39" t="s">
        <v>814</v>
      </c>
      <c r="K1102" s="39" t="s">
        <v>758</v>
      </c>
      <c r="L1102" s="39" t="s">
        <v>723</v>
      </c>
      <c r="M1102" s="141" t="s">
        <v>1741</v>
      </c>
    </row>
    <row r="1103" spans="1:13" ht="12.75" customHeight="1" x14ac:dyDescent="0.2">
      <c r="A1103" s="183"/>
      <c r="B1103" s="186" t="s">
        <v>1073</v>
      </c>
      <c r="C1103" s="190"/>
      <c r="D1103" s="190"/>
      <c r="E1103" s="190"/>
      <c r="F1103" s="74"/>
      <c r="G1103" s="74"/>
      <c r="H1103" s="74"/>
      <c r="I1103" s="116"/>
      <c r="J1103" s="116"/>
      <c r="K1103" s="9"/>
      <c r="L1103" s="9"/>
      <c r="M1103" s="141"/>
    </row>
    <row r="1104" spans="1:13" ht="25.5" customHeight="1" x14ac:dyDescent="0.2">
      <c r="A1104" s="183">
        <v>893</v>
      </c>
      <c r="B1104" s="197" t="s">
        <v>1104</v>
      </c>
      <c r="C1104" s="197" t="s">
        <v>68</v>
      </c>
      <c r="D1104" s="187" t="s">
        <v>10</v>
      </c>
      <c r="E1104" s="187" t="s">
        <v>401</v>
      </c>
      <c r="F1104" s="52">
        <v>500</v>
      </c>
      <c r="G1104" s="52">
        <v>500</v>
      </c>
      <c r="H1104" s="52">
        <v>500</v>
      </c>
      <c r="I1104" s="187" t="s">
        <v>995</v>
      </c>
      <c r="J1104" s="39" t="s">
        <v>814</v>
      </c>
      <c r="K1104" s="39" t="s">
        <v>758</v>
      </c>
      <c r="L1104" s="39" t="s">
        <v>722</v>
      </c>
      <c r="M1104" s="141" t="s">
        <v>1427</v>
      </c>
    </row>
    <row r="1105" spans="1:13" ht="12.75" customHeight="1" x14ac:dyDescent="0.2">
      <c r="A1105" s="219">
        <v>894</v>
      </c>
      <c r="B1105" s="234" t="s">
        <v>999</v>
      </c>
      <c r="C1105" s="197" t="s">
        <v>68</v>
      </c>
      <c r="D1105" s="223" t="s">
        <v>10</v>
      </c>
      <c r="E1105" s="223" t="s">
        <v>401</v>
      </c>
      <c r="F1105" s="52">
        <v>352.98899999999998</v>
      </c>
      <c r="G1105" s="52">
        <v>352.98899999999998</v>
      </c>
      <c r="H1105" s="52">
        <v>352.98899999999998</v>
      </c>
      <c r="I1105" s="187" t="s">
        <v>995</v>
      </c>
      <c r="J1105" s="39" t="s">
        <v>814</v>
      </c>
      <c r="K1105" s="39" t="s">
        <v>758</v>
      </c>
      <c r="L1105" s="39" t="s">
        <v>722</v>
      </c>
      <c r="M1105" s="141" t="s">
        <v>1741</v>
      </c>
    </row>
    <row r="1106" spans="1:13" ht="12.75" customHeight="1" x14ac:dyDescent="0.2">
      <c r="A1106" s="219"/>
      <c r="B1106" s="234"/>
      <c r="C1106" s="197" t="s">
        <v>68</v>
      </c>
      <c r="D1106" s="223"/>
      <c r="E1106" s="223"/>
      <c r="F1106" s="52">
        <v>15.375500000000001</v>
      </c>
      <c r="G1106" s="52">
        <v>15.375500000000001</v>
      </c>
      <c r="H1106" s="52">
        <v>15.375999999999999</v>
      </c>
      <c r="I1106" s="187" t="s">
        <v>994</v>
      </c>
      <c r="J1106" s="39" t="s">
        <v>814</v>
      </c>
      <c r="K1106" s="39" t="s">
        <v>758</v>
      </c>
      <c r="L1106" s="39" t="s">
        <v>723</v>
      </c>
      <c r="M1106" s="141" t="s">
        <v>1741</v>
      </c>
    </row>
    <row r="1107" spans="1:13" ht="25.5" customHeight="1" x14ac:dyDescent="0.2">
      <c r="A1107" s="183">
        <v>895</v>
      </c>
      <c r="B1107" s="197" t="s">
        <v>1000</v>
      </c>
      <c r="C1107" s="197" t="s">
        <v>68</v>
      </c>
      <c r="D1107" s="187" t="s">
        <v>10</v>
      </c>
      <c r="E1107" s="187" t="s">
        <v>401</v>
      </c>
      <c r="F1107" s="52">
        <v>300</v>
      </c>
      <c r="G1107" s="52">
        <v>300</v>
      </c>
      <c r="H1107" s="52">
        <v>300</v>
      </c>
      <c r="I1107" s="187" t="s">
        <v>995</v>
      </c>
      <c r="J1107" s="39" t="s">
        <v>814</v>
      </c>
      <c r="K1107" s="39" t="s">
        <v>758</v>
      </c>
      <c r="L1107" s="39" t="s">
        <v>722</v>
      </c>
      <c r="M1107" s="141" t="s">
        <v>1741</v>
      </c>
    </row>
    <row r="1108" spans="1:13" ht="38.25" customHeight="1" x14ac:dyDescent="0.2">
      <c r="A1108" s="183">
        <v>896</v>
      </c>
      <c r="B1108" s="197" t="s">
        <v>1106</v>
      </c>
      <c r="C1108" s="197" t="s">
        <v>68</v>
      </c>
      <c r="D1108" s="187" t="s">
        <v>10</v>
      </c>
      <c r="E1108" s="187" t="s">
        <v>401</v>
      </c>
      <c r="F1108" s="52">
        <v>19.864899999999999</v>
      </c>
      <c r="G1108" s="52">
        <v>19.864899999999999</v>
      </c>
      <c r="H1108" s="52">
        <v>19.864999999999998</v>
      </c>
      <c r="I1108" s="187" t="s">
        <v>994</v>
      </c>
      <c r="J1108" s="39" t="s">
        <v>814</v>
      </c>
      <c r="K1108" s="39" t="s">
        <v>758</v>
      </c>
      <c r="L1108" s="39" t="s">
        <v>723</v>
      </c>
      <c r="M1108" s="141" t="s">
        <v>1741</v>
      </c>
    </row>
    <row r="1109" spans="1:13" ht="12.75" customHeight="1" x14ac:dyDescent="0.2">
      <c r="A1109" s="183"/>
      <c r="B1109" s="186" t="s">
        <v>1076</v>
      </c>
      <c r="C1109" s="190"/>
      <c r="D1109" s="190"/>
      <c r="E1109" s="190"/>
      <c r="F1109" s="74"/>
      <c r="G1109" s="74"/>
      <c r="H1109" s="74"/>
      <c r="I1109" s="116"/>
      <c r="J1109" s="116"/>
      <c r="K1109" s="9"/>
      <c r="L1109" s="9"/>
      <c r="M1109" s="141"/>
    </row>
    <row r="1110" spans="1:13" ht="25.5" customHeight="1" x14ac:dyDescent="0.2">
      <c r="A1110" s="183">
        <v>899</v>
      </c>
      <c r="B1110" s="197" t="s">
        <v>998</v>
      </c>
      <c r="C1110" s="197" t="s">
        <v>68</v>
      </c>
      <c r="D1110" s="187" t="s">
        <v>10</v>
      </c>
      <c r="E1110" s="187" t="s">
        <v>401</v>
      </c>
      <c r="F1110" s="52">
        <v>475.6773</v>
      </c>
      <c r="G1110" s="52">
        <v>475.6773</v>
      </c>
      <c r="H1110" s="52">
        <v>475.67700000000002</v>
      </c>
      <c r="I1110" s="187" t="s">
        <v>994</v>
      </c>
      <c r="J1110" s="39" t="s">
        <v>814</v>
      </c>
      <c r="K1110" s="39" t="s">
        <v>758</v>
      </c>
      <c r="L1110" s="39" t="s">
        <v>723</v>
      </c>
      <c r="M1110" s="141" t="s">
        <v>1741</v>
      </c>
    </row>
    <row r="1111" spans="1:13" ht="63.75" customHeight="1" x14ac:dyDescent="0.2">
      <c r="A1111" s="183">
        <v>902</v>
      </c>
      <c r="B1111" s="186" t="s">
        <v>1187</v>
      </c>
      <c r="C1111" s="190" t="s">
        <v>68</v>
      </c>
      <c r="D1111" s="190" t="s">
        <v>10</v>
      </c>
      <c r="E1111" s="190" t="s">
        <v>401</v>
      </c>
      <c r="F1111" s="138">
        <v>1.2729999999999999</v>
      </c>
      <c r="G1111" s="138">
        <v>1.2729999999999999</v>
      </c>
      <c r="H1111" s="138">
        <v>1.2729999999999999</v>
      </c>
      <c r="I1111" s="116" t="s">
        <v>94</v>
      </c>
      <c r="J1111" s="116">
        <v>268</v>
      </c>
      <c r="K1111" s="9" t="s">
        <v>769</v>
      </c>
      <c r="L1111" s="9" t="s">
        <v>722</v>
      </c>
      <c r="M1111" s="141" t="s">
        <v>1741</v>
      </c>
    </row>
    <row r="1112" spans="1:13" ht="38.25" x14ac:dyDescent="0.2">
      <c r="A1112" s="183">
        <v>903</v>
      </c>
      <c r="B1112" s="186" t="s">
        <v>1001</v>
      </c>
      <c r="C1112" s="190" t="s">
        <v>68</v>
      </c>
      <c r="D1112" s="190" t="s">
        <v>10</v>
      </c>
      <c r="E1112" s="190" t="s">
        <v>401</v>
      </c>
      <c r="F1112" s="138">
        <v>884.79100000000005</v>
      </c>
      <c r="G1112" s="138">
        <v>884.79100000000005</v>
      </c>
      <c r="H1112" s="138">
        <v>884.79100000000005</v>
      </c>
      <c r="I1112" s="116" t="s">
        <v>93</v>
      </c>
      <c r="J1112" s="116">
        <v>268</v>
      </c>
      <c r="K1112" s="9" t="s">
        <v>766</v>
      </c>
      <c r="L1112" s="9"/>
      <c r="M1112" s="141" t="s">
        <v>1741</v>
      </c>
    </row>
    <row r="1113" spans="1:13" ht="12.75" customHeight="1" x14ac:dyDescent="0.2">
      <c r="A1113" s="219"/>
      <c r="B1113" s="222" t="s">
        <v>1346</v>
      </c>
      <c r="C1113" s="190" t="s">
        <v>68</v>
      </c>
      <c r="D1113" s="226" t="s">
        <v>10</v>
      </c>
      <c r="E1113" s="226" t="s">
        <v>401</v>
      </c>
      <c r="F1113" s="138">
        <v>3071.39</v>
      </c>
      <c r="G1113" s="138">
        <v>3071.39</v>
      </c>
      <c r="H1113" s="138">
        <f>H1132+H1133+H1134+H1135+H1136+H1137+H1139+H1138</f>
        <v>3071.39</v>
      </c>
      <c r="I1113" s="116" t="s">
        <v>995</v>
      </c>
      <c r="J1113" s="116" t="s">
        <v>1968</v>
      </c>
      <c r="K1113" s="9" t="s">
        <v>764</v>
      </c>
      <c r="L1113" s="9" t="s">
        <v>722</v>
      </c>
      <c r="M1113" s="141" t="s">
        <v>1741</v>
      </c>
    </row>
    <row r="1114" spans="1:13" ht="38.25" customHeight="1" x14ac:dyDescent="0.2">
      <c r="A1114" s="219"/>
      <c r="B1114" s="222"/>
      <c r="C1114" s="190" t="s">
        <v>68</v>
      </c>
      <c r="D1114" s="226"/>
      <c r="E1114" s="226"/>
      <c r="F1114" s="138">
        <v>150</v>
      </c>
      <c r="G1114" s="138">
        <v>150</v>
      </c>
      <c r="H1114" s="138">
        <v>150</v>
      </c>
      <c r="I1114" s="116" t="s">
        <v>994</v>
      </c>
      <c r="J1114" s="116" t="s">
        <v>1968</v>
      </c>
      <c r="K1114" s="9" t="s">
        <v>764</v>
      </c>
      <c r="L1114" s="9" t="s">
        <v>723</v>
      </c>
      <c r="M1114" s="141" t="s">
        <v>1741</v>
      </c>
    </row>
    <row r="1115" spans="1:13" ht="12.75" customHeight="1" x14ac:dyDescent="0.2">
      <c r="A1115" s="219"/>
      <c r="B1115" s="222" t="s">
        <v>1347</v>
      </c>
      <c r="C1115" s="190" t="s">
        <v>68</v>
      </c>
      <c r="D1115" s="226" t="s">
        <v>10</v>
      </c>
      <c r="E1115" s="226" t="s">
        <v>401</v>
      </c>
      <c r="F1115" s="138">
        <v>179.44399999999999</v>
      </c>
      <c r="G1115" s="138">
        <v>179.44399999999999</v>
      </c>
      <c r="H1115" s="138">
        <v>179.44399999999999</v>
      </c>
      <c r="I1115" s="116" t="s">
        <v>995</v>
      </c>
      <c r="J1115" s="116" t="s">
        <v>1968</v>
      </c>
      <c r="K1115" s="9" t="s">
        <v>725</v>
      </c>
      <c r="L1115" s="9" t="s">
        <v>722</v>
      </c>
      <c r="M1115" s="141" t="s">
        <v>1741</v>
      </c>
    </row>
    <row r="1116" spans="1:13" ht="12.75" customHeight="1" x14ac:dyDescent="0.2">
      <c r="A1116" s="219"/>
      <c r="B1116" s="222"/>
      <c r="C1116" s="190" t="s">
        <v>68</v>
      </c>
      <c r="D1116" s="226"/>
      <c r="E1116" s="226"/>
      <c r="F1116" s="138">
        <v>599.29600000000005</v>
      </c>
      <c r="G1116" s="138">
        <v>599.29600000000005</v>
      </c>
      <c r="H1116" s="138">
        <v>599.29600000000005</v>
      </c>
      <c r="I1116" s="116" t="s">
        <v>994</v>
      </c>
      <c r="J1116" s="116" t="s">
        <v>1968</v>
      </c>
      <c r="K1116" s="9" t="s">
        <v>725</v>
      </c>
      <c r="L1116" s="9" t="s">
        <v>723</v>
      </c>
      <c r="M1116" s="141" t="s">
        <v>1741</v>
      </c>
    </row>
    <row r="1117" spans="1:13" ht="25.5" customHeight="1" x14ac:dyDescent="0.2">
      <c r="A1117" s="183"/>
      <c r="B1117" s="95" t="s">
        <v>1348</v>
      </c>
      <c r="C1117" s="190" t="s">
        <v>68</v>
      </c>
      <c r="D1117" s="190" t="s">
        <v>10</v>
      </c>
      <c r="E1117" s="190" t="s">
        <v>401</v>
      </c>
      <c r="F1117" s="138">
        <v>2978.9965000000002</v>
      </c>
      <c r="G1117" s="138">
        <v>2978.9965000000002</v>
      </c>
      <c r="H1117" s="138">
        <v>2978.9965000000002</v>
      </c>
      <c r="I1117" s="116" t="s">
        <v>994</v>
      </c>
      <c r="J1117" s="116" t="s">
        <v>1968</v>
      </c>
      <c r="K1117" s="9" t="s">
        <v>724</v>
      </c>
      <c r="L1117" s="9"/>
      <c r="M1117" s="141" t="s">
        <v>1741</v>
      </c>
    </row>
    <row r="1118" spans="1:13" ht="12.75" customHeight="1" x14ac:dyDescent="0.2">
      <c r="A1118" s="183"/>
      <c r="B1118" s="79" t="s">
        <v>72</v>
      </c>
      <c r="C1118" s="187"/>
      <c r="D1118" s="187"/>
      <c r="E1118" s="187"/>
      <c r="F1118" s="117"/>
      <c r="G1118" s="117"/>
      <c r="H1118" s="117"/>
      <c r="I1118" s="190"/>
      <c r="J1118" s="190"/>
      <c r="K1118" s="190"/>
      <c r="L1118" s="190"/>
      <c r="M1118" s="141"/>
    </row>
    <row r="1119" spans="1:13" ht="51" customHeight="1" x14ac:dyDescent="0.2">
      <c r="A1119" s="183">
        <v>905</v>
      </c>
      <c r="B1119" s="197" t="s">
        <v>1196</v>
      </c>
      <c r="C1119" s="187" t="s">
        <v>68</v>
      </c>
      <c r="D1119" s="187" t="s">
        <v>10</v>
      </c>
      <c r="E1119" s="187" t="s">
        <v>401</v>
      </c>
      <c r="F1119" s="117">
        <v>1719.0884000000001</v>
      </c>
      <c r="G1119" s="117">
        <v>1719.0884000000001</v>
      </c>
      <c r="H1119" s="117">
        <v>1719.088</v>
      </c>
      <c r="I1119" s="190" t="s">
        <v>93</v>
      </c>
      <c r="J1119" s="39" t="s">
        <v>814</v>
      </c>
      <c r="K1119" s="39" t="s">
        <v>815</v>
      </c>
      <c r="L1119" s="39"/>
      <c r="M1119" s="141" t="s">
        <v>1741</v>
      </c>
    </row>
    <row r="1120" spans="1:13" ht="12.75" customHeight="1" x14ac:dyDescent="0.2">
      <c r="A1120" s="219">
        <v>906</v>
      </c>
      <c r="B1120" s="234" t="s">
        <v>690</v>
      </c>
      <c r="C1120" s="223" t="s">
        <v>68</v>
      </c>
      <c r="D1120" s="223" t="s">
        <v>10</v>
      </c>
      <c r="E1120" s="187" t="s">
        <v>401</v>
      </c>
      <c r="F1120" s="117">
        <v>114.5699</v>
      </c>
      <c r="G1120" s="117">
        <v>114.5699</v>
      </c>
      <c r="H1120" s="117">
        <v>114.57</v>
      </c>
      <c r="I1120" s="190" t="s">
        <v>994</v>
      </c>
      <c r="J1120" s="39" t="s">
        <v>814</v>
      </c>
      <c r="K1120" s="39" t="s">
        <v>815</v>
      </c>
      <c r="L1120" s="40" t="s">
        <v>726</v>
      </c>
      <c r="M1120" s="141" t="s">
        <v>1741</v>
      </c>
    </row>
    <row r="1121" spans="1:13" ht="38.25" x14ac:dyDescent="0.2">
      <c r="A1121" s="219"/>
      <c r="B1121" s="234"/>
      <c r="C1121" s="223"/>
      <c r="D1121" s="223"/>
      <c r="E1121" s="187" t="s">
        <v>554</v>
      </c>
      <c r="F1121" s="117">
        <v>28.808900000000001</v>
      </c>
      <c r="G1121" s="117">
        <v>28.808900000000001</v>
      </c>
      <c r="H1121" s="117">
        <v>28.809000000000001</v>
      </c>
      <c r="I1121" s="190" t="s">
        <v>93</v>
      </c>
      <c r="J1121" s="39" t="s">
        <v>814</v>
      </c>
      <c r="K1121" s="39" t="s">
        <v>724</v>
      </c>
      <c r="L1121" s="39" t="s">
        <v>726</v>
      </c>
      <c r="M1121" s="141" t="s">
        <v>1741</v>
      </c>
    </row>
    <row r="1122" spans="1:13" ht="51" customHeight="1" x14ac:dyDescent="0.2">
      <c r="A1122" s="183">
        <v>907</v>
      </c>
      <c r="B1122" s="197" t="s">
        <v>919</v>
      </c>
      <c r="C1122" s="198" t="s">
        <v>68</v>
      </c>
      <c r="D1122" s="187" t="s">
        <v>10</v>
      </c>
      <c r="E1122" s="187" t="s">
        <v>401</v>
      </c>
      <c r="F1122" s="117">
        <v>0.69799999999999995</v>
      </c>
      <c r="G1122" s="117">
        <v>0.69799999999999995</v>
      </c>
      <c r="H1122" s="117">
        <v>0.69799999999999995</v>
      </c>
      <c r="I1122" s="190" t="s">
        <v>994</v>
      </c>
      <c r="J1122" s="39" t="s">
        <v>814</v>
      </c>
      <c r="K1122" s="39" t="s">
        <v>815</v>
      </c>
      <c r="L1122" s="39" t="s">
        <v>726</v>
      </c>
      <c r="M1122" s="141" t="s">
        <v>1741</v>
      </c>
    </row>
    <row r="1123" spans="1:13" ht="51" customHeight="1" x14ac:dyDescent="0.2">
      <c r="A1123" s="183">
        <v>908</v>
      </c>
      <c r="B1123" s="197" t="s">
        <v>1188</v>
      </c>
      <c r="C1123" s="198" t="s">
        <v>68</v>
      </c>
      <c r="D1123" s="187" t="s">
        <v>10</v>
      </c>
      <c r="E1123" s="187" t="s">
        <v>401</v>
      </c>
      <c r="F1123" s="117">
        <v>0.65800000000000003</v>
      </c>
      <c r="G1123" s="117">
        <v>0.65800000000000003</v>
      </c>
      <c r="H1123" s="117">
        <v>0.65800000000000003</v>
      </c>
      <c r="I1123" s="190" t="s">
        <v>994</v>
      </c>
      <c r="J1123" s="39" t="s">
        <v>814</v>
      </c>
      <c r="K1123" s="39" t="s">
        <v>815</v>
      </c>
      <c r="L1123" s="39" t="s">
        <v>726</v>
      </c>
      <c r="M1123" s="141" t="s">
        <v>1741</v>
      </c>
    </row>
    <row r="1124" spans="1:13" ht="25.5" x14ac:dyDescent="0.2">
      <c r="A1124" s="183">
        <v>919</v>
      </c>
      <c r="B1124" s="197" t="s">
        <v>558</v>
      </c>
      <c r="C1124" s="187" t="s">
        <v>68</v>
      </c>
      <c r="D1124" s="187" t="s">
        <v>10</v>
      </c>
      <c r="E1124" s="187" t="s">
        <v>401</v>
      </c>
      <c r="F1124" s="117">
        <v>299.53769999999997</v>
      </c>
      <c r="G1124" s="117">
        <v>299.53769999999997</v>
      </c>
      <c r="H1124" s="117">
        <v>299.53800000000001</v>
      </c>
      <c r="I1124" s="190" t="s">
        <v>994</v>
      </c>
      <c r="J1124" s="39" t="s">
        <v>814</v>
      </c>
      <c r="K1124" s="39" t="s">
        <v>815</v>
      </c>
      <c r="L1124" s="40" t="s">
        <v>726</v>
      </c>
      <c r="M1124" s="141" t="s">
        <v>1741</v>
      </c>
    </row>
    <row r="1125" spans="1:13" ht="25.5" x14ac:dyDescent="0.2">
      <c r="A1125" s="183">
        <v>920</v>
      </c>
      <c r="B1125" s="197" t="s">
        <v>555</v>
      </c>
      <c r="C1125" s="187" t="s">
        <v>68</v>
      </c>
      <c r="D1125" s="198" t="s">
        <v>10</v>
      </c>
      <c r="E1125" s="187" t="s">
        <v>401</v>
      </c>
      <c r="F1125" s="117">
        <v>999.10019999999997</v>
      </c>
      <c r="G1125" s="117">
        <v>999.10019999999997</v>
      </c>
      <c r="H1125" s="117">
        <v>999.1</v>
      </c>
      <c r="I1125" s="190" t="s">
        <v>994</v>
      </c>
      <c r="J1125" s="39" t="s">
        <v>814</v>
      </c>
      <c r="K1125" s="39" t="s">
        <v>815</v>
      </c>
      <c r="L1125" s="40" t="s">
        <v>726</v>
      </c>
      <c r="M1125" s="141" t="s">
        <v>1741</v>
      </c>
    </row>
    <row r="1126" spans="1:13" ht="25.5" x14ac:dyDescent="0.2">
      <c r="A1126" s="183">
        <v>921</v>
      </c>
      <c r="B1126" s="197" t="s">
        <v>556</v>
      </c>
      <c r="C1126" s="187" t="s">
        <v>68</v>
      </c>
      <c r="D1126" s="187" t="s">
        <v>10</v>
      </c>
      <c r="E1126" s="187" t="s">
        <v>401</v>
      </c>
      <c r="F1126" s="117">
        <v>299.8449</v>
      </c>
      <c r="G1126" s="117">
        <v>299.8449</v>
      </c>
      <c r="H1126" s="117">
        <v>299.84500000000003</v>
      </c>
      <c r="I1126" s="190" t="s">
        <v>994</v>
      </c>
      <c r="J1126" s="39" t="s">
        <v>814</v>
      </c>
      <c r="K1126" s="39" t="s">
        <v>815</v>
      </c>
      <c r="L1126" s="40" t="s">
        <v>726</v>
      </c>
      <c r="M1126" s="141" t="s">
        <v>1741</v>
      </c>
    </row>
    <row r="1127" spans="1:13" ht="12.75" customHeight="1" x14ac:dyDescent="0.2">
      <c r="A1127" s="219">
        <v>922</v>
      </c>
      <c r="B1127" s="234" t="s">
        <v>1349</v>
      </c>
      <c r="C1127" s="234" t="s">
        <v>68</v>
      </c>
      <c r="D1127" s="236" t="s">
        <v>10</v>
      </c>
      <c r="E1127" s="223" t="s">
        <v>401</v>
      </c>
      <c r="F1127" s="117">
        <v>4.6797000000000004</v>
      </c>
      <c r="G1127" s="117">
        <v>4.6797000000000004</v>
      </c>
      <c r="H1127" s="117">
        <v>4.68</v>
      </c>
      <c r="I1127" s="190" t="s">
        <v>994</v>
      </c>
      <c r="J1127" s="39" t="s">
        <v>814</v>
      </c>
      <c r="K1127" s="39" t="s">
        <v>815</v>
      </c>
      <c r="L1127" s="40" t="s">
        <v>726</v>
      </c>
      <c r="M1127" s="141" t="s">
        <v>1741</v>
      </c>
    </row>
    <row r="1128" spans="1:13" ht="12.75" customHeight="1" x14ac:dyDescent="0.2">
      <c r="A1128" s="219"/>
      <c r="B1128" s="235"/>
      <c r="C1128" s="235"/>
      <c r="D1128" s="237"/>
      <c r="E1128" s="237"/>
      <c r="F1128" s="117">
        <v>395.31979999999999</v>
      </c>
      <c r="G1128" s="117">
        <v>395.31979999999999</v>
      </c>
      <c r="H1128" s="117">
        <v>395.32</v>
      </c>
      <c r="I1128" s="190" t="s">
        <v>93</v>
      </c>
      <c r="J1128" s="39" t="s">
        <v>814</v>
      </c>
      <c r="K1128" s="39" t="s">
        <v>725</v>
      </c>
      <c r="L1128" s="40" t="s">
        <v>723</v>
      </c>
      <c r="M1128" s="141" t="s">
        <v>1741</v>
      </c>
    </row>
    <row r="1129" spans="1:13" ht="51" customHeight="1" x14ac:dyDescent="0.2">
      <c r="A1129" s="183">
        <v>923</v>
      </c>
      <c r="B1129" s="197" t="s">
        <v>920</v>
      </c>
      <c r="C1129" s="187" t="s">
        <v>68</v>
      </c>
      <c r="D1129" s="187" t="s">
        <v>10</v>
      </c>
      <c r="E1129" s="187" t="s">
        <v>401</v>
      </c>
      <c r="F1129" s="117">
        <v>193.97620000000001</v>
      </c>
      <c r="G1129" s="117">
        <v>193.97620000000001</v>
      </c>
      <c r="H1129" s="117">
        <v>193.976</v>
      </c>
      <c r="I1129" s="190" t="s">
        <v>93</v>
      </c>
      <c r="J1129" s="39" t="s">
        <v>814</v>
      </c>
      <c r="K1129" s="39" t="s">
        <v>725</v>
      </c>
      <c r="L1129" s="40" t="s">
        <v>723</v>
      </c>
      <c r="M1129" s="141" t="s">
        <v>1741</v>
      </c>
    </row>
    <row r="1130" spans="1:13" ht="51" customHeight="1" x14ac:dyDescent="0.2">
      <c r="A1130" s="183">
        <v>928</v>
      </c>
      <c r="B1130" s="197" t="s">
        <v>921</v>
      </c>
      <c r="C1130" s="187" t="s">
        <v>68</v>
      </c>
      <c r="D1130" s="187" t="s">
        <v>10</v>
      </c>
      <c r="E1130" s="187" t="s">
        <v>401</v>
      </c>
      <c r="F1130" s="117">
        <v>10</v>
      </c>
      <c r="G1130" s="117">
        <v>10</v>
      </c>
      <c r="H1130" s="117">
        <v>10</v>
      </c>
      <c r="I1130" s="190" t="s">
        <v>93</v>
      </c>
      <c r="J1130" s="39" t="s">
        <v>814</v>
      </c>
      <c r="K1130" s="39" t="s">
        <v>725</v>
      </c>
      <c r="L1130" s="40" t="s">
        <v>723</v>
      </c>
      <c r="M1130" s="141" t="s">
        <v>1741</v>
      </c>
    </row>
    <row r="1131" spans="1:13" ht="38.25" customHeight="1" x14ac:dyDescent="0.2">
      <c r="A1131" s="183">
        <v>929</v>
      </c>
      <c r="B1131" s="197" t="s">
        <v>557</v>
      </c>
      <c r="C1131" s="187" t="s">
        <v>68</v>
      </c>
      <c r="D1131" s="187" t="s">
        <v>10</v>
      </c>
      <c r="E1131" s="187" t="s">
        <v>401</v>
      </c>
      <c r="F1131" s="117">
        <v>179.44399999999999</v>
      </c>
      <c r="G1131" s="117">
        <v>179.44399999999999</v>
      </c>
      <c r="H1131" s="117">
        <v>179.44399999999999</v>
      </c>
      <c r="I1131" s="190" t="s">
        <v>94</v>
      </c>
      <c r="J1131" s="39" t="s">
        <v>814</v>
      </c>
      <c r="K1131" s="39" t="s">
        <v>725</v>
      </c>
      <c r="L1131" s="40" t="s">
        <v>722</v>
      </c>
      <c r="M1131" s="141" t="s">
        <v>1741</v>
      </c>
    </row>
    <row r="1132" spans="1:13" ht="51" customHeight="1" x14ac:dyDescent="0.2">
      <c r="A1132" s="183">
        <v>930</v>
      </c>
      <c r="B1132" s="197" t="s">
        <v>590</v>
      </c>
      <c r="C1132" s="187" t="s">
        <v>68</v>
      </c>
      <c r="D1132" s="187" t="s">
        <v>10</v>
      </c>
      <c r="E1132" s="187" t="s">
        <v>591</v>
      </c>
      <c r="F1132" s="117">
        <v>181.95500000000001</v>
      </c>
      <c r="G1132" s="117">
        <v>154.62299999999999</v>
      </c>
      <c r="H1132" s="117">
        <v>154.62299999999999</v>
      </c>
      <c r="I1132" s="190" t="s">
        <v>94</v>
      </c>
      <c r="J1132" s="39" t="s">
        <v>814</v>
      </c>
      <c r="K1132" s="39" t="s">
        <v>764</v>
      </c>
      <c r="L1132" s="39" t="s">
        <v>722</v>
      </c>
      <c r="M1132" s="141" t="s">
        <v>1741</v>
      </c>
    </row>
    <row r="1133" spans="1:13" ht="51" customHeight="1" x14ac:dyDescent="0.2">
      <c r="A1133" s="183">
        <v>931</v>
      </c>
      <c r="B1133" s="197" t="s">
        <v>592</v>
      </c>
      <c r="C1133" s="187" t="s">
        <v>68</v>
      </c>
      <c r="D1133" s="187" t="s">
        <v>10</v>
      </c>
      <c r="E1133" s="187" t="s">
        <v>591</v>
      </c>
      <c r="F1133" s="117">
        <v>962.28200000000004</v>
      </c>
      <c r="G1133" s="117">
        <v>962.28200000000004</v>
      </c>
      <c r="H1133" s="117">
        <v>962.28200000000004</v>
      </c>
      <c r="I1133" s="190" t="s">
        <v>94</v>
      </c>
      <c r="J1133" s="39" t="s">
        <v>814</v>
      </c>
      <c r="K1133" s="39" t="s">
        <v>764</v>
      </c>
      <c r="L1133" s="39" t="s">
        <v>722</v>
      </c>
      <c r="M1133" s="141" t="s">
        <v>1741</v>
      </c>
    </row>
    <row r="1134" spans="1:13" ht="51" customHeight="1" x14ac:dyDescent="0.2">
      <c r="A1134" s="183">
        <v>933</v>
      </c>
      <c r="B1134" s="197" t="s">
        <v>593</v>
      </c>
      <c r="C1134" s="187" t="s">
        <v>68</v>
      </c>
      <c r="D1134" s="187" t="s">
        <v>10</v>
      </c>
      <c r="E1134" s="187" t="s">
        <v>591</v>
      </c>
      <c r="F1134" s="117">
        <v>311.084</v>
      </c>
      <c r="G1134" s="117">
        <v>311.084</v>
      </c>
      <c r="H1134" s="117">
        <v>311.084</v>
      </c>
      <c r="I1134" s="190" t="s">
        <v>94</v>
      </c>
      <c r="J1134" s="39" t="s">
        <v>814</v>
      </c>
      <c r="K1134" s="39" t="s">
        <v>764</v>
      </c>
      <c r="L1134" s="39" t="s">
        <v>722</v>
      </c>
      <c r="M1134" s="141" t="s">
        <v>1741</v>
      </c>
    </row>
    <row r="1135" spans="1:13" ht="51" customHeight="1" x14ac:dyDescent="0.2">
      <c r="A1135" s="183">
        <v>934</v>
      </c>
      <c r="B1135" s="197" t="s">
        <v>594</v>
      </c>
      <c r="C1135" s="187" t="s">
        <v>68</v>
      </c>
      <c r="D1135" s="187" t="s">
        <v>10</v>
      </c>
      <c r="E1135" s="187" t="s">
        <v>591</v>
      </c>
      <c r="F1135" s="117">
        <v>322.92599999999999</v>
      </c>
      <c r="G1135" s="117">
        <v>322.92599999999999</v>
      </c>
      <c r="H1135" s="117">
        <v>322.92599999999999</v>
      </c>
      <c r="I1135" s="190" t="s">
        <v>94</v>
      </c>
      <c r="J1135" s="39" t="s">
        <v>814</v>
      </c>
      <c r="K1135" s="39" t="s">
        <v>764</v>
      </c>
      <c r="L1135" s="39" t="s">
        <v>722</v>
      </c>
      <c r="M1135" s="141" t="s">
        <v>1741</v>
      </c>
    </row>
    <row r="1136" spans="1:13" ht="51" customHeight="1" x14ac:dyDescent="0.2">
      <c r="A1136" s="183">
        <v>935</v>
      </c>
      <c r="B1136" s="197" t="s">
        <v>595</v>
      </c>
      <c r="C1136" s="187" t="s">
        <v>68</v>
      </c>
      <c r="D1136" s="187" t="s">
        <v>10</v>
      </c>
      <c r="E1136" s="187" t="s">
        <v>591</v>
      </c>
      <c r="F1136" s="117">
        <v>349.16</v>
      </c>
      <c r="G1136" s="117">
        <v>349.16</v>
      </c>
      <c r="H1136" s="117">
        <v>349.16</v>
      </c>
      <c r="I1136" s="190" t="s">
        <v>94</v>
      </c>
      <c r="J1136" s="39" t="s">
        <v>814</v>
      </c>
      <c r="K1136" s="39" t="s">
        <v>764</v>
      </c>
      <c r="L1136" s="39" t="s">
        <v>722</v>
      </c>
      <c r="M1136" s="141" t="s">
        <v>1741</v>
      </c>
    </row>
    <row r="1137" spans="1:13" ht="51" customHeight="1" x14ac:dyDescent="0.2">
      <c r="A1137" s="183">
        <v>936</v>
      </c>
      <c r="B1137" s="197" t="s">
        <v>596</v>
      </c>
      <c r="C1137" s="187" t="s">
        <v>68</v>
      </c>
      <c r="D1137" s="187" t="s">
        <v>10</v>
      </c>
      <c r="E1137" s="187" t="s">
        <v>591</v>
      </c>
      <c r="F1137" s="117">
        <v>193.983</v>
      </c>
      <c r="G1137" s="117">
        <v>221.315</v>
      </c>
      <c r="H1137" s="117">
        <v>221.315</v>
      </c>
      <c r="I1137" s="190" t="s">
        <v>94</v>
      </c>
      <c r="J1137" s="39" t="s">
        <v>814</v>
      </c>
      <c r="K1137" s="39" t="s">
        <v>764</v>
      </c>
      <c r="L1137" s="39" t="s">
        <v>722</v>
      </c>
      <c r="M1137" s="141" t="s">
        <v>1741</v>
      </c>
    </row>
    <row r="1138" spans="1:13" ht="51" customHeight="1" x14ac:dyDescent="0.2">
      <c r="A1138" s="183">
        <v>937</v>
      </c>
      <c r="B1138" s="197" t="s">
        <v>922</v>
      </c>
      <c r="C1138" s="187" t="s">
        <v>68</v>
      </c>
      <c r="D1138" s="187" t="s">
        <v>10</v>
      </c>
      <c r="E1138" s="187" t="s">
        <v>591</v>
      </c>
      <c r="F1138" s="117">
        <v>450</v>
      </c>
      <c r="G1138" s="117">
        <v>450</v>
      </c>
      <c r="H1138" s="117">
        <v>450</v>
      </c>
      <c r="I1138" s="190" t="s">
        <v>94</v>
      </c>
      <c r="J1138" s="39" t="s">
        <v>814</v>
      </c>
      <c r="K1138" s="39" t="s">
        <v>764</v>
      </c>
      <c r="L1138" s="39" t="s">
        <v>722</v>
      </c>
      <c r="M1138" s="141" t="s">
        <v>1741</v>
      </c>
    </row>
    <row r="1139" spans="1:13" ht="12.75" customHeight="1" x14ac:dyDescent="0.2">
      <c r="A1139" s="219">
        <v>938</v>
      </c>
      <c r="B1139" s="234" t="s">
        <v>923</v>
      </c>
      <c r="C1139" s="187" t="s">
        <v>68</v>
      </c>
      <c r="D1139" s="223" t="s">
        <v>10</v>
      </c>
      <c r="E1139" s="223" t="s">
        <v>567</v>
      </c>
      <c r="F1139" s="117">
        <v>300</v>
      </c>
      <c r="G1139" s="117">
        <v>300</v>
      </c>
      <c r="H1139" s="117">
        <v>300</v>
      </c>
      <c r="I1139" s="190" t="s">
        <v>94</v>
      </c>
      <c r="J1139" s="39" t="s">
        <v>814</v>
      </c>
      <c r="K1139" s="39" t="s">
        <v>764</v>
      </c>
      <c r="L1139" s="39" t="s">
        <v>722</v>
      </c>
      <c r="M1139" s="141" t="s">
        <v>1741</v>
      </c>
    </row>
    <row r="1140" spans="1:13" ht="12.75" customHeight="1" x14ac:dyDescent="0.2">
      <c r="A1140" s="219"/>
      <c r="B1140" s="234"/>
      <c r="C1140" s="187" t="s">
        <v>68</v>
      </c>
      <c r="D1140" s="223"/>
      <c r="E1140" s="223"/>
      <c r="F1140" s="117">
        <v>100</v>
      </c>
      <c r="G1140" s="117">
        <v>100</v>
      </c>
      <c r="H1140" s="117">
        <v>100</v>
      </c>
      <c r="I1140" s="190" t="s">
        <v>93</v>
      </c>
      <c r="J1140" s="39" t="s">
        <v>814</v>
      </c>
      <c r="K1140" s="39" t="s">
        <v>764</v>
      </c>
      <c r="L1140" s="39" t="s">
        <v>723</v>
      </c>
      <c r="M1140" s="141" t="s">
        <v>1741</v>
      </c>
    </row>
    <row r="1141" spans="1:13" ht="51" customHeight="1" x14ac:dyDescent="0.2">
      <c r="A1141" s="183">
        <v>939</v>
      </c>
      <c r="B1141" s="197" t="s">
        <v>924</v>
      </c>
      <c r="C1141" s="187" t="s">
        <v>68</v>
      </c>
      <c r="D1141" s="187" t="s">
        <v>10</v>
      </c>
      <c r="E1141" s="187" t="s">
        <v>925</v>
      </c>
      <c r="F1141" s="117">
        <v>50</v>
      </c>
      <c r="G1141" s="117">
        <v>50</v>
      </c>
      <c r="H1141" s="117">
        <v>50</v>
      </c>
      <c r="I1141" s="190" t="s">
        <v>93</v>
      </c>
      <c r="J1141" s="39" t="s">
        <v>814</v>
      </c>
      <c r="K1141" s="39" t="s">
        <v>764</v>
      </c>
      <c r="L1141" s="39" t="s">
        <v>723</v>
      </c>
      <c r="M1141" s="141" t="s">
        <v>1741</v>
      </c>
    </row>
    <row r="1142" spans="1:13" ht="38.25" customHeight="1" x14ac:dyDescent="0.2">
      <c r="A1142" s="183">
        <v>946</v>
      </c>
      <c r="B1142" s="197" t="s">
        <v>560</v>
      </c>
      <c r="C1142" s="187" t="s">
        <v>68</v>
      </c>
      <c r="D1142" s="187" t="s">
        <v>10</v>
      </c>
      <c r="E1142" s="187" t="s">
        <v>561</v>
      </c>
      <c r="F1142" s="117">
        <v>40</v>
      </c>
      <c r="G1142" s="117">
        <v>40</v>
      </c>
      <c r="H1142" s="117">
        <v>40</v>
      </c>
      <c r="I1142" s="190" t="s">
        <v>93</v>
      </c>
      <c r="J1142" s="39" t="s">
        <v>814</v>
      </c>
      <c r="K1142" s="39" t="s">
        <v>724</v>
      </c>
      <c r="L1142" s="39" t="s">
        <v>726</v>
      </c>
      <c r="M1142" s="141" t="s">
        <v>1741</v>
      </c>
    </row>
    <row r="1143" spans="1:13" ht="38.25" customHeight="1" x14ac:dyDescent="0.2">
      <c r="A1143" s="183">
        <v>947</v>
      </c>
      <c r="B1143" s="197" t="s">
        <v>562</v>
      </c>
      <c r="C1143" s="187" t="s">
        <v>68</v>
      </c>
      <c r="D1143" s="187" t="s">
        <v>10</v>
      </c>
      <c r="E1143" s="187" t="s">
        <v>559</v>
      </c>
      <c r="F1143" s="117">
        <v>30</v>
      </c>
      <c r="G1143" s="117">
        <v>30</v>
      </c>
      <c r="H1143" s="117">
        <v>30</v>
      </c>
      <c r="I1143" s="190" t="s">
        <v>93</v>
      </c>
      <c r="J1143" s="39" t="s">
        <v>814</v>
      </c>
      <c r="K1143" s="39" t="s">
        <v>724</v>
      </c>
      <c r="L1143" s="39" t="s">
        <v>726</v>
      </c>
      <c r="M1143" s="141" t="s">
        <v>1741</v>
      </c>
    </row>
    <row r="1144" spans="1:13" ht="38.25" customHeight="1" x14ac:dyDescent="0.2">
      <c r="A1144" s="183">
        <v>948</v>
      </c>
      <c r="B1144" s="197" t="s">
        <v>926</v>
      </c>
      <c r="C1144" s="187" t="s">
        <v>68</v>
      </c>
      <c r="D1144" s="187" t="s">
        <v>10</v>
      </c>
      <c r="E1144" s="187" t="s">
        <v>563</v>
      </c>
      <c r="F1144" s="117">
        <v>29.007999999999999</v>
      </c>
      <c r="G1144" s="117">
        <v>29.007999999999999</v>
      </c>
      <c r="H1144" s="117">
        <v>29.007999999999999</v>
      </c>
      <c r="I1144" s="190" t="s">
        <v>93</v>
      </c>
      <c r="J1144" s="39" t="s">
        <v>814</v>
      </c>
      <c r="K1144" s="39" t="s">
        <v>724</v>
      </c>
      <c r="L1144" s="39" t="s">
        <v>726</v>
      </c>
      <c r="M1144" s="141" t="s">
        <v>1741</v>
      </c>
    </row>
    <row r="1145" spans="1:13" ht="38.25" customHeight="1" x14ac:dyDescent="0.2">
      <c r="A1145" s="183">
        <v>949</v>
      </c>
      <c r="B1145" s="197" t="s">
        <v>564</v>
      </c>
      <c r="C1145" s="187" t="s">
        <v>68</v>
      </c>
      <c r="D1145" s="187" t="s">
        <v>10</v>
      </c>
      <c r="E1145" s="187" t="s">
        <v>565</v>
      </c>
      <c r="F1145" s="117">
        <v>47.5</v>
      </c>
      <c r="G1145" s="117">
        <v>47.5</v>
      </c>
      <c r="H1145" s="117">
        <v>47.5</v>
      </c>
      <c r="I1145" s="190" t="s">
        <v>93</v>
      </c>
      <c r="J1145" s="39" t="s">
        <v>814</v>
      </c>
      <c r="K1145" s="39" t="s">
        <v>724</v>
      </c>
      <c r="L1145" s="39" t="s">
        <v>726</v>
      </c>
      <c r="M1145" s="141" t="s">
        <v>1741</v>
      </c>
    </row>
    <row r="1146" spans="1:13" ht="38.25" customHeight="1" x14ac:dyDescent="0.2">
      <c r="A1146" s="183">
        <v>950</v>
      </c>
      <c r="B1146" s="197" t="s">
        <v>927</v>
      </c>
      <c r="C1146" s="187" t="s">
        <v>68</v>
      </c>
      <c r="D1146" s="187" t="s">
        <v>10</v>
      </c>
      <c r="E1146" s="187" t="s">
        <v>565</v>
      </c>
      <c r="F1146" s="117">
        <v>10.040699999999999</v>
      </c>
      <c r="G1146" s="117">
        <v>10.040699999999999</v>
      </c>
      <c r="H1146" s="117">
        <v>10.040699999999999</v>
      </c>
      <c r="I1146" s="190" t="s">
        <v>93</v>
      </c>
      <c r="J1146" s="39" t="s">
        <v>814</v>
      </c>
      <c r="K1146" s="39" t="s">
        <v>724</v>
      </c>
      <c r="L1146" s="39" t="s">
        <v>726</v>
      </c>
      <c r="M1146" s="141" t="s">
        <v>1741</v>
      </c>
    </row>
    <row r="1147" spans="1:13" ht="38.25" customHeight="1" x14ac:dyDescent="0.2">
      <c r="A1147" s="183">
        <v>951</v>
      </c>
      <c r="B1147" s="197" t="s">
        <v>1115</v>
      </c>
      <c r="C1147" s="187" t="s">
        <v>68</v>
      </c>
      <c r="D1147" s="187" t="s">
        <v>10</v>
      </c>
      <c r="E1147" s="187" t="s">
        <v>566</v>
      </c>
      <c r="F1147" s="117">
        <v>40</v>
      </c>
      <c r="G1147" s="117">
        <v>40</v>
      </c>
      <c r="H1147" s="117">
        <v>40</v>
      </c>
      <c r="I1147" s="190" t="s">
        <v>93</v>
      </c>
      <c r="J1147" s="39" t="s">
        <v>814</v>
      </c>
      <c r="K1147" s="39" t="s">
        <v>724</v>
      </c>
      <c r="L1147" s="39" t="s">
        <v>726</v>
      </c>
      <c r="M1147" s="141" t="s">
        <v>1741</v>
      </c>
    </row>
    <row r="1148" spans="1:13" ht="38.25" customHeight="1" x14ac:dyDescent="0.2">
      <c r="A1148" s="183">
        <v>953</v>
      </c>
      <c r="B1148" s="197" t="s">
        <v>928</v>
      </c>
      <c r="C1148" s="187" t="s">
        <v>68</v>
      </c>
      <c r="D1148" s="187" t="s">
        <v>10</v>
      </c>
      <c r="E1148" s="187" t="s">
        <v>567</v>
      </c>
      <c r="F1148" s="117">
        <v>10.1076</v>
      </c>
      <c r="G1148" s="117">
        <v>10.1076</v>
      </c>
      <c r="H1148" s="117">
        <v>10.1076</v>
      </c>
      <c r="I1148" s="190" t="s">
        <v>93</v>
      </c>
      <c r="J1148" s="39" t="s">
        <v>814</v>
      </c>
      <c r="K1148" s="39" t="s">
        <v>724</v>
      </c>
      <c r="L1148" s="39" t="s">
        <v>726</v>
      </c>
      <c r="M1148" s="141" t="s">
        <v>1741</v>
      </c>
    </row>
    <row r="1149" spans="1:13" ht="38.25" customHeight="1" x14ac:dyDescent="0.2">
      <c r="A1149" s="183">
        <v>954</v>
      </c>
      <c r="B1149" s="197" t="s">
        <v>1116</v>
      </c>
      <c r="C1149" s="187" t="s">
        <v>68</v>
      </c>
      <c r="D1149" s="187" t="s">
        <v>10</v>
      </c>
      <c r="E1149" s="187" t="s">
        <v>567</v>
      </c>
      <c r="F1149" s="117">
        <v>35.149900000000002</v>
      </c>
      <c r="G1149" s="117">
        <v>35.149900000000002</v>
      </c>
      <c r="H1149" s="117">
        <v>35.149900000000002</v>
      </c>
      <c r="I1149" s="190" t="s">
        <v>93</v>
      </c>
      <c r="J1149" s="39" t="s">
        <v>814</v>
      </c>
      <c r="K1149" s="39" t="s">
        <v>724</v>
      </c>
      <c r="L1149" s="39" t="s">
        <v>726</v>
      </c>
      <c r="M1149" s="141" t="s">
        <v>1741</v>
      </c>
    </row>
    <row r="1150" spans="1:13" ht="51" customHeight="1" x14ac:dyDescent="0.2">
      <c r="A1150" s="183">
        <v>955</v>
      </c>
      <c r="B1150" s="197" t="s">
        <v>1117</v>
      </c>
      <c r="C1150" s="187" t="s">
        <v>68</v>
      </c>
      <c r="D1150" s="187" t="s">
        <v>10</v>
      </c>
      <c r="E1150" s="187" t="s">
        <v>567</v>
      </c>
      <c r="F1150" s="117">
        <v>13.2065</v>
      </c>
      <c r="G1150" s="117">
        <v>13.2065</v>
      </c>
      <c r="H1150" s="117">
        <v>13.207000000000001</v>
      </c>
      <c r="I1150" s="190" t="s">
        <v>93</v>
      </c>
      <c r="J1150" s="39" t="s">
        <v>814</v>
      </c>
      <c r="K1150" s="39" t="s">
        <v>724</v>
      </c>
      <c r="L1150" s="39" t="s">
        <v>726</v>
      </c>
      <c r="M1150" s="141" t="s">
        <v>1741</v>
      </c>
    </row>
    <row r="1151" spans="1:13" ht="38.25" customHeight="1" x14ac:dyDescent="0.2">
      <c r="A1151" s="183">
        <v>956</v>
      </c>
      <c r="B1151" s="197" t="s">
        <v>1114</v>
      </c>
      <c r="C1151" s="187" t="s">
        <v>68</v>
      </c>
      <c r="D1151" s="187" t="s">
        <v>10</v>
      </c>
      <c r="E1151" s="187" t="s">
        <v>567</v>
      </c>
      <c r="F1151" s="117">
        <v>392</v>
      </c>
      <c r="G1151" s="117">
        <v>392</v>
      </c>
      <c r="H1151" s="117">
        <v>392</v>
      </c>
      <c r="I1151" s="190" t="s">
        <v>93</v>
      </c>
      <c r="J1151" s="39" t="s">
        <v>814</v>
      </c>
      <c r="K1151" s="39" t="s">
        <v>724</v>
      </c>
      <c r="L1151" s="39" t="s">
        <v>726</v>
      </c>
      <c r="M1151" s="141" t="s">
        <v>1741</v>
      </c>
    </row>
    <row r="1152" spans="1:13" ht="51" customHeight="1" x14ac:dyDescent="0.2">
      <c r="A1152" s="183">
        <v>957</v>
      </c>
      <c r="B1152" s="197" t="s">
        <v>929</v>
      </c>
      <c r="C1152" s="187" t="s">
        <v>68</v>
      </c>
      <c r="D1152" s="187" t="s">
        <v>10</v>
      </c>
      <c r="E1152" s="187" t="s">
        <v>567</v>
      </c>
      <c r="F1152" s="117">
        <v>187.03800000000001</v>
      </c>
      <c r="G1152" s="117">
        <v>187.03800000000001</v>
      </c>
      <c r="H1152" s="117">
        <v>187.03800000000001</v>
      </c>
      <c r="I1152" s="190" t="s">
        <v>93</v>
      </c>
      <c r="J1152" s="39" t="s">
        <v>814</v>
      </c>
      <c r="K1152" s="39" t="s">
        <v>724</v>
      </c>
      <c r="L1152" s="39" t="s">
        <v>726</v>
      </c>
      <c r="M1152" s="141" t="s">
        <v>1741</v>
      </c>
    </row>
    <row r="1153" spans="1:13" ht="38.25" customHeight="1" x14ac:dyDescent="0.2">
      <c r="A1153" s="183">
        <v>961</v>
      </c>
      <c r="B1153" s="197" t="s">
        <v>930</v>
      </c>
      <c r="C1153" s="187" t="s">
        <v>68</v>
      </c>
      <c r="D1153" s="187" t="s">
        <v>10</v>
      </c>
      <c r="E1153" s="187" t="s">
        <v>567</v>
      </c>
      <c r="F1153" s="117">
        <v>50</v>
      </c>
      <c r="G1153" s="117">
        <v>50</v>
      </c>
      <c r="H1153" s="117">
        <v>50</v>
      </c>
      <c r="I1153" s="190" t="s">
        <v>93</v>
      </c>
      <c r="J1153" s="39" t="s">
        <v>814</v>
      </c>
      <c r="K1153" s="39" t="s">
        <v>724</v>
      </c>
      <c r="L1153" s="39" t="s">
        <v>726</v>
      </c>
      <c r="M1153" s="141" t="s">
        <v>1741</v>
      </c>
    </row>
    <row r="1154" spans="1:13" ht="51" customHeight="1" x14ac:dyDescent="0.2">
      <c r="A1154" s="183">
        <v>963</v>
      </c>
      <c r="B1154" s="197" t="s">
        <v>568</v>
      </c>
      <c r="C1154" s="187" t="s">
        <v>68</v>
      </c>
      <c r="D1154" s="187" t="s">
        <v>10</v>
      </c>
      <c r="E1154" s="187" t="s">
        <v>569</v>
      </c>
      <c r="F1154" s="117">
        <v>17.920000000000002</v>
      </c>
      <c r="G1154" s="117">
        <v>17.920000000000002</v>
      </c>
      <c r="H1154" s="117">
        <v>17.920000000000002</v>
      </c>
      <c r="I1154" s="190" t="s">
        <v>93</v>
      </c>
      <c r="J1154" s="39" t="s">
        <v>814</v>
      </c>
      <c r="K1154" s="39" t="s">
        <v>724</v>
      </c>
      <c r="L1154" s="39" t="s">
        <v>726</v>
      </c>
      <c r="M1154" s="141" t="s">
        <v>1741</v>
      </c>
    </row>
    <row r="1155" spans="1:13" ht="51" customHeight="1" x14ac:dyDescent="0.2">
      <c r="A1155" s="183">
        <v>965</v>
      </c>
      <c r="B1155" s="197" t="s">
        <v>570</v>
      </c>
      <c r="C1155" s="187" t="s">
        <v>68</v>
      </c>
      <c r="D1155" s="187" t="s">
        <v>10</v>
      </c>
      <c r="E1155" s="187" t="s">
        <v>571</v>
      </c>
      <c r="F1155" s="117">
        <v>30</v>
      </c>
      <c r="G1155" s="117">
        <v>30</v>
      </c>
      <c r="H1155" s="117">
        <v>30</v>
      </c>
      <c r="I1155" s="190" t="s">
        <v>93</v>
      </c>
      <c r="J1155" s="39" t="s">
        <v>814</v>
      </c>
      <c r="K1155" s="39" t="s">
        <v>724</v>
      </c>
      <c r="L1155" s="39" t="s">
        <v>726</v>
      </c>
      <c r="M1155" s="141" t="s">
        <v>1741</v>
      </c>
    </row>
    <row r="1156" spans="1:13" ht="51" customHeight="1" x14ac:dyDescent="0.2">
      <c r="A1156" s="183">
        <v>966</v>
      </c>
      <c r="B1156" s="197" t="s">
        <v>572</v>
      </c>
      <c r="C1156" s="187" t="s">
        <v>68</v>
      </c>
      <c r="D1156" s="187" t="s">
        <v>10</v>
      </c>
      <c r="E1156" s="187" t="s">
        <v>573</v>
      </c>
      <c r="F1156" s="117">
        <v>40</v>
      </c>
      <c r="G1156" s="117">
        <v>40</v>
      </c>
      <c r="H1156" s="117">
        <v>40</v>
      </c>
      <c r="I1156" s="190" t="s">
        <v>93</v>
      </c>
      <c r="J1156" s="39" t="s">
        <v>814</v>
      </c>
      <c r="K1156" s="39" t="s">
        <v>724</v>
      </c>
      <c r="L1156" s="39" t="s">
        <v>726</v>
      </c>
      <c r="M1156" s="141" t="s">
        <v>1741</v>
      </c>
    </row>
    <row r="1157" spans="1:13" ht="38.25" customHeight="1" x14ac:dyDescent="0.2">
      <c r="A1157" s="183">
        <v>967</v>
      </c>
      <c r="B1157" s="197" t="s">
        <v>574</v>
      </c>
      <c r="C1157" s="187" t="s">
        <v>68</v>
      </c>
      <c r="D1157" s="187" t="s">
        <v>10</v>
      </c>
      <c r="E1157" s="187" t="s">
        <v>575</v>
      </c>
      <c r="F1157" s="117">
        <v>40</v>
      </c>
      <c r="G1157" s="117">
        <v>40</v>
      </c>
      <c r="H1157" s="117">
        <v>40</v>
      </c>
      <c r="I1157" s="190" t="s">
        <v>93</v>
      </c>
      <c r="J1157" s="39" t="s">
        <v>814</v>
      </c>
      <c r="K1157" s="39" t="s">
        <v>724</v>
      </c>
      <c r="L1157" s="39" t="s">
        <v>726</v>
      </c>
      <c r="M1157" s="141" t="s">
        <v>1741</v>
      </c>
    </row>
    <row r="1158" spans="1:13" ht="38.25" customHeight="1" x14ac:dyDescent="0.2">
      <c r="A1158" s="183">
        <v>968</v>
      </c>
      <c r="B1158" s="197" t="s">
        <v>576</v>
      </c>
      <c r="C1158" s="187" t="s">
        <v>68</v>
      </c>
      <c r="D1158" s="187" t="s">
        <v>10</v>
      </c>
      <c r="E1158" s="187" t="s">
        <v>577</v>
      </c>
      <c r="F1158" s="117">
        <v>29.657599999999999</v>
      </c>
      <c r="G1158" s="117">
        <v>29.657599999999999</v>
      </c>
      <c r="H1158" s="117">
        <v>29.657599999999999</v>
      </c>
      <c r="I1158" s="190" t="s">
        <v>93</v>
      </c>
      <c r="J1158" s="39" t="s">
        <v>814</v>
      </c>
      <c r="K1158" s="39" t="s">
        <v>724</v>
      </c>
      <c r="L1158" s="39" t="s">
        <v>726</v>
      </c>
      <c r="M1158" s="141" t="s">
        <v>1741</v>
      </c>
    </row>
    <row r="1159" spans="1:13" ht="38.25" customHeight="1" x14ac:dyDescent="0.2">
      <c r="A1159" s="183">
        <v>969</v>
      </c>
      <c r="B1159" s="197" t="s">
        <v>578</v>
      </c>
      <c r="C1159" s="187" t="s">
        <v>68</v>
      </c>
      <c r="D1159" s="187" t="s">
        <v>10</v>
      </c>
      <c r="E1159" s="187" t="s">
        <v>579</v>
      </c>
      <c r="F1159" s="117">
        <v>30</v>
      </c>
      <c r="G1159" s="117">
        <v>30</v>
      </c>
      <c r="H1159" s="117">
        <v>30</v>
      </c>
      <c r="I1159" s="190" t="s">
        <v>93</v>
      </c>
      <c r="J1159" s="39" t="s">
        <v>814</v>
      </c>
      <c r="K1159" s="39" t="s">
        <v>724</v>
      </c>
      <c r="L1159" s="39" t="s">
        <v>726</v>
      </c>
      <c r="M1159" s="141" t="s">
        <v>1741</v>
      </c>
    </row>
    <row r="1160" spans="1:13" ht="38.25" customHeight="1" x14ac:dyDescent="0.2">
      <c r="A1160" s="183">
        <v>970</v>
      </c>
      <c r="B1160" s="197" t="s">
        <v>580</v>
      </c>
      <c r="C1160" s="187" t="s">
        <v>68</v>
      </c>
      <c r="D1160" s="187" t="s">
        <v>10</v>
      </c>
      <c r="E1160" s="187" t="s">
        <v>581</v>
      </c>
      <c r="F1160" s="117">
        <v>30</v>
      </c>
      <c r="G1160" s="117">
        <v>30</v>
      </c>
      <c r="H1160" s="117">
        <v>30</v>
      </c>
      <c r="I1160" s="190" t="s">
        <v>93</v>
      </c>
      <c r="J1160" s="39" t="s">
        <v>814</v>
      </c>
      <c r="K1160" s="39" t="s">
        <v>724</v>
      </c>
      <c r="L1160" s="39" t="s">
        <v>726</v>
      </c>
      <c r="M1160" s="141" t="s">
        <v>1741</v>
      </c>
    </row>
    <row r="1161" spans="1:13" ht="51" customHeight="1" x14ac:dyDescent="0.2">
      <c r="A1161" s="183">
        <v>971</v>
      </c>
      <c r="B1161" s="197" t="s">
        <v>931</v>
      </c>
      <c r="C1161" s="187" t="s">
        <v>68</v>
      </c>
      <c r="D1161" s="187" t="s">
        <v>10</v>
      </c>
      <c r="E1161" s="187" t="s">
        <v>582</v>
      </c>
      <c r="F1161" s="117">
        <v>30</v>
      </c>
      <c r="G1161" s="117">
        <v>30</v>
      </c>
      <c r="H1161" s="117">
        <v>30</v>
      </c>
      <c r="I1161" s="190" t="s">
        <v>93</v>
      </c>
      <c r="J1161" s="39" t="s">
        <v>814</v>
      </c>
      <c r="K1161" s="39" t="s">
        <v>724</v>
      </c>
      <c r="L1161" s="39" t="s">
        <v>726</v>
      </c>
      <c r="M1161" s="141" t="s">
        <v>1741</v>
      </c>
    </row>
    <row r="1162" spans="1:13" ht="38.25" customHeight="1" x14ac:dyDescent="0.2">
      <c r="A1162" s="183">
        <v>972</v>
      </c>
      <c r="B1162" s="197" t="s">
        <v>932</v>
      </c>
      <c r="C1162" s="187" t="s">
        <v>68</v>
      </c>
      <c r="D1162" s="187" t="s">
        <v>10</v>
      </c>
      <c r="E1162" s="187" t="s">
        <v>584</v>
      </c>
      <c r="F1162" s="117">
        <v>32.839199999999998</v>
      </c>
      <c r="G1162" s="117">
        <v>32.839199999999998</v>
      </c>
      <c r="H1162" s="117">
        <v>32.839199999999998</v>
      </c>
      <c r="I1162" s="190" t="s">
        <v>93</v>
      </c>
      <c r="J1162" s="39" t="s">
        <v>814</v>
      </c>
      <c r="K1162" s="39" t="s">
        <v>724</v>
      </c>
      <c r="L1162" s="39" t="s">
        <v>726</v>
      </c>
      <c r="M1162" s="141" t="s">
        <v>1741</v>
      </c>
    </row>
    <row r="1163" spans="1:13" ht="38.25" customHeight="1" x14ac:dyDescent="0.2">
      <c r="A1163" s="183">
        <v>973</v>
      </c>
      <c r="B1163" s="197" t="s">
        <v>933</v>
      </c>
      <c r="C1163" s="187" t="s">
        <v>68</v>
      </c>
      <c r="D1163" s="187" t="s">
        <v>10</v>
      </c>
      <c r="E1163" s="187" t="s">
        <v>584</v>
      </c>
      <c r="F1163" s="117">
        <v>7.6558000000000002</v>
      </c>
      <c r="G1163" s="117">
        <v>7.6558000000000002</v>
      </c>
      <c r="H1163" s="117">
        <v>7.6558000000000002</v>
      </c>
      <c r="I1163" s="190" t="s">
        <v>93</v>
      </c>
      <c r="J1163" s="39" t="s">
        <v>814</v>
      </c>
      <c r="K1163" s="39" t="s">
        <v>724</v>
      </c>
      <c r="L1163" s="39" t="s">
        <v>726</v>
      </c>
      <c r="M1163" s="141" t="s">
        <v>1741</v>
      </c>
    </row>
    <row r="1164" spans="1:13" ht="38.25" customHeight="1" x14ac:dyDescent="0.2">
      <c r="A1164" s="183">
        <v>974</v>
      </c>
      <c r="B1164" s="197" t="s">
        <v>934</v>
      </c>
      <c r="C1164" s="187" t="s">
        <v>68</v>
      </c>
      <c r="D1164" s="187" t="s">
        <v>10</v>
      </c>
      <c r="E1164" s="187" t="s">
        <v>584</v>
      </c>
      <c r="F1164" s="117">
        <v>6.9779999999999998</v>
      </c>
      <c r="G1164" s="117">
        <v>6.9779999999999998</v>
      </c>
      <c r="H1164" s="117">
        <v>6.9779999999999998</v>
      </c>
      <c r="I1164" s="190" t="s">
        <v>93</v>
      </c>
      <c r="J1164" s="39" t="s">
        <v>814</v>
      </c>
      <c r="K1164" s="39" t="s">
        <v>724</v>
      </c>
      <c r="L1164" s="39" t="s">
        <v>726</v>
      </c>
      <c r="M1164" s="141" t="s">
        <v>1741</v>
      </c>
    </row>
    <row r="1165" spans="1:13" ht="38.25" customHeight="1" x14ac:dyDescent="0.2">
      <c r="A1165" s="183">
        <v>975</v>
      </c>
      <c r="B1165" s="197" t="s">
        <v>935</v>
      </c>
      <c r="C1165" s="187" t="s">
        <v>68</v>
      </c>
      <c r="D1165" s="187" t="s">
        <v>10</v>
      </c>
      <c r="E1165" s="187" t="s">
        <v>584</v>
      </c>
      <c r="F1165" s="117">
        <v>7.1326000000000001</v>
      </c>
      <c r="G1165" s="117">
        <v>7.1326000000000001</v>
      </c>
      <c r="H1165" s="117">
        <v>7.1326000000000001</v>
      </c>
      <c r="I1165" s="190" t="s">
        <v>93</v>
      </c>
      <c r="J1165" s="39" t="s">
        <v>814</v>
      </c>
      <c r="K1165" s="39" t="s">
        <v>724</v>
      </c>
      <c r="L1165" s="39" t="s">
        <v>726</v>
      </c>
      <c r="M1165" s="141" t="s">
        <v>1741</v>
      </c>
    </row>
    <row r="1166" spans="1:13" ht="38.25" customHeight="1" x14ac:dyDescent="0.2">
      <c r="A1166" s="183">
        <v>976</v>
      </c>
      <c r="B1166" s="197" t="s">
        <v>936</v>
      </c>
      <c r="C1166" s="187" t="s">
        <v>68</v>
      </c>
      <c r="D1166" s="187" t="s">
        <v>10</v>
      </c>
      <c r="E1166" s="187" t="s">
        <v>584</v>
      </c>
      <c r="F1166" s="117">
        <v>14.1</v>
      </c>
      <c r="G1166" s="117">
        <v>14.1</v>
      </c>
      <c r="H1166" s="117">
        <v>14.1</v>
      </c>
      <c r="I1166" s="190" t="s">
        <v>93</v>
      </c>
      <c r="J1166" s="39" t="s">
        <v>814</v>
      </c>
      <c r="K1166" s="39" t="s">
        <v>724</v>
      </c>
      <c r="L1166" s="39" t="s">
        <v>726</v>
      </c>
      <c r="M1166" s="141" t="s">
        <v>1741</v>
      </c>
    </row>
    <row r="1167" spans="1:13" ht="38.25" customHeight="1" x14ac:dyDescent="0.2">
      <c r="A1167" s="183">
        <v>977</v>
      </c>
      <c r="B1167" s="197" t="s">
        <v>583</v>
      </c>
      <c r="C1167" s="187" t="s">
        <v>68</v>
      </c>
      <c r="D1167" s="187" t="s">
        <v>10</v>
      </c>
      <c r="E1167" s="187" t="s">
        <v>584</v>
      </c>
      <c r="F1167" s="117">
        <v>36.226700000000001</v>
      </c>
      <c r="G1167" s="117">
        <v>36.226700000000001</v>
      </c>
      <c r="H1167" s="117">
        <v>36.226700000000001</v>
      </c>
      <c r="I1167" s="190" t="s">
        <v>93</v>
      </c>
      <c r="J1167" s="39" t="s">
        <v>814</v>
      </c>
      <c r="K1167" s="39" t="s">
        <v>724</v>
      </c>
      <c r="L1167" s="39" t="s">
        <v>726</v>
      </c>
      <c r="M1167" s="141" t="s">
        <v>1741</v>
      </c>
    </row>
    <row r="1168" spans="1:13" ht="38.25" customHeight="1" x14ac:dyDescent="0.2">
      <c r="A1168" s="183">
        <v>979</v>
      </c>
      <c r="B1168" s="197" t="s">
        <v>585</v>
      </c>
      <c r="C1168" s="187" t="s">
        <v>68</v>
      </c>
      <c r="D1168" s="187" t="s">
        <v>10</v>
      </c>
      <c r="E1168" s="187" t="s">
        <v>586</v>
      </c>
      <c r="F1168" s="117">
        <v>30</v>
      </c>
      <c r="G1168" s="117">
        <v>30</v>
      </c>
      <c r="H1168" s="117">
        <v>30</v>
      </c>
      <c r="I1168" s="190" t="s">
        <v>93</v>
      </c>
      <c r="J1168" s="39" t="s">
        <v>814</v>
      </c>
      <c r="K1168" s="39" t="s">
        <v>724</v>
      </c>
      <c r="L1168" s="39" t="s">
        <v>726</v>
      </c>
      <c r="M1168" s="141" t="s">
        <v>1741</v>
      </c>
    </row>
    <row r="1169" spans="1:13" ht="38.25" customHeight="1" x14ac:dyDescent="0.2">
      <c r="A1169" s="183">
        <v>980</v>
      </c>
      <c r="B1169" s="197" t="s">
        <v>937</v>
      </c>
      <c r="C1169" s="187" t="s">
        <v>68</v>
      </c>
      <c r="D1169" s="187" t="s">
        <v>10</v>
      </c>
      <c r="E1169" s="187" t="s">
        <v>586</v>
      </c>
      <c r="F1169" s="117">
        <v>69.078400000000002</v>
      </c>
      <c r="G1169" s="117">
        <v>69.078400000000002</v>
      </c>
      <c r="H1169" s="117">
        <v>69.078400000000002</v>
      </c>
      <c r="I1169" s="190" t="s">
        <v>93</v>
      </c>
      <c r="J1169" s="39" t="s">
        <v>814</v>
      </c>
      <c r="K1169" s="39" t="s">
        <v>724</v>
      </c>
      <c r="L1169" s="39" t="s">
        <v>726</v>
      </c>
      <c r="M1169" s="141" t="s">
        <v>1741</v>
      </c>
    </row>
    <row r="1170" spans="1:13" ht="51" customHeight="1" x14ac:dyDescent="0.2">
      <c r="A1170" s="183">
        <v>981</v>
      </c>
      <c r="B1170" s="197" t="s">
        <v>587</v>
      </c>
      <c r="C1170" s="187" t="s">
        <v>68</v>
      </c>
      <c r="D1170" s="187" t="s">
        <v>10</v>
      </c>
      <c r="E1170" s="187" t="s">
        <v>588</v>
      </c>
      <c r="F1170" s="117">
        <v>127.9143</v>
      </c>
      <c r="G1170" s="117">
        <v>127.9143</v>
      </c>
      <c r="H1170" s="117">
        <v>127.9143</v>
      </c>
      <c r="I1170" s="190" t="s">
        <v>93</v>
      </c>
      <c r="J1170" s="39" t="s">
        <v>814</v>
      </c>
      <c r="K1170" s="39" t="s">
        <v>724</v>
      </c>
      <c r="L1170" s="39" t="s">
        <v>726</v>
      </c>
      <c r="M1170" s="141" t="s">
        <v>1741</v>
      </c>
    </row>
    <row r="1171" spans="1:13" ht="38.25" customHeight="1" x14ac:dyDescent="0.2">
      <c r="A1171" s="183">
        <v>982</v>
      </c>
      <c r="B1171" s="197" t="s">
        <v>589</v>
      </c>
      <c r="C1171" s="187" t="s">
        <v>68</v>
      </c>
      <c r="D1171" s="187" t="s">
        <v>10</v>
      </c>
      <c r="E1171" s="187" t="s">
        <v>588</v>
      </c>
      <c r="F1171" s="117">
        <v>30</v>
      </c>
      <c r="G1171" s="117">
        <v>30</v>
      </c>
      <c r="H1171" s="117">
        <v>30</v>
      </c>
      <c r="I1171" s="190" t="s">
        <v>93</v>
      </c>
      <c r="J1171" s="39" t="s">
        <v>814</v>
      </c>
      <c r="K1171" s="39" t="s">
        <v>724</v>
      </c>
      <c r="L1171" s="39" t="s">
        <v>726</v>
      </c>
      <c r="M1171" s="141" t="s">
        <v>1741</v>
      </c>
    </row>
    <row r="1172" spans="1:13" ht="38.25" customHeight="1" x14ac:dyDescent="0.2">
      <c r="A1172" s="183">
        <v>983</v>
      </c>
      <c r="B1172" s="34" t="s">
        <v>597</v>
      </c>
      <c r="C1172" s="110" t="s">
        <v>68</v>
      </c>
      <c r="D1172" s="198" t="s">
        <v>10</v>
      </c>
      <c r="E1172" s="198" t="s">
        <v>598</v>
      </c>
      <c r="F1172" s="117">
        <v>673.66769999999997</v>
      </c>
      <c r="G1172" s="117">
        <v>673.66769999999997</v>
      </c>
      <c r="H1172" s="117">
        <v>673.66769999999997</v>
      </c>
      <c r="I1172" s="190" t="s">
        <v>93</v>
      </c>
      <c r="J1172" s="39" t="s">
        <v>814</v>
      </c>
      <c r="K1172" s="39" t="s">
        <v>724</v>
      </c>
      <c r="L1172" s="39" t="s">
        <v>726</v>
      </c>
      <c r="M1172" s="141" t="s">
        <v>1741</v>
      </c>
    </row>
    <row r="1173" spans="1:13" ht="51" customHeight="1" x14ac:dyDescent="0.2">
      <c r="A1173" s="183">
        <v>987</v>
      </c>
      <c r="B1173" s="197" t="s">
        <v>1107</v>
      </c>
      <c r="C1173" s="187" t="s">
        <v>68</v>
      </c>
      <c r="D1173" s="187" t="s">
        <v>10</v>
      </c>
      <c r="E1173" s="187" t="s">
        <v>598</v>
      </c>
      <c r="F1173" s="117">
        <v>113.1036</v>
      </c>
      <c r="G1173" s="117">
        <v>113.1036</v>
      </c>
      <c r="H1173" s="117">
        <v>113.1036</v>
      </c>
      <c r="I1173" s="190" t="s">
        <v>93</v>
      </c>
      <c r="J1173" s="39" t="s">
        <v>814</v>
      </c>
      <c r="K1173" s="39" t="s">
        <v>724</v>
      </c>
      <c r="L1173" s="39" t="s">
        <v>726</v>
      </c>
      <c r="M1173" s="141" t="s">
        <v>1741</v>
      </c>
    </row>
    <row r="1174" spans="1:13" ht="51" customHeight="1" x14ac:dyDescent="0.2">
      <c r="A1174" s="183">
        <v>988</v>
      </c>
      <c r="B1174" s="197" t="s">
        <v>938</v>
      </c>
      <c r="C1174" s="187" t="s">
        <v>68</v>
      </c>
      <c r="D1174" s="187" t="s">
        <v>10</v>
      </c>
      <c r="E1174" s="187" t="s">
        <v>598</v>
      </c>
      <c r="F1174" s="117">
        <v>660.98379999999997</v>
      </c>
      <c r="G1174" s="117">
        <v>660.98379999999997</v>
      </c>
      <c r="H1174" s="117">
        <v>660.98379999999997</v>
      </c>
      <c r="I1174" s="190" t="s">
        <v>93</v>
      </c>
      <c r="J1174" s="39" t="s">
        <v>814</v>
      </c>
      <c r="K1174" s="39" t="s">
        <v>724</v>
      </c>
      <c r="L1174" s="39" t="s">
        <v>726</v>
      </c>
      <c r="M1174" s="141" t="s">
        <v>1741</v>
      </c>
    </row>
    <row r="1175" spans="1:13" ht="25.5" customHeight="1" x14ac:dyDescent="0.2">
      <c r="A1175" s="183">
        <v>989</v>
      </c>
      <c r="B1175" s="197" t="s">
        <v>939</v>
      </c>
      <c r="C1175" s="197" t="s">
        <v>68</v>
      </c>
      <c r="D1175" s="187" t="s">
        <v>10</v>
      </c>
      <c r="E1175" s="187" t="s">
        <v>401</v>
      </c>
      <c r="F1175" s="52">
        <v>8.8792000000000009</v>
      </c>
      <c r="G1175" s="52">
        <v>8.8792000000000009</v>
      </c>
      <c r="H1175" s="52">
        <v>8.8792000000000009</v>
      </c>
      <c r="I1175" s="187" t="s">
        <v>93</v>
      </c>
      <c r="J1175" s="39" t="s">
        <v>814</v>
      </c>
      <c r="K1175" s="39" t="s">
        <v>724</v>
      </c>
      <c r="L1175" s="39" t="s">
        <v>726</v>
      </c>
      <c r="M1175" s="141" t="s">
        <v>1741</v>
      </c>
    </row>
    <row r="1176" spans="1:13" ht="140.25" customHeight="1" x14ac:dyDescent="0.2">
      <c r="A1176" s="183">
        <v>992</v>
      </c>
      <c r="B1176" s="197" t="s">
        <v>403</v>
      </c>
      <c r="C1176" s="187" t="s">
        <v>23</v>
      </c>
      <c r="D1176" s="187" t="s">
        <v>10</v>
      </c>
      <c r="E1176" s="187" t="s">
        <v>404</v>
      </c>
      <c r="F1176" s="116">
        <v>429</v>
      </c>
      <c r="G1176" s="116">
        <v>429</v>
      </c>
      <c r="H1176" s="116">
        <v>425</v>
      </c>
      <c r="I1176" s="190"/>
      <c r="J1176" s="26"/>
      <c r="K1176" s="26"/>
      <c r="L1176" s="26"/>
      <c r="M1176" s="141" t="s">
        <v>1947</v>
      </c>
    </row>
    <row r="1177" spans="1:13" ht="63.75" customHeight="1" x14ac:dyDescent="0.2">
      <c r="A1177" s="183">
        <v>993</v>
      </c>
      <c r="B1177" s="197" t="s">
        <v>599</v>
      </c>
      <c r="C1177" s="187" t="s">
        <v>23</v>
      </c>
      <c r="D1177" s="187" t="s">
        <v>10</v>
      </c>
      <c r="E1177" s="187" t="s">
        <v>405</v>
      </c>
      <c r="F1177" s="116">
        <v>1</v>
      </c>
      <c r="G1177" s="116">
        <v>1</v>
      </c>
      <c r="H1177" s="116">
        <v>1</v>
      </c>
      <c r="I1177" s="190"/>
      <c r="J1177" s="190"/>
      <c r="K1177" s="190"/>
      <c r="L1177" s="190"/>
      <c r="M1177" s="141" t="s">
        <v>1741</v>
      </c>
    </row>
    <row r="1178" spans="1:13" ht="140.25" customHeight="1" x14ac:dyDescent="0.2">
      <c r="A1178" s="183">
        <v>994</v>
      </c>
      <c r="B1178" s="197" t="s">
        <v>406</v>
      </c>
      <c r="C1178" s="187" t="s">
        <v>9</v>
      </c>
      <c r="D1178" s="187" t="s">
        <v>10</v>
      </c>
      <c r="E1178" s="187" t="s">
        <v>405</v>
      </c>
      <c r="F1178" s="116">
        <v>100</v>
      </c>
      <c r="G1178" s="116">
        <v>100</v>
      </c>
      <c r="H1178" s="116">
        <v>52</v>
      </c>
      <c r="I1178" s="190"/>
      <c r="J1178" s="190"/>
      <c r="K1178" s="190"/>
      <c r="L1178" s="190"/>
      <c r="M1178" s="194" t="s">
        <v>1996</v>
      </c>
    </row>
    <row r="1179" spans="1:13" ht="12.75" customHeight="1" x14ac:dyDescent="0.2">
      <c r="A1179" s="183"/>
      <c r="B1179" s="108" t="s">
        <v>92</v>
      </c>
      <c r="C1179" s="201"/>
      <c r="D1179" s="201"/>
      <c r="E1179" s="201"/>
      <c r="F1179" s="70">
        <v>0</v>
      </c>
      <c r="G1179" s="70">
        <v>0</v>
      </c>
      <c r="H1179" s="70"/>
      <c r="I1179" s="190"/>
      <c r="J1179" s="190"/>
      <c r="K1179" s="190"/>
      <c r="L1179" s="190"/>
      <c r="M1179" s="141"/>
    </row>
    <row r="1180" spans="1:13" ht="12.75" customHeight="1" x14ac:dyDescent="0.2">
      <c r="A1180" s="183"/>
      <c r="B1180" s="108" t="s">
        <v>93</v>
      </c>
      <c r="C1180" s="201"/>
      <c r="D1180" s="201"/>
      <c r="E1180" s="201"/>
      <c r="F1180" s="70">
        <v>7017.8124000000034</v>
      </c>
      <c r="G1180" s="70">
        <v>7017.8124000000034</v>
      </c>
      <c r="H1180" s="70">
        <f>H1080+H1081+H1083+H1094++H1112+H1119+H1121+H1128+H1129+H1130+H1140+H1141+H1142+H1143+H1144+H1145+H1146+H1147+H1148+H1149+H1150+H1151+H1152+H1153+H1154+H1155+H1156+H1157+H1158+H1159+H1160+H1161+H1162+H1163+H1164+H1165+H1166+H1167+H1168+H1169+H1170+H1171+H1172+H1173+H1174+H1175</f>
        <v>7015.3241000000025</v>
      </c>
      <c r="I1180" s="187"/>
      <c r="J1180" s="190"/>
      <c r="K1180" s="190"/>
      <c r="L1180" s="190"/>
      <c r="M1180" s="141"/>
    </row>
    <row r="1181" spans="1:13" ht="12.75" customHeight="1" x14ac:dyDescent="0.2">
      <c r="A1181" s="183"/>
      <c r="B1181" s="108" t="s">
        <v>94</v>
      </c>
      <c r="C1181" s="201"/>
      <c r="D1181" s="201"/>
      <c r="E1181" s="201"/>
      <c r="F1181" s="70">
        <v>5327.5960000000005</v>
      </c>
      <c r="G1181" s="70">
        <v>5327.5960000000005</v>
      </c>
      <c r="H1181" s="70">
        <f>H1082+H1093+H1111+H1131+H1132+H1133+H1134+H1135+H1136+H1137+H1138+H1139</f>
        <v>5327.5959999999995</v>
      </c>
      <c r="I1181" s="155"/>
      <c r="J1181" s="190"/>
      <c r="K1181" s="190"/>
      <c r="L1181" s="190"/>
      <c r="M1181" s="141"/>
    </row>
    <row r="1182" spans="1:13" ht="12.75" customHeight="1" x14ac:dyDescent="0.2">
      <c r="A1182" s="183"/>
      <c r="B1182" s="108" t="s">
        <v>735</v>
      </c>
      <c r="C1182" s="201"/>
      <c r="D1182" s="201"/>
      <c r="E1182" s="201"/>
      <c r="F1182" s="70">
        <v>0</v>
      </c>
      <c r="G1182" s="70">
        <v>0</v>
      </c>
      <c r="H1182" s="70"/>
      <c r="I1182" s="199"/>
      <c r="J1182" s="190"/>
      <c r="K1182" s="190"/>
      <c r="L1182" s="190"/>
      <c r="M1182" s="141"/>
    </row>
    <row r="1183" spans="1:13" ht="24.75" customHeight="1" x14ac:dyDescent="0.2">
      <c r="A1183" s="183"/>
      <c r="B1183" s="108" t="s">
        <v>407</v>
      </c>
      <c r="C1183" s="201"/>
      <c r="D1183" s="201"/>
      <c r="E1183" s="201"/>
      <c r="F1183" s="70">
        <v>12345.408400000004</v>
      </c>
      <c r="G1183" s="70">
        <v>12345.408400000004</v>
      </c>
      <c r="H1183" s="70">
        <f>H1180+H1181</f>
        <v>12342.920100000003</v>
      </c>
      <c r="I1183" s="199"/>
      <c r="J1183" s="190"/>
      <c r="K1183" s="190"/>
      <c r="L1183" s="190"/>
      <c r="M1183" s="141"/>
    </row>
    <row r="1184" spans="1:13" ht="12.75" customHeight="1" x14ac:dyDescent="0.2">
      <c r="A1184" s="183"/>
      <c r="B1184" s="224" t="s">
        <v>512</v>
      </c>
      <c r="C1184" s="224"/>
      <c r="D1184" s="224"/>
      <c r="E1184" s="224"/>
      <c r="F1184" s="224"/>
      <c r="G1184" s="224"/>
      <c r="H1184" s="224"/>
      <c r="I1184" s="224"/>
      <c r="J1184" s="224"/>
      <c r="K1184" s="224"/>
      <c r="L1184" s="224"/>
      <c r="M1184" s="141"/>
    </row>
    <row r="1185" spans="1:13" ht="25.5" customHeight="1" x14ac:dyDescent="0.2">
      <c r="A1185" s="94">
        <v>65</v>
      </c>
      <c r="B1185" s="133" t="s">
        <v>408</v>
      </c>
      <c r="C1185" s="190" t="s">
        <v>9</v>
      </c>
      <c r="D1185" s="187" t="s">
        <v>1404</v>
      </c>
      <c r="E1185" s="190" t="s">
        <v>31</v>
      </c>
      <c r="F1185" s="13">
        <v>5.4</v>
      </c>
      <c r="G1185" s="13">
        <v>5.4</v>
      </c>
      <c r="H1185" s="130" t="s">
        <v>1698</v>
      </c>
      <c r="I1185" s="187" t="s">
        <v>10</v>
      </c>
      <c r="J1185" s="24" t="s">
        <v>10</v>
      </c>
      <c r="K1185" s="24" t="s">
        <v>10</v>
      </c>
      <c r="L1185" s="24" t="s">
        <v>10</v>
      </c>
      <c r="M1185" s="141" t="s">
        <v>1427</v>
      </c>
    </row>
    <row r="1186" spans="1:13" ht="12.75" customHeight="1" x14ac:dyDescent="0.2">
      <c r="A1186" s="94">
        <v>66</v>
      </c>
      <c r="B1186" s="133" t="s">
        <v>409</v>
      </c>
      <c r="C1186" s="190"/>
      <c r="D1186" s="223" t="s">
        <v>1404</v>
      </c>
      <c r="E1186" s="190" t="s">
        <v>410</v>
      </c>
      <c r="F1186" s="13"/>
      <c r="G1186" s="13"/>
      <c r="H1186" s="130" t="s">
        <v>10</v>
      </c>
      <c r="I1186" s="187" t="s">
        <v>10</v>
      </c>
      <c r="J1186" s="24" t="s">
        <v>10</v>
      </c>
      <c r="K1186" s="24" t="s">
        <v>10</v>
      </c>
      <c r="L1186" s="24" t="s">
        <v>10</v>
      </c>
      <c r="M1186" s="134"/>
    </row>
    <row r="1187" spans="1:13" ht="12.75" customHeight="1" x14ac:dyDescent="0.2">
      <c r="A1187" s="94" t="s">
        <v>490</v>
      </c>
      <c r="B1187" s="194" t="s">
        <v>412</v>
      </c>
      <c r="C1187" s="190" t="s">
        <v>9</v>
      </c>
      <c r="D1187" s="223"/>
      <c r="E1187" s="190" t="s">
        <v>410</v>
      </c>
      <c r="F1187" s="13">
        <v>84</v>
      </c>
      <c r="G1187" s="13">
        <v>86</v>
      </c>
      <c r="H1187" s="130" t="s">
        <v>1699</v>
      </c>
      <c r="I1187" s="187" t="s">
        <v>10</v>
      </c>
      <c r="J1187" s="24" t="s">
        <v>10</v>
      </c>
      <c r="K1187" s="24" t="s">
        <v>10</v>
      </c>
      <c r="L1187" s="24" t="s">
        <v>10</v>
      </c>
      <c r="M1187" s="134" t="s">
        <v>1427</v>
      </c>
    </row>
    <row r="1188" spans="1:13" ht="12.75" customHeight="1" x14ac:dyDescent="0.2">
      <c r="A1188" s="94" t="s">
        <v>491</v>
      </c>
      <c r="B1188" s="194" t="s">
        <v>414</v>
      </c>
      <c r="C1188" s="190" t="s">
        <v>9</v>
      </c>
      <c r="D1188" s="223"/>
      <c r="E1188" s="190" t="s">
        <v>410</v>
      </c>
      <c r="F1188" s="13">
        <v>59</v>
      </c>
      <c r="G1188" s="13">
        <v>60</v>
      </c>
      <c r="H1188" s="130" t="s">
        <v>1700</v>
      </c>
      <c r="I1188" s="187" t="s">
        <v>10</v>
      </c>
      <c r="J1188" s="24" t="s">
        <v>10</v>
      </c>
      <c r="K1188" s="24" t="s">
        <v>10</v>
      </c>
      <c r="L1188" s="24" t="s">
        <v>10</v>
      </c>
      <c r="M1188" s="134" t="s">
        <v>1427</v>
      </c>
    </row>
    <row r="1189" spans="1:13" ht="25.5" customHeight="1" x14ac:dyDescent="0.2">
      <c r="A1189" s="94">
        <v>67</v>
      </c>
      <c r="B1189" s="133" t="s">
        <v>415</v>
      </c>
      <c r="C1189" s="190"/>
      <c r="D1189" s="223" t="s">
        <v>1404</v>
      </c>
      <c r="E1189" s="190" t="s">
        <v>410</v>
      </c>
      <c r="F1189" s="13"/>
      <c r="G1189" s="13"/>
      <c r="H1189" s="130" t="s">
        <v>10</v>
      </c>
      <c r="I1189" s="187" t="s">
        <v>10</v>
      </c>
      <c r="J1189" s="24" t="s">
        <v>10</v>
      </c>
      <c r="K1189" s="24" t="s">
        <v>10</v>
      </c>
      <c r="L1189" s="24" t="s">
        <v>10</v>
      </c>
      <c r="M1189" s="133"/>
    </row>
    <row r="1190" spans="1:13" ht="12.75" customHeight="1" x14ac:dyDescent="0.2">
      <c r="A1190" s="94" t="s">
        <v>411</v>
      </c>
      <c r="B1190" s="194" t="s">
        <v>412</v>
      </c>
      <c r="C1190" s="190" t="s">
        <v>9</v>
      </c>
      <c r="D1190" s="223"/>
      <c r="E1190" s="190" t="s">
        <v>410</v>
      </c>
      <c r="F1190" s="13">
        <v>58.5</v>
      </c>
      <c r="G1190" s="13">
        <v>58.5</v>
      </c>
      <c r="H1190" s="130" t="s">
        <v>1701</v>
      </c>
      <c r="I1190" s="187" t="s">
        <v>10</v>
      </c>
      <c r="J1190" s="24" t="s">
        <v>10</v>
      </c>
      <c r="K1190" s="24" t="s">
        <v>10</v>
      </c>
      <c r="L1190" s="24" t="s">
        <v>10</v>
      </c>
      <c r="M1190" s="134" t="s">
        <v>1427</v>
      </c>
    </row>
    <row r="1191" spans="1:13" ht="12.75" customHeight="1" x14ac:dyDescent="0.2">
      <c r="A1191" s="94" t="s">
        <v>413</v>
      </c>
      <c r="B1191" s="194" t="s">
        <v>414</v>
      </c>
      <c r="C1191" s="190" t="s">
        <v>9</v>
      </c>
      <c r="D1191" s="223"/>
      <c r="E1191" s="190" t="s">
        <v>410</v>
      </c>
      <c r="F1191" s="13">
        <v>2.4</v>
      </c>
      <c r="G1191" s="13">
        <v>4.3</v>
      </c>
      <c r="H1191" s="130" t="s">
        <v>1654</v>
      </c>
      <c r="I1191" s="187" t="s">
        <v>10</v>
      </c>
      <c r="J1191" s="24" t="s">
        <v>10</v>
      </c>
      <c r="K1191" s="24" t="s">
        <v>10</v>
      </c>
      <c r="L1191" s="24" t="s">
        <v>10</v>
      </c>
      <c r="M1191" s="134" t="s">
        <v>1427</v>
      </c>
    </row>
    <row r="1192" spans="1:13" ht="25.5" customHeight="1" x14ac:dyDescent="0.2">
      <c r="A1192" s="94">
        <v>68</v>
      </c>
      <c r="B1192" s="133" t="s">
        <v>418</v>
      </c>
      <c r="C1192" s="190"/>
      <c r="D1192" s="223" t="s">
        <v>1418</v>
      </c>
      <c r="E1192" s="190" t="s">
        <v>31</v>
      </c>
      <c r="F1192" s="13"/>
      <c r="G1192" s="13"/>
      <c r="H1192" s="130" t="s">
        <v>10</v>
      </c>
      <c r="I1192" s="187" t="s">
        <v>10</v>
      </c>
      <c r="J1192" s="24" t="s">
        <v>10</v>
      </c>
      <c r="K1192" s="24" t="s">
        <v>10</v>
      </c>
      <c r="L1192" s="24" t="s">
        <v>10</v>
      </c>
      <c r="M1192" s="133"/>
    </row>
    <row r="1193" spans="1:13" ht="25.5" x14ac:dyDescent="0.2">
      <c r="A1193" s="94" t="s">
        <v>416</v>
      </c>
      <c r="B1193" s="194" t="s">
        <v>419</v>
      </c>
      <c r="C1193" s="190" t="s">
        <v>9</v>
      </c>
      <c r="D1193" s="223"/>
      <c r="E1193" s="190" t="s">
        <v>31</v>
      </c>
      <c r="F1193" s="13">
        <v>10</v>
      </c>
      <c r="G1193" s="13">
        <v>10</v>
      </c>
      <c r="H1193" s="130" t="s">
        <v>1702</v>
      </c>
      <c r="I1193" s="187" t="s">
        <v>10</v>
      </c>
      <c r="J1193" s="24" t="s">
        <v>10</v>
      </c>
      <c r="K1193" s="24" t="s">
        <v>10</v>
      </c>
      <c r="L1193" s="24" t="s">
        <v>10</v>
      </c>
      <c r="M1193" s="134" t="s">
        <v>1927</v>
      </c>
    </row>
    <row r="1194" spans="1:13" ht="12.75" customHeight="1" x14ac:dyDescent="0.2">
      <c r="A1194" s="94" t="s">
        <v>417</v>
      </c>
      <c r="B1194" s="194" t="s">
        <v>420</v>
      </c>
      <c r="C1194" s="190" t="s">
        <v>9</v>
      </c>
      <c r="D1194" s="223"/>
      <c r="E1194" s="190" t="s">
        <v>31</v>
      </c>
      <c r="F1194" s="13"/>
      <c r="G1194" s="13"/>
      <c r="H1194" s="130"/>
      <c r="I1194" s="187" t="s">
        <v>10</v>
      </c>
      <c r="J1194" s="24" t="s">
        <v>10</v>
      </c>
      <c r="K1194" s="24" t="s">
        <v>10</v>
      </c>
      <c r="L1194" s="24" t="s">
        <v>10</v>
      </c>
      <c r="M1194" s="134"/>
    </row>
    <row r="1195" spans="1:13" ht="51" x14ac:dyDescent="0.2">
      <c r="A1195" s="94" t="s">
        <v>492</v>
      </c>
      <c r="B1195" s="194" t="s">
        <v>421</v>
      </c>
      <c r="C1195" s="190" t="s">
        <v>9</v>
      </c>
      <c r="D1195" s="223"/>
      <c r="E1195" s="190" t="s">
        <v>31</v>
      </c>
      <c r="F1195" s="13">
        <v>1.4</v>
      </c>
      <c r="G1195" s="13">
        <v>1.4</v>
      </c>
      <c r="H1195" s="130" t="s">
        <v>1657</v>
      </c>
      <c r="I1195" s="187" t="s">
        <v>10</v>
      </c>
      <c r="J1195" s="24" t="s">
        <v>10</v>
      </c>
      <c r="K1195" s="24" t="s">
        <v>10</v>
      </c>
      <c r="L1195" s="24" t="s">
        <v>10</v>
      </c>
      <c r="M1195" s="134" t="s">
        <v>1705</v>
      </c>
    </row>
    <row r="1196" spans="1:13" ht="12.75" customHeight="1" x14ac:dyDescent="0.2">
      <c r="A1196" s="94">
        <v>109</v>
      </c>
      <c r="B1196" s="133" t="s">
        <v>422</v>
      </c>
      <c r="C1196" s="190"/>
      <c r="D1196" s="223" t="s">
        <v>1418</v>
      </c>
      <c r="E1196" s="190" t="s">
        <v>31</v>
      </c>
      <c r="F1196" s="13"/>
      <c r="G1196" s="13"/>
      <c r="H1196" s="130" t="s">
        <v>10</v>
      </c>
      <c r="I1196" s="187" t="s">
        <v>10</v>
      </c>
      <c r="J1196" s="24" t="s">
        <v>10</v>
      </c>
      <c r="K1196" s="24" t="s">
        <v>10</v>
      </c>
      <c r="L1196" s="24" t="s">
        <v>10</v>
      </c>
      <c r="M1196" s="133"/>
    </row>
    <row r="1197" spans="1:13" ht="25.5" x14ac:dyDescent="0.2">
      <c r="A1197" s="94" t="s">
        <v>493</v>
      </c>
      <c r="B1197" s="194" t="s">
        <v>419</v>
      </c>
      <c r="C1197" s="190" t="s">
        <v>423</v>
      </c>
      <c r="D1197" s="223"/>
      <c r="E1197" s="190" t="s">
        <v>31</v>
      </c>
      <c r="F1197" s="13">
        <v>67.599999999999994</v>
      </c>
      <c r="G1197" s="13">
        <v>67.599999999999994</v>
      </c>
      <c r="H1197" s="130" t="s">
        <v>1703</v>
      </c>
      <c r="I1197" s="187" t="s">
        <v>10</v>
      </c>
      <c r="J1197" s="24" t="s">
        <v>10</v>
      </c>
      <c r="K1197" s="24" t="s">
        <v>10</v>
      </c>
      <c r="L1197" s="24" t="s">
        <v>10</v>
      </c>
      <c r="M1197" s="134" t="s">
        <v>1928</v>
      </c>
    </row>
    <row r="1198" spans="1:13" ht="25.5" customHeight="1" x14ac:dyDescent="0.2">
      <c r="A1198" s="94" t="s">
        <v>494</v>
      </c>
      <c r="B1198" s="194" t="s">
        <v>420</v>
      </c>
      <c r="C1198" s="190" t="s">
        <v>423</v>
      </c>
      <c r="D1198" s="223"/>
      <c r="E1198" s="190" t="s">
        <v>31</v>
      </c>
      <c r="F1198" s="13"/>
      <c r="G1198" s="13"/>
      <c r="H1198" s="130" t="s">
        <v>10</v>
      </c>
      <c r="I1198" s="187" t="s">
        <v>10</v>
      </c>
      <c r="J1198" s="24" t="s">
        <v>10</v>
      </c>
      <c r="K1198" s="24" t="s">
        <v>10</v>
      </c>
      <c r="L1198" s="24" t="s">
        <v>10</v>
      </c>
      <c r="M1198" s="133"/>
    </row>
    <row r="1199" spans="1:13" ht="27" customHeight="1" x14ac:dyDescent="0.2">
      <c r="A1199" s="94" t="s">
        <v>495</v>
      </c>
      <c r="B1199" s="194" t="s">
        <v>421</v>
      </c>
      <c r="C1199" s="190" t="s">
        <v>423</v>
      </c>
      <c r="D1199" s="223"/>
      <c r="E1199" s="190" t="s">
        <v>31</v>
      </c>
      <c r="F1199" s="116">
        <v>156</v>
      </c>
      <c r="G1199" s="116">
        <v>156</v>
      </c>
      <c r="H1199" s="130" t="s">
        <v>1704</v>
      </c>
      <c r="I1199" s="187" t="s">
        <v>10</v>
      </c>
      <c r="J1199" s="24" t="s">
        <v>10</v>
      </c>
      <c r="K1199" s="24" t="s">
        <v>10</v>
      </c>
      <c r="L1199" s="24" t="s">
        <v>10</v>
      </c>
      <c r="M1199" s="134" t="s">
        <v>1740</v>
      </c>
    </row>
    <row r="1200" spans="1:13" ht="25.5" customHeight="1" x14ac:dyDescent="0.2">
      <c r="A1200" s="183"/>
      <c r="B1200" s="79" t="s">
        <v>910</v>
      </c>
      <c r="C1200" s="190"/>
      <c r="D1200" s="190"/>
      <c r="E1200" s="190"/>
      <c r="F1200" s="13"/>
      <c r="G1200" s="13"/>
      <c r="H1200" s="13"/>
      <c r="I1200" s="190"/>
      <c r="J1200" s="190"/>
      <c r="K1200" s="190"/>
      <c r="L1200" s="190"/>
      <c r="M1200" s="134"/>
    </row>
    <row r="1201" spans="1:13" ht="38.25" customHeight="1" x14ac:dyDescent="0.2">
      <c r="A1201" s="183">
        <v>996</v>
      </c>
      <c r="B1201" s="186" t="s">
        <v>1350</v>
      </c>
      <c r="C1201" s="187" t="s">
        <v>247</v>
      </c>
      <c r="D1201" s="187"/>
      <c r="E1201" s="190" t="s">
        <v>31</v>
      </c>
      <c r="F1201" s="119">
        <v>56.706800000000001</v>
      </c>
      <c r="G1201" s="119">
        <v>56.706800000000001</v>
      </c>
      <c r="H1201" s="119">
        <v>56.601999999999997</v>
      </c>
      <c r="I1201" s="13" t="s">
        <v>93</v>
      </c>
      <c r="J1201" s="116">
        <v>279</v>
      </c>
      <c r="K1201" s="9" t="s">
        <v>785</v>
      </c>
      <c r="L1201" s="116"/>
      <c r="M1201" s="134" t="s">
        <v>1799</v>
      </c>
    </row>
    <row r="1202" spans="1:13" ht="25.5" customHeight="1" x14ac:dyDescent="0.2">
      <c r="A1202" s="183">
        <v>997</v>
      </c>
      <c r="B1202" s="95" t="s">
        <v>1351</v>
      </c>
      <c r="C1202" s="187" t="s">
        <v>247</v>
      </c>
      <c r="D1202" s="190" t="s">
        <v>10</v>
      </c>
      <c r="E1202" s="190" t="s">
        <v>31</v>
      </c>
      <c r="F1202" s="119">
        <v>12.178000000000001</v>
      </c>
      <c r="G1202" s="119">
        <v>12.178000000000001</v>
      </c>
      <c r="H1202" s="119">
        <v>12.178000000000001</v>
      </c>
      <c r="I1202" s="13" t="s">
        <v>93</v>
      </c>
      <c r="J1202" s="116">
        <v>279</v>
      </c>
      <c r="K1202" s="9" t="s">
        <v>763</v>
      </c>
      <c r="L1202" s="116"/>
      <c r="M1202" s="126" t="s">
        <v>1427</v>
      </c>
    </row>
    <row r="1203" spans="1:13" ht="25.5" customHeight="1" x14ac:dyDescent="0.2">
      <c r="A1203" s="219">
        <v>998</v>
      </c>
      <c r="B1203" s="222" t="s">
        <v>1352</v>
      </c>
      <c r="C1203" s="187" t="s">
        <v>247</v>
      </c>
      <c r="D1203" s="223" t="s">
        <v>10</v>
      </c>
      <c r="E1203" s="226" t="s">
        <v>31</v>
      </c>
      <c r="F1203" s="119">
        <v>2183.09</v>
      </c>
      <c r="G1203" s="119">
        <v>2183.09</v>
      </c>
      <c r="H1203" s="119">
        <f>H1208+H1209+H1210+H1211+H1212+H1213</f>
        <v>2183.09</v>
      </c>
      <c r="I1203" s="13" t="s">
        <v>94</v>
      </c>
      <c r="J1203" s="116">
        <v>279</v>
      </c>
      <c r="K1203" s="9" t="s">
        <v>789</v>
      </c>
      <c r="L1203" s="9" t="s">
        <v>722</v>
      </c>
      <c r="M1203" s="134" t="s">
        <v>1875</v>
      </c>
    </row>
    <row r="1204" spans="1:13" ht="25.5" customHeight="1" x14ac:dyDescent="0.2">
      <c r="A1204" s="219"/>
      <c r="B1204" s="222"/>
      <c r="C1204" s="187" t="s">
        <v>247</v>
      </c>
      <c r="D1204" s="223"/>
      <c r="E1204" s="226"/>
      <c r="F1204" s="119">
        <v>255.4545</v>
      </c>
      <c r="G1204" s="119">
        <v>255.4545</v>
      </c>
      <c r="H1204" s="119">
        <f>H1207+H1215+H1217+H1219</f>
        <v>255.45500000000001</v>
      </c>
      <c r="I1204" s="13" t="s">
        <v>93</v>
      </c>
      <c r="J1204" s="116">
        <v>279</v>
      </c>
      <c r="K1204" s="9" t="s">
        <v>789</v>
      </c>
      <c r="L1204" s="9" t="s">
        <v>723</v>
      </c>
      <c r="M1204" s="134" t="s">
        <v>1427</v>
      </c>
    </row>
    <row r="1205" spans="1:13" ht="12.75" customHeight="1" x14ac:dyDescent="0.2">
      <c r="A1205" s="183"/>
      <c r="B1205" s="186" t="s">
        <v>993</v>
      </c>
      <c r="C1205" s="187"/>
      <c r="D1205" s="187"/>
      <c r="E1205" s="190"/>
      <c r="F1205" s="119"/>
      <c r="G1205" s="119"/>
      <c r="H1205" s="119"/>
      <c r="I1205" s="13"/>
      <c r="J1205" s="116"/>
      <c r="K1205" s="9"/>
      <c r="L1205" s="9"/>
      <c r="M1205" s="134"/>
    </row>
    <row r="1206" spans="1:13" ht="12.75" customHeight="1" x14ac:dyDescent="0.2">
      <c r="A1206" s="183"/>
      <c r="B1206" s="186" t="s">
        <v>1066</v>
      </c>
      <c r="C1206" s="187"/>
      <c r="D1206" s="187"/>
      <c r="E1206" s="190"/>
      <c r="F1206" s="119"/>
      <c r="G1206" s="119"/>
      <c r="H1206" s="119"/>
      <c r="I1206" s="13"/>
      <c r="J1206" s="116"/>
      <c r="K1206" s="9"/>
      <c r="L1206" s="9"/>
      <c r="M1206" s="134"/>
    </row>
    <row r="1207" spans="1:13" ht="25.5" customHeight="1" x14ac:dyDescent="0.2">
      <c r="A1207" s="183">
        <v>1001</v>
      </c>
      <c r="B1207" s="191" t="s">
        <v>631</v>
      </c>
      <c r="C1207" s="34" t="s">
        <v>68</v>
      </c>
      <c r="D1207" s="190" t="s">
        <v>10</v>
      </c>
      <c r="E1207" s="199" t="s">
        <v>31</v>
      </c>
      <c r="F1207" s="143">
        <v>115.1345</v>
      </c>
      <c r="G1207" s="143">
        <v>115.1345</v>
      </c>
      <c r="H1207" s="143">
        <v>115.13500000000001</v>
      </c>
      <c r="I1207" s="199" t="s">
        <v>994</v>
      </c>
      <c r="J1207" s="39" t="s">
        <v>811</v>
      </c>
      <c r="K1207" s="39" t="s">
        <v>789</v>
      </c>
      <c r="L1207" s="40" t="s">
        <v>723</v>
      </c>
      <c r="M1207" s="134" t="s">
        <v>1427</v>
      </c>
    </row>
    <row r="1208" spans="1:13" ht="38.25" x14ac:dyDescent="0.2">
      <c r="A1208" s="183">
        <v>1002</v>
      </c>
      <c r="B1208" s="191" t="s">
        <v>670</v>
      </c>
      <c r="C1208" s="34" t="s">
        <v>68</v>
      </c>
      <c r="D1208" s="187" t="s">
        <v>10</v>
      </c>
      <c r="E1208" s="199" t="s">
        <v>31</v>
      </c>
      <c r="F1208" s="143">
        <v>317.339</v>
      </c>
      <c r="G1208" s="143">
        <v>317.339</v>
      </c>
      <c r="H1208" s="143">
        <v>317.339</v>
      </c>
      <c r="I1208" s="187" t="s">
        <v>995</v>
      </c>
      <c r="J1208" s="39" t="s">
        <v>811</v>
      </c>
      <c r="K1208" s="39" t="s">
        <v>789</v>
      </c>
      <c r="L1208" s="39" t="s">
        <v>722</v>
      </c>
      <c r="M1208" s="134" t="s">
        <v>1876</v>
      </c>
    </row>
    <row r="1209" spans="1:13" ht="25.5" x14ac:dyDescent="0.2">
      <c r="A1209" s="183">
        <v>1003</v>
      </c>
      <c r="B1209" s="191" t="s">
        <v>671</v>
      </c>
      <c r="C1209" s="34" t="s">
        <v>68</v>
      </c>
      <c r="D1209" s="187" t="s">
        <v>10</v>
      </c>
      <c r="E1209" s="199" t="s">
        <v>31</v>
      </c>
      <c r="F1209" s="143">
        <v>568.56500000000005</v>
      </c>
      <c r="G1209" s="143">
        <v>568.56500000000005</v>
      </c>
      <c r="H1209" s="143">
        <v>568.56500000000005</v>
      </c>
      <c r="I1209" s="187" t="s">
        <v>995</v>
      </c>
      <c r="J1209" s="39" t="s">
        <v>811</v>
      </c>
      <c r="K1209" s="39" t="s">
        <v>789</v>
      </c>
      <c r="L1209" s="39" t="s">
        <v>722</v>
      </c>
      <c r="M1209" s="134" t="s">
        <v>1742</v>
      </c>
    </row>
    <row r="1210" spans="1:13" ht="25.5" x14ac:dyDescent="0.2">
      <c r="A1210" s="183">
        <v>1004</v>
      </c>
      <c r="B1210" s="191" t="s">
        <v>672</v>
      </c>
      <c r="C1210" s="34" t="s">
        <v>68</v>
      </c>
      <c r="D1210" s="187"/>
      <c r="E1210" s="199" t="s">
        <v>31</v>
      </c>
      <c r="F1210" s="143">
        <v>450</v>
      </c>
      <c r="G1210" s="143">
        <v>450</v>
      </c>
      <c r="H1210" s="143">
        <v>450</v>
      </c>
      <c r="I1210" s="187" t="s">
        <v>995</v>
      </c>
      <c r="J1210" s="39" t="s">
        <v>811</v>
      </c>
      <c r="K1210" s="39" t="s">
        <v>789</v>
      </c>
      <c r="L1210" s="39" t="s">
        <v>722</v>
      </c>
      <c r="M1210" s="134" t="s">
        <v>1742</v>
      </c>
    </row>
    <row r="1211" spans="1:13" ht="25.5" x14ac:dyDescent="0.2">
      <c r="A1211" s="183">
        <v>1005</v>
      </c>
      <c r="B1211" s="191" t="s">
        <v>1093</v>
      </c>
      <c r="C1211" s="34" t="s">
        <v>68</v>
      </c>
      <c r="D1211" s="187" t="s">
        <v>10</v>
      </c>
      <c r="E1211" s="199" t="s">
        <v>31</v>
      </c>
      <c r="F1211" s="143">
        <v>369.98500000000001</v>
      </c>
      <c r="G1211" s="143">
        <v>369.98500000000001</v>
      </c>
      <c r="H1211" s="143">
        <v>369.98500000000001</v>
      </c>
      <c r="I1211" s="187" t="s">
        <v>995</v>
      </c>
      <c r="J1211" s="39" t="s">
        <v>811</v>
      </c>
      <c r="K1211" s="39" t="s">
        <v>789</v>
      </c>
      <c r="L1211" s="39" t="s">
        <v>722</v>
      </c>
      <c r="M1211" s="134" t="s">
        <v>1742</v>
      </c>
    </row>
    <row r="1212" spans="1:13" ht="25.5" customHeight="1" x14ac:dyDescent="0.2">
      <c r="A1212" s="183">
        <v>1006</v>
      </c>
      <c r="B1212" s="191" t="s">
        <v>1094</v>
      </c>
      <c r="C1212" s="34" t="s">
        <v>68</v>
      </c>
      <c r="D1212" s="187" t="s">
        <v>10</v>
      </c>
      <c r="E1212" s="199" t="s">
        <v>31</v>
      </c>
      <c r="F1212" s="143">
        <v>135</v>
      </c>
      <c r="G1212" s="143">
        <v>135</v>
      </c>
      <c r="H1212" s="143">
        <v>135</v>
      </c>
      <c r="I1212" s="187" t="s">
        <v>995</v>
      </c>
      <c r="J1212" s="39" t="s">
        <v>811</v>
      </c>
      <c r="K1212" s="39" t="s">
        <v>789</v>
      </c>
      <c r="L1212" s="39" t="s">
        <v>722</v>
      </c>
      <c r="M1212" s="134" t="s">
        <v>1742</v>
      </c>
    </row>
    <row r="1213" spans="1:13" ht="25.5" x14ac:dyDescent="0.2">
      <c r="A1213" s="183">
        <v>1007</v>
      </c>
      <c r="B1213" s="191" t="s">
        <v>1092</v>
      </c>
      <c r="C1213" s="34" t="s">
        <v>68</v>
      </c>
      <c r="D1213" s="187" t="s">
        <v>10</v>
      </c>
      <c r="E1213" s="199" t="s">
        <v>31</v>
      </c>
      <c r="F1213" s="143">
        <v>342.20100000000002</v>
      </c>
      <c r="G1213" s="143">
        <v>342.20100000000002</v>
      </c>
      <c r="H1213" s="143">
        <v>342.20100000000002</v>
      </c>
      <c r="I1213" s="187" t="s">
        <v>995</v>
      </c>
      <c r="J1213" s="39" t="s">
        <v>811</v>
      </c>
      <c r="K1213" s="39" t="s">
        <v>789</v>
      </c>
      <c r="L1213" s="39" t="s">
        <v>722</v>
      </c>
      <c r="M1213" s="134" t="s">
        <v>1742</v>
      </c>
    </row>
    <row r="1214" spans="1:13" ht="12.75" customHeight="1" x14ac:dyDescent="0.2">
      <c r="A1214" s="183"/>
      <c r="B1214" s="186" t="s">
        <v>1095</v>
      </c>
      <c r="C1214" s="187"/>
      <c r="D1214" s="187" t="s">
        <v>10</v>
      </c>
      <c r="E1214" s="190"/>
      <c r="F1214" s="119"/>
      <c r="G1214" s="119"/>
      <c r="H1214" s="119"/>
      <c r="I1214" s="13"/>
      <c r="J1214" s="116"/>
      <c r="K1214" s="9"/>
      <c r="L1214" s="9"/>
      <c r="M1214" s="134"/>
    </row>
    <row r="1215" spans="1:13" ht="38.25" customHeight="1" x14ac:dyDescent="0.2">
      <c r="A1215" s="183">
        <v>1014</v>
      </c>
      <c r="B1215" s="191" t="s">
        <v>974</v>
      </c>
      <c r="C1215" s="34" t="s">
        <v>68</v>
      </c>
      <c r="D1215" s="190" t="s">
        <v>10</v>
      </c>
      <c r="E1215" s="199" t="s">
        <v>31</v>
      </c>
      <c r="F1215" s="143">
        <v>20</v>
      </c>
      <c r="G1215" s="143">
        <v>20</v>
      </c>
      <c r="H1215" s="143">
        <v>20</v>
      </c>
      <c r="I1215" s="199" t="s">
        <v>994</v>
      </c>
      <c r="J1215" s="39" t="s">
        <v>811</v>
      </c>
      <c r="K1215" s="39" t="s">
        <v>789</v>
      </c>
      <c r="L1215" s="40" t="s">
        <v>723</v>
      </c>
      <c r="M1215" s="134" t="s">
        <v>1742</v>
      </c>
    </row>
    <row r="1216" spans="1:13" ht="12.75" customHeight="1" x14ac:dyDescent="0.2">
      <c r="A1216" s="183"/>
      <c r="B1216" s="186" t="s">
        <v>1096</v>
      </c>
      <c r="C1216" s="187"/>
      <c r="D1216" s="187"/>
      <c r="E1216" s="190"/>
      <c r="F1216" s="119"/>
      <c r="G1216" s="119"/>
      <c r="H1216" s="119"/>
      <c r="I1216" s="13"/>
      <c r="J1216" s="116"/>
      <c r="K1216" s="9"/>
      <c r="L1216" s="9"/>
      <c r="M1216" s="134"/>
    </row>
    <row r="1217" spans="1:13" ht="51" customHeight="1" x14ac:dyDescent="0.2">
      <c r="A1217" s="183">
        <v>1015</v>
      </c>
      <c r="B1217" s="191" t="s">
        <v>1097</v>
      </c>
      <c r="C1217" s="34" t="s">
        <v>68</v>
      </c>
      <c r="D1217" s="190" t="s">
        <v>10</v>
      </c>
      <c r="E1217" s="199" t="s">
        <v>31</v>
      </c>
      <c r="F1217" s="143">
        <v>17.920000000000002</v>
      </c>
      <c r="G1217" s="143">
        <v>17.920000000000002</v>
      </c>
      <c r="H1217" s="143">
        <v>17.920000000000002</v>
      </c>
      <c r="I1217" s="199" t="s">
        <v>994</v>
      </c>
      <c r="J1217" s="39" t="s">
        <v>811</v>
      </c>
      <c r="K1217" s="39" t="s">
        <v>789</v>
      </c>
      <c r="L1217" s="40" t="s">
        <v>723</v>
      </c>
      <c r="M1217" s="134" t="s">
        <v>1742</v>
      </c>
    </row>
    <row r="1218" spans="1:13" ht="12.75" customHeight="1" x14ac:dyDescent="0.2">
      <c r="A1218" s="183"/>
      <c r="B1218" s="186" t="s">
        <v>1074</v>
      </c>
      <c r="C1218" s="187"/>
      <c r="D1218" s="187"/>
      <c r="E1218" s="190"/>
      <c r="F1218" s="119"/>
      <c r="G1218" s="119"/>
      <c r="H1218" s="119"/>
      <c r="I1218" s="13"/>
      <c r="J1218" s="116"/>
      <c r="K1218" s="9"/>
      <c r="L1218" s="9"/>
      <c r="M1218" s="134"/>
    </row>
    <row r="1219" spans="1:13" ht="25.5" customHeight="1" x14ac:dyDescent="0.2">
      <c r="A1219" s="183">
        <v>1017</v>
      </c>
      <c r="B1219" s="191" t="s">
        <v>632</v>
      </c>
      <c r="C1219" s="34" t="s">
        <v>68</v>
      </c>
      <c r="D1219" s="190" t="s">
        <v>10</v>
      </c>
      <c r="E1219" s="199" t="s">
        <v>31</v>
      </c>
      <c r="F1219" s="143">
        <v>102.4</v>
      </c>
      <c r="G1219" s="143">
        <v>102.4</v>
      </c>
      <c r="H1219" s="143">
        <v>102.4</v>
      </c>
      <c r="I1219" s="199" t="s">
        <v>994</v>
      </c>
      <c r="J1219" s="39" t="s">
        <v>811</v>
      </c>
      <c r="K1219" s="39" t="s">
        <v>789</v>
      </c>
      <c r="L1219" s="40" t="s">
        <v>723</v>
      </c>
      <c r="M1219" s="134" t="s">
        <v>1742</v>
      </c>
    </row>
    <row r="1220" spans="1:13" ht="12.75" customHeight="1" x14ac:dyDescent="0.2">
      <c r="A1220" s="183"/>
      <c r="B1220" s="186"/>
      <c r="C1220" s="187"/>
      <c r="D1220" s="187"/>
      <c r="E1220" s="190"/>
      <c r="F1220" s="119"/>
      <c r="G1220" s="119"/>
      <c r="H1220" s="119"/>
      <c r="I1220" s="13"/>
      <c r="J1220" s="116"/>
      <c r="K1220" s="9"/>
      <c r="L1220" s="9"/>
      <c r="M1220" s="134"/>
    </row>
    <row r="1221" spans="1:13" ht="12.75" customHeight="1" x14ac:dyDescent="0.2">
      <c r="A1221" s="219">
        <v>1021</v>
      </c>
      <c r="B1221" s="222" t="s">
        <v>1353</v>
      </c>
      <c r="C1221" s="187" t="s">
        <v>247</v>
      </c>
      <c r="D1221" s="223" t="s">
        <v>10</v>
      </c>
      <c r="E1221" s="226" t="s">
        <v>31</v>
      </c>
      <c r="F1221" s="119">
        <v>2218.2710000000002</v>
      </c>
      <c r="G1221" s="119">
        <v>2218.2710000000002</v>
      </c>
      <c r="H1221" s="119">
        <f>H1228+H1233+H1234+H1235+H1236+H1237+H1238+H1240</f>
        <v>2218.2709999999997</v>
      </c>
      <c r="I1221" s="13" t="s">
        <v>94</v>
      </c>
      <c r="J1221" s="116">
        <v>279</v>
      </c>
      <c r="K1221" s="9" t="s">
        <v>722</v>
      </c>
      <c r="L1221" s="9" t="s">
        <v>722</v>
      </c>
      <c r="M1221" s="134" t="s">
        <v>1427</v>
      </c>
    </row>
    <row r="1222" spans="1:13" ht="26.25" customHeight="1" x14ac:dyDescent="0.2">
      <c r="A1222" s="219"/>
      <c r="B1222" s="222"/>
      <c r="C1222" s="187" t="s">
        <v>247</v>
      </c>
      <c r="D1222" s="223"/>
      <c r="E1222" s="226"/>
      <c r="F1222" s="119">
        <v>92.4161</v>
      </c>
      <c r="G1222" s="119">
        <v>92.4161</v>
      </c>
      <c r="H1222" s="119">
        <f>H1226+H1230+H1232+H1241</f>
        <v>92.415999999999997</v>
      </c>
      <c r="I1222" s="13" t="s">
        <v>93</v>
      </c>
      <c r="J1222" s="116">
        <v>279</v>
      </c>
      <c r="K1222" s="9" t="s">
        <v>722</v>
      </c>
      <c r="L1222" s="9" t="s">
        <v>723</v>
      </c>
      <c r="M1222" s="134" t="s">
        <v>1427</v>
      </c>
    </row>
    <row r="1223" spans="1:13" ht="12.75" customHeight="1" x14ac:dyDescent="0.2">
      <c r="A1223" s="183"/>
      <c r="B1223" s="186" t="s">
        <v>993</v>
      </c>
      <c r="C1223" s="187"/>
      <c r="D1223" s="187"/>
      <c r="E1223" s="190"/>
      <c r="F1223" s="119"/>
      <c r="G1223" s="119"/>
      <c r="H1223" s="119"/>
      <c r="I1223" s="13"/>
      <c r="J1223" s="116"/>
      <c r="K1223" s="9"/>
      <c r="L1223" s="9"/>
      <c r="M1223" s="134"/>
    </row>
    <row r="1224" spans="1:13" ht="12.75" customHeight="1" x14ac:dyDescent="0.2">
      <c r="A1224" s="183"/>
      <c r="B1224" s="186" t="s">
        <v>1131</v>
      </c>
      <c r="C1224" s="187"/>
      <c r="D1224" s="187"/>
      <c r="E1224" s="190"/>
      <c r="F1224" s="119"/>
      <c r="G1224" s="119"/>
      <c r="H1224" s="119"/>
      <c r="I1224" s="13"/>
      <c r="J1224" s="116"/>
      <c r="K1224" s="9"/>
      <c r="L1224" s="9"/>
      <c r="M1224" s="134"/>
    </row>
    <row r="1225" spans="1:13" ht="12.75" customHeight="1" x14ac:dyDescent="0.2">
      <c r="A1225" s="219">
        <v>1022</v>
      </c>
      <c r="B1225" s="227" t="s">
        <v>1145</v>
      </c>
      <c r="C1225" s="34" t="s">
        <v>68</v>
      </c>
      <c r="D1225" s="223" t="s">
        <v>10</v>
      </c>
      <c r="E1225" s="238" t="s">
        <v>31</v>
      </c>
      <c r="F1225" s="143"/>
      <c r="G1225" s="143"/>
      <c r="H1225" s="143"/>
      <c r="I1225" s="187"/>
      <c r="J1225" s="39"/>
      <c r="K1225" s="39"/>
      <c r="L1225" s="39"/>
      <c r="M1225" s="134"/>
    </row>
    <row r="1226" spans="1:13" ht="12.75" customHeight="1" x14ac:dyDescent="0.2">
      <c r="A1226" s="219"/>
      <c r="B1226" s="227"/>
      <c r="C1226" s="34" t="s">
        <v>68</v>
      </c>
      <c r="D1226" s="223"/>
      <c r="E1226" s="238"/>
      <c r="F1226" s="143">
        <v>56.845300000000002</v>
      </c>
      <c r="G1226" s="143">
        <v>56.845300000000002</v>
      </c>
      <c r="H1226" s="143">
        <v>56.844999999999999</v>
      </c>
      <c r="I1226" s="187" t="s">
        <v>994</v>
      </c>
      <c r="J1226" s="39" t="s">
        <v>811</v>
      </c>
      <c r="K1226" s="39" t="s">
        <v>722</v>
      </c>
      <c r="L1226" s="39" t="s">
        <v>723</v>
      </c>
      <c r="M1226" s="134" t="s">
        <v>1742</v>
      </c>
    </row>
    <row r="1227" spans="1:13" ht="12.75" customHeight="1" x14ac:dyDescent="0.2">
      <c r="A1227" s="183"/>
      <c r="B1227" s="186" t="s">
        <v>1132</v>
      </c>
      <c r="C1227" s="187"/>
      <c r="D1227" s="187"/>
      <c r="E1227" s="190"/>
      <c r="F1227" s="119"/>
      <c r="G1227" s="119"/>
      <c r="H1227" s="119"/>
      <c r="I1227" s="13"/>
      <c r="J1227" s="116"/>
      <c r="K1227" s="9"/>
      <c r="L1227" s="9"/>
      <c r="M1227" s="134"/>
    </row>
    <row r="1228" spans="1:13" ht="25.5" x14ac:dyDescent="0.2">
      <c r="A1228" s="183">
        <v>1023</v>
      </c>
      <c r="B1228" s="191" t="s">
        <v>640</v>
      </c>
      <c r="C1228" s="34" t="s">
        <v>68</v>
      </c>
      <c r="D1228" s="187" t="s">
        <v>10</v>
      </c>
      <c r="E1228" s="199" t="s">
        <v>31</v>
      </c>
      <c r="F1228" s="143">
        <v>41.8</v>
      </c>
      <c r="G1228" s="143">
        <v>41.8</v>
      </c>
      <c r="H1228" s="143">
        <v>41.8</v>
      </c>
      <c r="I1228" s="187" t="s">
        <v>995</v>
      </c>
      <c r="J1228" s="39" t="s">
        <v>811</v>
      </c>
      <c r="K1228" s="39" t="s">
        <v>722</v>
      </c>
      <c r="L1228" s="39" t="s">
        <v>722</v>
      </c>
      <c r="M1228" s="134" t="s">
        <v>1742</v>
      </c>
    </row>
    <row r="1229" spans="1:13" ht="12.75" customHeight="1" x14ac:dyDescent="0.2">
      <c r="A1229" s="183"/>
      <c r="B1229" s="186" t="s">
        <v>1137</v>
      </c>
      <c r="C1229" s="187"/>
      <c r="D1229" s="187"/>
      <c r="E1229" s="190"/>
      <c r="F1229" s="119"/>
      <c r="G1229" s="119"/>
      <c r="H1229" s="119"/>
      <c r="I1229" s="13"/>
      <c r="J1229" s="116"/>
      <c r="K1229" s="9"/>
      <c r="L1229" s="9"/>
      <c r="M1229" s="134"/>
    </row>
    <row r="1230" spans="1:13" ht="26.25" customHeight="1" x14ac:dyDescent="0.2">
      <c r="A1230" s="183">
        <v>1025</v>
      </c>
      <c r="B1230" s="191" t="s">
        <v>641</v>
      </c>
      <c r="C1230" s="187" t="s">
        <v>68</v>
      </c>
      <c r="D1230" s="187" t="s">
        <v>10</v>
      </c>
      <c r="E1230" s="199" t="s">
        <v>31</v>
      </c>
      <c r="F1230" s="143">
        <v>15</v>
      </c>
      <c r="G1230" s="143">
        <v>15</v>
      </c>
      <c r="H1230" s="143">
        <v>15</v>
      </c>
      <c r="I1230" s="187" t="s">
        <v>994</v>
      </c>
      <c r="J1230" s="39" t="s">
        <v>811</v>
      </c>
      <c r="K1230" s="39" t="s">
        <v>722</v>
      </c>
      <c r="L1230" s="39" t="s">
        <v>723</v>
      </c>
      <c r="M1230" s="134" t="s">
        <v>1742</v>
      </c>
    </row>
    <row r="1231" spans="1:13" ht="12.75" customHeight="1" x14ac:dyDescent="0.2">
      <c r="A1231" s="183"/>
      <c r="B1231" s="186" t="s">
        <v>1138</v>
      </c>
      <c r="C1231" s="187"/>
      <c r="D1231" s="187"/>
      <c r="E1231" s="190"/>
      <c r="F1231" s="119"/>
      <c r="G1231" s="119"/>
      <c r="H1231" s="119"/>
      <c r="I1231" s="13"/>
      <c r="J1231" s="116"/>
      <c r="K1231" s="9"/>
      <c r="L1231" s="9"/>
      <c r="M1231" s="134"/>
    </row>
    <row r="1232" spans="1:13" ht="26.25" customHeight="1" x14ac:dyDescent="0.2">
      <c r="A1232" s="183">
        <v>1027</v>
      </c>
      <c r="B1232" s="191" t="s">
        <v>1354</v>
      </c>
      <c r="C1232" s="187" t="s">
        <v>68</v>
      </c>
      <c r="D1232" s="187" t="s">
        <v>10</v>
      </c>
      <c r="E1232" s="199" t="s">
        <v>31</v>
      </c>
      <c r="F1232" s="143">
        <v>14.2501</v>
      </c>
      <c r="G1232" s="143">
        <v>14.2501</v>
      </c>
      <c r="H1232" s="143">
        <v>14.25</v>
      </c>
      <c r="I1232" s="187" t="s">
        <v>994</v>
      </c>
      <c r="J1232" s="39" t="s">
        <v>811</v>
      </c>
      <c r="K1232" s="39" t="s">
        <v>722</v>
      </c>
      <c r="L1232" s="39" t="s">
        <v>723</v>
      </c>
      <c r="M1232" s="134" t="s">
        <v>1742</v>
      </c>
    </row>
    <row r="1233" spans="1:13" ht="25.5" x14ac:dyDescent="0.2">
      <c r="A1233" s="183">
        <v>1028</v>
      </c>
      <c r="B1233" s="191" t="s">
        <v>1142</v>
      </c>
      <c r="C1233" s="187" t="s">
        <v>68</v>
      </c>
      <c r="D1233" s="187" t="s">
        <v>10</v>
      </c>
      <c r="E1233" s="199" t="s">
        <v>31</v>
      </c>
      <c r="F1233" s="143">
        <v>27</v>
      </c>
      <c r="G1233" s="143">
        <v>27</v>
      </c>
      <c r="H1233" s="143">
        <v>27</v>
      </c>
      <c r="I1233" s="187" t="s">
        <v>995</v>
      </c>
      <c r="J1233" s="39" t="s">
        <v>811</v>
      </c>
      <c r="K1233" s="39" t="s">
        <v>722</v>
      </c>
      <c r="L1233" s="39" t="s">
        <v>722</v>
      </c>
      <c r="M1233" s="134" t="s">
        <v>1742</v>
      </c>
    </row>
    <row r="1234" spans="1:13" ht="25.5" x14ac:dyDescent="0.2">
      <c r="A1234" s="183">
        <v>1029</v>
      </c>
      <c r="B1234" s="191" t="s">
        <v>642</v>
      </c>
      <c r="C1234" s="187" t="s">
        <v>68</v>
      </c>
      <c r="D1234" s="187" t="s">
        <v>10</v>
      </c>
      <c r="E1234" s="199" t="s">
        <v>31</v>
      </c>
      <c r="F1234" s="143">
        <v>600</v>
      </c>
      <c r="G1234" s="143">
        <v>600</v>
      </c>
      <c r="H1234" s="143">
        <v>600</v>
      </c>
      <c r="I1234" s="187" t="s">
        <v>995</v>
      </c>
      <c r="J1234" s="39" t="s">
        <v>811</v>
      </c>
      <c r="K1234" s="39" t="s">
        <v>722</v>
      </c>
      <c r="L1234" s="39" t="s">
        <v>722</v>
      </c>
      <c r="M1234" s="134" t="s">
        <v>1742</v>
      </c>
    </row>
    <row r="1235" spans="1:13" ht="25.5" x14ac:dyDescent="0.2">
      <c r="A1235" s="183">
        <v>1030</v>
      </c>
      <c r="B1235" s="191" t="s">
        <v>643</v>
      </c>
      <c r="C1235" s="187" t="s">
        <v>68</v>
      </c>
      <c r="D1235" s="187" t="s">
        <v>10</v>
      </c>
      <c r="E1235" s="199" t="s">
        <v>31</v>
      </c>
      <c r="F1235" s="143">
        <v>381.21699999999998</v>
      </c>
      <c r="G1235" s="143">
        <v>381.21699999999998</v>
      </c>
      <c r="H1235" s="143">
        <v>381.21699999999998</v>
      </c>
      <c r="I1235" s="187" t="s">
        <v>995</v>
      </c>
      <c r="J1235" s="39" t="s">
        <v>811</v>
      </c>
      <c r="K1235" s="39" t="s">
        <v>722</v>
      </c>
      <c r="L1235" s="39" t="s">
        <v>722</v>
      </c>
      <c r="M1235" s="134" t="s">
        <v>1742</v>
      </c>
    </row>
    <row r="1236" spans="1:13" ht="25.5" x14ac:dyDescent="0.2">
      <c r="A1236" s="183">
        <v>1031</v>
      </c>
      <c r="B1236" s="191" t="s">
        <v>644</v>
      </c>
      <c r="C1236" s="187" t="s">
        <v>68</v>
      </c>
      <c r="D1236" s="187" t="s">
        <v>10</v>
      </c>
      <c r="E1236" s="199" t="s">
        <v>31</v>
      </c>
      <c r="F1236" s="143">
        <v>464.82900000000001</v>
      </c>
      <c r="G1236" s="143">
        <v>464.82900000000001</v>
      </c>
      <c r="H1236" s="143">
        <v>464.82900000000001</v>
      </c>
      <c r="I1236" s="187" t="s">
        <v>995</v>
      </c>
      <c r="J1236" s="39" t="s">
        <v>811</v>
      </c>
      <c r="K1236" s="39" t="s">
        <v>722</v>
      </c>
      <c r="L1236" s="39" t="s">
        <v>722</v>
      </c>
      <c r="M1236" s="134" t="s">
        <v>1742</v>
      </c>
    </row>
    <row r="1237" spans="1:13" ht="25.5" x14ac:dyDescent="0.2">
      <c r="A1237" s="183">
        <v>1032</v>
      </c>
      <c r="B1237" s="191" t="s">
        <v>645</v>
      </c>
      <c r="C1237" s="187" t="s">
        <v>68</v>
      </c>
      <c r="D1237" s="187" t="s">
        <v>10</v>
      </c>
      <c r="E1237" s="199" t="s">
        <v>31</v>
      </c>
      <c r="F1237" s="143">
        <v>288.85000000000002</v>
      </c>
      <c r="G1237" s="143">
        <v>288.85000000000002</v>
      </c>
      <c r="H1237" s="143">
        <v>288.85000000000002</v>
      </c>
      <c r="I1237" s="187" t="s">
        <v>995</v>
      </c>
      <c r="J1237" s="39" t="s">
        <v>811</v>
      </c>
      <c r="K1237" s="39" t="s">
        <v>722</v>
      </c>
      <c r="L1237" s="39" t="s">
        <v>722</v>
      </c>
      <c r="M1237" s="134" t="s">
        <v>1742</v>
      </c>
    </row>
    <row r="1238" spans="1:13" ht="25.5" x14ac:dyDescent="0.2">
      <c r="A1238" s="183">
        <v>1033</v>
      </c>
      <c r="B1238" s="191" t="s">
        <v>1144</v>
      </c>
      <c r="C1238" s="187" t="s">
        <v>68</v>
      </c>
      <c r="D1238" s="187" t="s">
        <v>10</v>
      </c>
      <c r="E1238" s="199" t="s">
        <v>31</v>
      </c>
      <c r="F1238" s="143">
        <v>165</v>
      </c>
      <c r="G1238" s="143">
        <v>165</v>
      </c>
      <c r="H1238" s="143">
        <v>165</v>
      </c>
      <c r="I1238" s="187" t="s">
        <v>995</v>
      </c>
      <c r="J1238" s="39" t="s">
        <v>811</v>
      </c>
      <c r="K1238" s="39" t="s">
        <v>722</v>
      </c>
      <c r="L1238" s="39" t="s">
        <v>722</v>
      </c>
      <c r="M1238" s="134" t="s">
        <v>1742</v>
      </c>
    </row>
    <row r="1239" spans="1:13" ht="12.75" customHeight="1" x14ac:dyDescent="0.2">
      <c r="A1239" s="183"/>
      <c r="B1239" s="186" t="s">
        <v>1143</v>
      </c>
      <c r="C1239" s="187"/>
      <c r="D1239" s="187"/>
      <c r="E1239" s="190"/>
      <c r="F1239" s="119"/>
      <c r="G1239" s="119"/>
      <c r="H1239" s="119"/>
      <c r="I1239" s="13"/>
      <c r="J1239" s="116"/>
      <c r="K1239" s="9"/>
      <c r="L1239" s="9"/>
      <c r="M1239" s="134"/>
    </row>
    <row r="1240" spans="1:13" ht="12.75" customHeight="1" x14ac:dyDescent="0.2">
      <c r="A1240" s="219">
        <v>1034</v>
      </c>
      <c r="B1240" s="227" t="s">
        <v>646</v>
      </c>
      <c r="C1240" s="187" t="s">
        <v>68</v>
      </c>
      <c r="D1240" s="223" t="s">
        <v>10</v>
      </c>
      <c r="E1240" s="238" t="s">
        <v>31</v>
      </c>
      <c r="F1240" s="143">
        <v>249.57499999999999</v>
      </c>
      <c r="G1240" s="143">
        <v>249.57499999999999</v>
      </c>
      <c r="H1240" s="143">
        <v>249.57499999999999</v>
      </c>
      <c r="I1240" s="187" t="s">
        <v>995</v>
      </c>
      <c r="J1240" s="39" t="s">
        <v>811</v>
      </c>
      <c r="K1240" s="39" t="s">
        <v>722</v>
      </c>
      <c r="L1240" s="39" t="s">
        <v>722</v>
      </c>
      <c r="M1240" s="134" t="s">
        <v>1742</v>
      </c>
    </row>
    <row r="1241" spans="1:13" ht="12.75" customHeight="1" x14ac:dyDescent="0.2">
      <c r="A1241" s="219"/>
      <c r="B1241" s="227"/>
      <c r="C1241" s="187" t="s">
        <v>68</v>
      </c>
      <c r="D1241" s="223"/>
      <c r="E1241" s="238"/>
      <c r="F1241" s="143">
        <v>6.3207000000000004</v>
      </c>
      <c r="G1241" s="143">
        <v>6.3207000000000004</v>
      </c>
      <c r="H1241" s="143">
        <v>6.3209999999999997</v>
      </c>
      <c r="I1241" s="187" t="s">
        <v>994</v>
      </c>
      <c r="J1241" s="39" t="s">
        <v>811</v>
      </c>
      <c r="K1241" s="39" t="s">
        <v>722</v>
      </c>
      <c r="L1241" s="39" t="s">
        <v>723</v>
      </c>
      <c r="M1241" s="134" t="s">
        <v>1742</v>
      </c>
    </row>
    <row r="1242" spans="1:13" ht="12.75" customHeight="1" x14ac:dyDescent="0.2">
      <c r="A1242" s="183"/>
      <c r="B1242" s="186" t="s">
        <v>993</v>
      </c>
      <c r="C1242" s="187"/>
      <c r="D1242" s="187"/>
      <c r="E1242" s="190"/>
      <c r="F1242" s="119"/>
      <c r="G1242" s="119"/>
      <c r="H1242" s="119"/>
      <c r="I1242" s="13"/>
      <c r="J1242" s="116"/>
      <c r="K1242" s="9"/>
      <c r="L1242" s="9"/>
      <c r="M1242" s="134"/>
    </row>
    <row r="1243" spans="1:13" ht="12.75" customHeight="1" x14ac:dyDescent="0.2">
      <c r="A1243" s="219">
        <v>1038</v>
      </c>
      <c r="B1243" s="222" t="s">
        <v>1355</v>
      </c>
      <c r="C1243" s="187" t="s">
        <v>247</v>
      </c>
      <c r="D1243" s="223" t="s">
        <v>10</v>
      </c>
      <c r="E1243" s="226" t="s">
        <v>31</v>
      </c>
      <c r="F1243" s="119"/>
      <c r="G1243" s="119"/>
      <c r="H1243" s="119"/>
      <c r="I1243" s="13"/>
      <c r="J1243" s="116"/>
      <c r="K1243" s="9"/>
      <c r="L1243" s="116"/>
      <c r="M1243" s="134"/>
    </row>
    <row r="1244" spans="1:13" ht="15" customHeight="1" x14ac:dyDescent="0.2">
      <c r="A1244" s="219"/>
      <c r="B1244" s="222"/>
      <c r="C1244" s="187" t="s">
        <v>247</v>
      </c>
      <c r="D1244" s="223"/>
      <c r="E1244" s="226"/>
      <c r="F1244" s="119"/>
      <c r="G1244" s="119"/>
      <c r="H1244" s="119"/>
      <c r="I1244" s="13"/>
      <c r="J1244" s="116"/>
      <c r="K1244" s="9"/>
      <c r="L1244" s="9"/>
      <c r="M1244" s="134"/>
    </row>
    <row r="1245" spans="1:13" ht="23.25" customHeight="1" x14ac:dyDescent="0.2">
      <c r="A1245" s="219"/>
      <c r="B1245" s="222"/>
      <c r="C1245" s="187" t="s">
        <v>247</v>
      </c>
      <c r="D1245" s="223"/>
      <c r="E1245" s="226"/>
      <c r="F1245" s="119">
        <v>1085.181</v>
      </c>
      <c r="G1245" s="119">
        <v>1085.181</v>
      </c>
      <c r="H1245" s="119">
        <v>1085.181</v>
      </c>
      <c r="I1245" s="13" t="s">
        <v>93</v>
      </c>
      <c r="J1245" s="116">
        <v>279</v>
      </c>
      <c r="K1245" s="9" t="s">
        <v>734</v>
      </c>
      <c r="L1245" s="9" t="s">
        <v>723</v>
      </c>
      <c r="M1245" s="141" t="s">
        <v>1742</v>
      </c>
    </row>
    <row r="1246" spans="1:13" ht="14.25" customHeight="1" x14ac:dyDescent="0.2">
      <c r="A1246" s="183"/>
      <c r="B1246" s="186"/>
      <c r="C1246" s="187" t="s">
        <v>247</v>
      </c>
      <c r="D1246" s="187"/>
      <c r="E1246" s="190"/>
      <c r="F1246" s="119"/>
      <c r="G1246" s="119"/>
      <c r="H1246" s="119"/>
      <c r="I1246" s="13"/>
      <c r="J1246" s="116"/>
      <c r="K1246" s="9"/>
      <c r="L1246" s="9"/>
      <c r="M1246" s="134"/>
    </row>
    <row r="1247" spans="1:13" ht="12.75" customHeight="1" x14ac:dyDescent="0.2">
      <c r="A1247" s="219">
        <v>1041</v>
      </c>
      <c r="B1247" s="222" t="s">
        <v>1356</v>
      </c>
      <c r="C1247" s="187" t="s">
        <v>247</v>
      </c>
      <c r="D1247" s="226" t="s">
        <v>10</v>
      </c>
      <c r="E1247" s="190" t="s">
        <v>31</v>
      </c>
      <c r="F1247" s="119"/>
      <c r="G1247" s="119"/>
      <c r="H1247" s="119"/>
      <c r="I1247" s="13"/>
      <c r="J1247" s="116"/>
      <c r="K1247" s="9"/>
      <c r="L1247" s="9"/>
      <c r="M1247" s="134"/>
    </row>
    <row r="1248" spans="1:13" ht="12.75" customHeight="1" x14ac:dyDescent="0.2">
      <c r="A1248" s="219"/>
      <c r="B1248" s="222"/>
      <c r="C1248" s="187" t="s">
        <v>247</v>
      </c>
      <c r="D1248" s="226"/>
      <c r="E1248" s="190" t="s">
        <v>31</v>
      </c>
      <c r="F1248" s="119">
        <v>4244.6149999999998</v>
      </c>
      <c r="G1248" s="119">
        <v>4244.6149999999998</v>
      </c>
      <c r="H1248" s="119">
        <f>H1251+H1253+H1254+H1256</f>
        <v>4244.6149999999998</v>
      </c>
      <c r="I1248" s="13" t="s">
        <v>735</v>
      </c>
      <c r="J1248" s="116">
        <v>279</v>
      </c>
      <c r="K1248" s="9" t="s">
        <v>816</v>
      </c>
      <c r="L1248" s="9" t="s">
        <v>777</v>
      </c>
      <c r="M1248" s="134" t="s">
        <v>1427</v>
      </c>
    </row>
    <row r="1249" spans="1:13" ht="12.75" customHeight="1" x14ac:dyDescent="0.2">
      <c r="A1249" s="183"/>
      <c r="B1249" s="186" t="s">
        <v>993</v>
      </c>
      <c r="C1249" s="187"/>
      <c r="D1249" s="190"/>
      <c r="E1249" s="190"/>
      <c r="F1249" s="119"/>
      <c r="G1249" s="119"/>
      <c r="H1249" s="119"/>
      <c r="I1249" s="13"/>
      <c r="J1249" s="116"/>
      <c r="K1249" s="9"/>
      <c r="L1249" s="9"/>
      <c r="M1249" s="134"/>
    </row>
    <row r="1250" spans="1:13" ht="12.75" customHeight="1" x14ac:dyDescent="0.2">
      <c r="A1250" s="219">
        <v>1042</v>
      </c>
      <c r="B1250" s="227" t="s">
        <v>424</v>
      </c>
      <c r="C1250" s="187" t="s">
        <v>68</v>
      </c>
      <c r="D1250" s="223" t="s">
        <v>10</v>
      </c>
      <c r="E1250" s="238" t="s">
        <v>31</v>
      </c>
      <c r="F1250" s="143"/>
      <c r="G1250" s="143"/>
      <c r="H1250" s="143"/>
      <c r="I1250" s="187"/>
      <c r="J1250" s="39"/>
      <c r="K1250" s="39"/>
      <c r="L1250" s="39"/>
      <c r="M1250" s="134"/>
    </row>
    <row r="1251" spans="1:13" ht="12.75" customHeight="1" x14ac:dyDescent="0.2">
      <c r="A1251" s="219"/>
      <c r="B1251" s="227"/>
      <c r="C1251" s="187" t="s">
        <v>68</v>
      </c>
      <c r="D1251" s="223"/>
      <c r="E1251" s="238"/>
      <c r="F1251" s="143">
        <v>2060.1579999999999</v>
      </c>
      <c r="G1251" s="143">
        <v>2060.1579999999999</v>
      </c>
      <c r="H1251" s="143">
        <v>2060.1579999999999</v>
      </c>
      <c r="I1251" s="187" t="s">
        <v>1007</v>
      </c>
      <c r="J1251" s="39" t="s">
        <v>811</v>
      </c>
      <c r="K1251" s="39" t="s">
        <v>816</v>
      </c>
      <c r="L1251" s="39" t="s">
        <v>777</v>
      </c>
      <c r="M1251" s="134" t="s">
        <v>1741</v>
      </c>
    </row>
    <row r="1252" spans="1:13" ht="12.75" customHeight="1" x14ac:dyDescent="0.2">
      <c r="A1252" s="219">
        <v>1045</v>
      </c>
      <c r="B1252" s="227" t="s">
        <v>1118</v>
      </c>
      <c r="C1252" s="187" t="s">
        <v>68</v>
      </c>
      <c r="D1252" s="223" t="s">
        <v>10</v>
      </c>
      <c r="E1252" s="238" t="s">
        <v>31</v>
      </c>
      <c r="F1252" s="143"/>
      <c r="G1252" s="143"/>
      <c r="H1252" s="143"/>
      <c r="I1252" s="187"/>
      <c r="J1252" s="39"/>
      <c r="K1252" s="39"/>
      <c r="L1252" s="39"/>
      <c r="M1252" s="134"/>
    </row>
    <row r="1253" spans="1:13" ht="12.75" customHeight="1" x14ac:dyDescent="0.2">
      <c r="A1253" s="219"/>
      <c r="B1253" s="227"/>
      <c r="C1253" s="187" t="s">
        <v>68</v>
      </c>
      <c r="D1253" s="223"/>
      <c r="E1253" s="238"/>
      <c r="F1253" s="143">
        <v>800</v>
      </c>
      <c r="G1253" s="143">
        <v>800</v>
      </c>
      <c r="H1253" s="143">
        <v>800</v>
      </c>
      <c r="I1253" s="187" t="s">
        <v>1007</v>
      </c>
      <c r="J1253" s="39" t="s">
        <v>811</v>
      </c>
      <c r="K1253" s="39" t="s">
        <v>816</v>
      </c>
      <c r="L1253" s="39" t="s">
        <v>777</v>
      </c>
      <c r="M1253" s="134" t="s">
        <v>1741</v>
      </c>
    </row>
    <row r="1254" spans="1:13" ht="25.5" customHeight="1" x14ac:dyDescent="0.2">
      <c r="A1254" s="183">
        <v>1048</v>
      </c>
      <c r="B1254" s="109" t="s">
        <v>425</v>
      </c>
      <c r="C1254" s="198" t="s">
        <v>68</v>
      </c>
      <c r="D1254" s="198" t="s">
        <v>10</v>
      </c>
      <c r="E1254" s="203" t="s">
        <v>31</v>
      </c>
      <c r="F1254" s="143">
        <v>184.45699999999999</v>
      </c>
      <c r="G1254" s="143">
        <v>184.45699999999999</v>
      </c>
      <c r="H1254" s="143">
        <v>184.45699999999999</v>
      </c>
      <c r="I1254" s="187" t="s">
        <v>1007</v>
      </c>
      <c r="J1254" s="39" t="s">
        <v>811</v>
      </c>
      <c r="K1254" s="39" t="s">
        <v>816</v>
      </c>
      <c r="L1254" s="39" t="s">
        <v>777</v>
      </c>
      <c r="M1254" s="134" t="s">
        <v>1741</v>
      </c>
    </row>
    <row r="1255" spans="1:13" ht="12.75" customHeight="1" x14ac:dyDescent="0.2">
      <c r="A1255" s="219">
        <v>1049</v>
      </c>
      <c r="B1255" s="227" t="s">
        <v>689</v>
      </c>
      <c r="C1255" s="198" t="s">
        <v>68</v>
      </c>
      <c r="D1255" s="236" t="s">
        <v>10</v>
      </c>
      <c r="E1255" s="250" t="s">
        <v>31</v>
      </c>
      <c r="F1255" s="28"/>
      <c r="G1255" s="28"/>
      <c r="H1255" s="28"/>
      <c r="I1255" s="187"/>
      <c r="J1255" s="39"/>
      <c r="K1255" s="39"/>
      <c r="L1255" s="39"/>
      <c r="M1255" s="134"/>
    </row>
    <row r="1256" spans="1:13" ht="26.25" customHeight="1" x14ac:dyDescent="0.2">
      <c r="A1256" s="219"/>
      <c r="B1256" s="227"/>
      <c r="C1256" s="198" t="s">
        <v>68</v>
      </c>
      <c r="D1256" s="236"/>
      <c r="E1256" s="250"/>
      <c r="F1256" s="143">
        <v>1200</v>
      </c>
      <c r="G1256" s="143">
        <v>1200</v>
      </c>
      <c r="H1256" s="143">
        <v>1200</v>
      </c>
      <c r="I1256" s="187" t="s">
        <v>1007</v>
      </c>
      <c r="J1256" s="39" t="s">
        <v>811</v>
      </c>
      <c r="K1256" s="39" t="s">
        <v>816</v>
      </c>
      <c r="L1256" s="39" t="s">
        <v>777</v>
      </c>
      <c r="M1256" s="134" t="s">
        <v>1741</v>
      </c>
    </row>
    <row r="1257" spans="1:13" ht="51" customHeight="1" x14ac:dyDescent="0.2">
      <c r="A1257" s="183">
        <v>1050</v>
      </c>
      <c r="B1257" s="95" t="s">
        <v>1357</v>
      </c>
      <c r="C1257" s="187" t="s">
        <v>247</v>
      </c>
      <c r="D1257" s="190" t="s">
        <v>10</v>
      </c>
      <c r="E1257" s="190" t="s">
        <v>31</v>
      </c>
      <c r="F1257" s="119">
        <v>99.9</v>
      </c>
      <c r="G1257" s="119">
        <v>99.9</v>
      </c>
      <c r="H1257" s="119">
        <v>99.9</v>
      </c>
      <c r="I1257" s="13" t="s">
        <v>93</v>
      </c>
      <c r="J1257" s="116">
        <v>279</v>
      </c>
      <c r="K1257" s="9" t="s">
        <v>892</v>
      </c>
      <c r="L1257" s="9"/>
      <c r="M1257" s="134" t="s">
        <v>1741</v>
      </c>
    </row>
    <row r="1258" spans="1:13" ht="120.75" customHeight="1" x14ac:dyDescent="0.2">
      <c r="A1258" s="183">
        <v>1051</v>
      </c>
      <c r="B1258" s="186" t="s">
        <v>1358</v>
      </c>
      <c r="C1258" s="187" t="s">
        <v>247</v>
      </c>
      <c r="D1258" s="190" t="s">
        <v>10</v>
      </c>
      <c r="E1258" s="190" t="s">
        <v>31</v>
      </c>
      <c r="F1258" s="119">
        <v>29.948899999999998</v>
      </c>
      <c r="G1258" s="119">
        <v>29.948899999999998</v>
      </c>
      <c r="H1258" s="119">
        <v>29.949000000000002</v>
      </c>
      <c r="I1258" s="13" t="s">
        <v>93</v>
      </c>
      <c r="J1258" s="116">
        <v>279</v>
      </c>
      <c r="K1258" s="9" t="s">
        <v>904</v>
      </c>
      <c r="L1258" s="9"/>
      <c r="M1258" s="134" t="s">
        <v>1741</v>
      </c>
    </row>
    <row r="1259" spans="1:13" ht="25.5" customHeight="1" x14ac:dyDescent="0.2">
      <c r="A1259" s="183">
        <v>1052</v>
      </c>
      <c r="B1259" s="95" t="s">
        <v>1359</v>
      </c>
      <c r="C1259" s="187" t="s">
        <v>247</v>
      </c>
      <c r="D1259" s="190" t="s">
        <v>10</v>
      </c>
      <c r="E1259" s="190" t="s">
        <v>31</v>
      </c>
      <c r="F1259" s="119">
        <v>7716.8543</v>
      </c>
      <c r="G1259" s="119">
        <v>7716.8543</v>
      </c>
      <c r="H1259" s="119">
        <f>H1261+H916+H1262+H1263+H1264+H1265+H1266+H1312+H1313+H1314+H1315+H1316+H1317+H1318+H1319+H1320</f>
        <v>7716.8540000000003</v>
      </c>
      <c r="I1259" s="13" t="s">
        <v>93</v>
      </c>
      <c r="J1259" s="116">
        <v>279</v>
      </c>
      <c r="K1259" s="9" t="s">
        <v>724</v>
      </c>
      <c r="L1259" s="9"/>
      <c r="M1259" s="134"/>
    </row>
    <row r="1260" spans="1:13" ht="12.75" customHeight="1" x14ac:dyDescent="0.2">
      <c r="A1260" s="183"/>
      <c r="B1260" s="186" t="s">
        <v>993</v>
      </c>
      <c r="C1260" s="187"/>
      <c r="D1260" s="187"/>
      <c r="E1260" s="190"/>
      <c r="F1260" s="119"/>
      <c r="G1260" s="119"/>
      <c r="H1260" s="119"/>
      <c r="I1260" s="13"/>
      <c r="J1260" s="116"/>
      <c r="K1260" s="9"/>
      <c r="L1260" s="9"/>
      <c r="M1260" s="134"/>
    </row>
    <row r="1261" spans="1:13" ht="25.5" customHeight="1" x14ac:dyDescent="0.2">
      <c r="A1261" s="183">
        <v>1055</v>
      </c>
      <c r="B1261" s="191" t="s">
        <v>975</v>
      </c>
      <c r="C1261" s="34" t="s">
        <v>68</v>
      </c>
      <c r="D1261" s="190" t="s">
        <v>10</v>
      </c>
      <c r="E1261" s="199" t="s">
        <v>31</v>
      </c>
      <c r="F1261" s="143">
        <v>36.799999999999997</v>
      </c>
      <c r="G1261" s="143">
        <v>36.799999999999997</v>
      </c>
      <c r="H1261" s="143">
        <v>36.799999999999997</v>
      </c>
      <c r="I1261" s="199" t="s">
        <v>994</v>
      </c>
      <c r="J1261" s="39" t="s">
        <v>811</v>
      </c>
      <c r="K1261" s="39" t="s">
        <v>724</v>
      </c>
      <c r="L1261" s="40"/>
      <c r="M1261" s="134" t="s">
        <v>1741</v>
      </c>
    </row>
    <row r="1262" spans="1:13" ht="25.5" customHeight="1" x14ac:dyDescent="0.2">
      <c r="A1262" s="183">
        <v>1056</v>
      </c>
      <c r="B1262" s="191" t="s">
        <v>976</v>
      </c>
      <c r="C1262" s="34" t="s">
        <v>68</v>
      </c>
      <c r="D1262" s="190" t="s">
        <v>10</v>
      </c>
      <c r="E1262" s="199" t="s">
        <v>31</v>
      </c>
      <c r="F1262" s="143">
        <v>488</v>
      </c>
      <c r="G1262" s="143">
        <v>488</v>
      </c>
      <c r="H1262" s="143">
        <v>488</v>
      </c>
      <c r="I1262" s="199" t="s">
        <v>994</v>
      </c>
      <c r="J1262" s="39" t="s">
        <v>811</v>
      </c>
      <c r="K1262" s="39" t="s">
        <v>724</v>
      </c>
      <c r="L1262" s="40"/>
      <c r="M1262" s="134" t="s">
        <v>1741</v>
      </c>
    </row>
    <row r="1263" spans="1:13" ht="25.5" customHeight="1" x14ac:dyDescent="0.2">
      <c r="A1263" s="183">
        <v>1057</v>
      </c>
      <c r="B1263" s="191" t="s">
        <v>977</v>
      </c>
      <c r="C1263" s="34" t="s">
        <v>68</v>
      </c>
      <c r="D1263" s="190" t="s">
        <v>10</v>
      </c>
      <c r="E1263" s="199" t="s">
        <v>31</v>
      </c>
      <c r="F1263" s="143">
        <v>8.3000000000000007</v>
      </c>
      <c r="G1263" s="143">
        <v>8.3000000000000007</v>
      </c>
      <c r="H1263" s="143">
        <v>8.3000000000000007</v>
      </c>
      <c r="I1263" s="199" t="s">
        <v>994</v>
      </c>
      <c r="J1263" s="39" t="s">
        <v>811</v>
      </c>
      <c r="K1263" s="39" t="s">
        <v>724</v>
      </c>
      <c r="L1263" s="40"/>
      <c r="M1263" s="134" t="s">
        <v>1741</v>
      </c>
    </row>
    <row r="1264" spans="1:13" ht="25.5" customHeight="1" x14ac:dyDescent="0.2">
      <c r="A1264" s="183">
        <v>1058</v>
      </c>
      <c r="B1264" s="191" t="s">
        <v>978</v>
      </c>
      <c r="C1264" s="34" t="s">
        <v>68</v>
      </c>
      <c r="D1264" s="190" t="s">
        <v>10</v>
      </c>
      <c r="E1264" s="199" t="s">
        <v>31</v>
      </c>
      <c r="F1264" s="143">
        <v>5.8</v>
      </c>
      <c r="G1264" s="143">
        <v>5.8</v>
      </c>
      <c r="H1264" s="143">
        <v>5.8</v>
      </c>
      <c r="I1264" s="199" t="s">
        <v>994</v>
      </c>
      <c r="J1264" s="39" t="s">
        <v>811</v>
      </c>
      <c r="K1264" s="39" t="s">
        <v>724</v>
      </c>
      <c r="L1264" s="40"/>
      <c r="M1264" s="134" t="s">
        <v>1741</v>
      </c>
    </row>
    <row r="1265" spans="1:14" ht="25.5" customHeight="1" x14ac:dyDescent="0.2">
      <c r="A1265" s="183">
        <v>1059</v>
      </c>
      <c r="B1265" s="191" t="s">
        <v>979</v>
      </c>
      <c r="C1265" s="34" t="s">
        <v>68</v>
      </c>
      <c r="D1265" s="190" t="s">
        <v>10</v>
      </c>
      <c r="E1265" s="199" t="s">
        <v>31</v>
      </c>
      <c r="F1265" s="143">
        <v>3</v>
      </c>
      <c r="G1265" s="143">
        <v>3</v>
      </c>
      <c r="H1265" s="143">
        <v>3</v>
      </c>
      <c r="I1265" s="199" t="s">
        <v>994</v>
      </c>
      <c r="J1265" s="39" t="s">
        <v>811</v>
      </c>
      <c r="K1265" s="39" t="s">
        <v>724</v>
      </c>
      <c r="L1265" s="40"/>
      <c r="M1265" s="134" t="s">
        <v>1741</v>
      </c>
    </row>
    <row r="1266" spans="1:14" ht="25.5" customHeight="1" x14ac:dyDescent="0.2">
      <c r="A1266" s="183">
        <v>1060</v>
      </c>
      <c r="B1266" s="191" t="s">
        <v>980</v>
      </c>
      <c r="C1266" s="34" t="s">
        <v>68</v>
      </c>
      <c r="D1266" s="190" t="s">
        <v>10</v>
      </c>
      <c r="E1266" s="199" t="s">
        <v>31</v>
      </c>
      <c r="F1266" s="143">
        <v>20</v>
      </c>
      <c r="G1266" s="143">
        <v>20</v>
      </c>
      <c r="H1266" s="143">
        <v>20</v>
      </c>
      <c r="I1266" s="199" t="s">
        <v>994</v>
      </c>
      <c r="J1266" s="39" t="s">
        <v>811</v>
      </c>
      <c r="K1266" s="39" t="s">
        <v>724</v>
      </c>
      <c r="L1266" s="40"/>
      <c r="M1266" s="134" t="s">
        <v>1741</v>
      </c>
    </row>
    <row r="1267" spans="1:14" ht="25.5" customHeight="1" x14ac:dyDescent="0.2">
      <c r="A1267" s="183">
        <v>1065</v>
      </c>
      <c r="B1267" s="95" t="s">
        <v>1360</v>
      </c>
      <c r="C1267" s="187" t="s">
        <v>247</v>
      </c>
      <c r="D1267" s="190" t="s">
        <v>10</v>
      </c>
      <c r="E1267" s="190" t="s">
        <v>31</v>
      </c>
      <c r="F1267" s="119">
        <v>1267.5808999999999</v>
      </c>
      <c r="G1267" s="119">
        <f>G1270+G1272+G1273+G1275+G1276+G1278+G1280+G1282+G1283+G1285+G1286+G1288+G1289+G1290+G1291+G1292+G1293+G1294+G1295+G1296+G1297+G1298+G1299+G1300+G1301+G1302+G1303+G1304+G1305+G1306+G1307+G1308+G1309+G1310</f>
        <v>1267.5808999999999</v>
      </c>
      <c r="H1267" s="119">
        <f>H1270+H1272+H1273+H1275+H1276+H1278+H1280+H1282+H1283+H1285+H1286+H1288+H1289+H1290+H1291+H1292+H1293+H1294+H1295+H1296+H1297+H1298+H1299+H1300+H1301+H1302+H1303+H1304+H1305+H1306+H1307+H1308+H1309+H1310</f>
        <v>1267.5808999999999</v>
      </c>
      <c r="I1267" s="13" t="s">
        <v>93</v>
      </c>
      <c r="J1267" s="116">
        <v>279</v>
      </c>
      <c r="K1267" s="9" t="s">
        <v>809</v>
      </c>
      <c r="L1267" s="9" t="s">
        <v>726</v>
      </c>
      <c r="M1267" s="134" t="s">
        <v>1427</v>
      </c>
    </row>
    <row r="1268" spans="1:14" ht="12.75" customHeight="1" x14ac:dyDescent="0.2">
      <c r="A1268" s="183"/>
      <c r="B1268" s="186" t="s">
        <v>993</v>
      </c>
      <c r="C1268" s="187"/>
      <c r="D1268" s="187"/>
      <c r="E1268" s="190"/>
      <c r="F1268" s="119"/>
      <c r="G1268" s="119"/>
      <c r="H1268" s="119"/>
      <c r="I1268" s="13"/>
      <c r="J1268" s="116"/>
      <c r="K1268" s="9"/>
      <c r="L1268" s="9"/>
      <c r="M1268" s="134"/>
    </row>
    <row r="1269" spans="1:14" ht="12.75" customHeight="1" x14ac:dyDescent="0.2">
      <c r="A1269" s="183"/>
      <c r="B1269" s="186" t="s">
        <v>1077</v>
      </c>
      <c r="C1269" s="187"/>
      <c r="D1269" s="187"/>
      <c r="E1269" s="190"/>
      <c r="F1269" s="119"/>
      <c r="G1269" s="119"/>
      <c r="H1269" s="119"/>
      <c r="I1269" s="13"/>
      <c r="J1269" s="116"/>
      <c r="K1269" s="9"/>
      <c r="L1269" s="9"/>
      <c r="M1269" s="134"/>
    </row>
    <row r="1270" spans="1:14" ht="51" customHeight="1" x14ac:dyDescent="0.2">
      <c r="A1270" s="183">
        <v>1066</v>
      </c>
      <c r="B1270" s="191" t="s">
        <v>1361</v>
      </c>
      <c r="C1270" s="34" t="s">
        <v>68</v>
      </c>
      <c r="D1270" s="187" t="s">
        <v>10</v>
      </c>
      <c r="E1270" s="199" t="s">
        <v>31</v>
      </c>
      <c r="F1270" s="143">
        <v>6.4</v>
      </c>
      <c r="G1270" s="143">
        <v>6.4</v>
      </c>
      <c r="H1270" s="143">
        <v>6.4</v>
      </c>
      <c r="I1270" s="187" t="s">
        <v>994</v>
      </c>
      <c r="J1270" s="39" t="s">
        <v>811</v>
      </c>
      <c r="K1270" s="39" t="s">
        <v>809</v>
      </c>
      <c r="L1270" s="39" t="s">
        <v>726</v>
      </c>
      <c r="M1270" s="134" t="s">
        <v>1741</v>
      </c>
      <c r="N1270" s="123"/>
    </row>
    <row r="1271" spans="1:14" ht="12.75" customHeight="1" x14ac:dyDescent="0.2">
      <c r="A1271" s="183"/>
      <c r="B1271" s="186" t="s">
        <v>1065</v>
      </c>
      <c r="C1271" s="187"/>
      <c r="D1271" s="187"/>
      <c r="E1271" s="190"/>
      <c r="F1271" s="119"/>
      <c r="G1271" s="119"/>
      <c r="H1271" s="119"/>
      <c r="I1271" s="13"/>
      <c r="J1271" s="116"/>
      <c r="K1271" s="9"/>
      <c r="L1271" s="9"/>
      <c r="M1271" s="134"/>
    </row>
    <row r="1272" spans="1:14" ht="51" x14ac:dyDescent="0.2">
      <c r="A1272" s="183">
        <v>1068</v>
      </c>
      <c r="B1272" s="191" t="s">
        <v>647</v>
      </c>
      <c r="C1272" s="34" t="s">
        <v>68</v>
      </c>
      <c r="D1272" s="187" t="s">
        <v>10</v>
      </c>
      <c r="E1272" s="199" t="s">
        <v>31</v>
      </c>
      <c r="F1272" s="143">
        <v>6.7279999999999998</v>
      </c>
      <c r="G1272" s="143">
        <v>6.7279999999999998</v>
      </c>
      <c r="H1272" s="143">
        <v>6.7279999999999998</v>
      </c>
      <c r="I1272" s="187" t="s">
        <v>994</v>
      </c>
      <c r="J1272" s="39" t="s">
        <v>811</v>
      </c>
      <c r="K1272" s="39" t="s">
        <v>809</v>
      </c>
      <c r="L1272" s="39" t="s">
        <v>726</v>
      </c>
      <c r="M1272" s="134" t="s">
        <v>1877</v>
      </c>
      <c r="N1272" s="123"/>
    </row>
    <row r="1273" spans="1:14" ht="38.25" customHeight="1" x14ac:dyDescent="0.2">
      <c r="A1273" s="183">
        <v>1069</v>
      </c>
      <c r="B1273" s="191" t="s">
        <v>648</v>
      </c>
      <c r="C1273" s="34" t="s">
        <v>68</v>
      </c>
      <c r="D1273" s="187" t="s">
        <v>10</v>
      </c>
      <c r="E1273" s="199" t="s">
        <v>31</v>
      </c>
      <c r="F1273" s="143">
        <v>56.692999999999998</v>
      </c>
      <c r="G1273" s="143">
        <v>56.692999999999998</v>
      </c>
      <c r="H1273" s="143">
        <v>56.692999999999998</v>
      </c>
      <c r="I1273" s="187" t="s">
        <v>994</v>
      </c>
      <c r="J1273" s="39" t="s">
        <v>811</v>
      </c>
      <c r="K1273" s="39" t="s">
        <v>809</v>
      </c>
      <c r="L1273" s="39" t="s">
        <v>726</v>
      </c>
      <c r="M1273" s="134" t="s">
        <v>1878</v>
      </c>
      <c r="N1273" s="123"/>
    </row>
    <row r="1274" spans="1:14" ht="12.75" customHeight="1" x14ac:dyDescent="0.2">
      <c r="A1274" s="183"/>
      <c r="B1274" s="186" t="s">
        <v>1067</v>
      </c>
      <c r="C1274" s="187"/>
      <c r="D1274" s="187"/>
      <c r="E1274" s="190"/>
      <c r="F1274" s="119"/>
      <c r="G1274" s="119"/>
      <c r="H1274" s="119"/>
      <c r="I1274" s="13"/>
      <c r="J1274" s="116"/>
      <c r="K1274" s="9"/>
      <c r="L1274" s="9"/>
      <c r="M1274" s="134"/>
    </row>
    <row r="1275" spans="1:14" ht="51" customHeight="1" x14ac:dyDescent="0.2">
      <c r="A1275" s="183">
        <v>1070</v>
      </c>
      <c r="B1275" s="191" t="s">
        <v>1003</v>
      </c>
      <c r="C1275" s="34" t="s">
        <v>68</v>
      </c>
      <c r="D1275" s="187" t="s">
        <v>10</v>
      </c>
      <c r="E1275" s="199" t="s">
        <v>31</v>
      </c>
      <c r="F1275" s="143">
        <v>6.0556999999999999</v>
      </c>
      <c r="G1275" s="143">
        <v>6.0556999999999999</v>
      </c>
      <c r="H1275" s="143">
        <v>6.0556999999999999</v>
      </c>
      <c r="I1275" s="187" t="s">
        <v>994</v>
      </c>
      <c r="J1275" s="39" t="s">
        <v>811</v>
      </c>
      <c r="K1275" s="39" t="s">
        <v>809</v>
      </c>
      <c r="L1275" s="39" t="s">
        <v>726</v>
      </c>
      <c r="M1275" s="134" t="s">
        <v>1741</v>
      </c>
      <c r="N1275" s="123"/>
    </row>
    <row r="1276" spans="1:14" ht="51" customHeight="1" x14ac:dyDescent="0.2">
      <c r="A1276" s="183">
        <v>1071</v>
      </c>
      <c r="B1276" s="191" t="s">
        <v>1004</v>
      </c>
      <c r="C1276" s="34" t="s">
        <v>68</v>
      </c>
      <c r="D1276" s="187" t="s">
        <v>10</v>
      </c>
      <c r="E1276" s="199" t="s">
        <v>31</v>
      </c>
      <c r="F1276" s="143">
        <v>29.999199999999998</v>
      </c>
      <c r="G1276" s="143">
        <v>29.999199999999998</v>
      </c>
      <c r="H1276" s="143">
        <v>29.999199999999998</v>
      </c>
      <c r="I1276" s="187" t="s">
        <v>994</v>
      </c>
      <c r="J1276" s="39" t="s">
        <v>811</v>
      </c>
      <c r="K1276" s="39" t="s">
        <v>809</v>
      </c>
      <c r="L1276" s="39" t="s">
        <v>726</v>
      </c>
      <c r="M1276" s="134" t="s">
        <v>1741</v>
      </c>
      <c r="N1276" s="123"/>
    </row>
    <row r="1277" spans="1:14" ht="12.75" customHeight="1" x14ac:dyDescent="0.2">
      <c r="A1277" s="183"/>
      <c r="B1277" s="186" t="s">
        <v>1069</v>
      </c>
      <c r="C1277" s="187"/>
      <c r="D1277" s="187"/>
      <c r="E1277" s="190"/>
      <c r="F1277" s="119"/>
      <c r="G1277" s="119"/>
      <c r="H1277" s="119"/>
      <c r="I1277" s="13"/>
      <c r="J1277" s="116"/>
      <c r="K1277" s="9"/>
      <c r="L1277" s="9"/>
      <c r="M1277" s="134"/>
    </row>
    <row r="1278" spans="1:14" ht="63.75" customHeight="1" x14ac:dyDescent="0.2">
      <c r="A1278" s="183">
        <v>1073</v>
      </c>
      <c r="B1278" s="191" t="s">
        <v>1362</v>
      </c>
      <c r="C1278" s="34" t="s">
        <v>68</v>
      </c>
      <c r="D1278" s="187" t="s">
        <v>10</v>
      </c>
      <c r="E1278" s="199" t="s">
        <v>31</v>
      </c>
      <c r="F1278" s="117">
        <v>1.4915</v>
      </c>
      <c r="G1278" s="117">
        <v>1.4915</v>
      </c>
      <c r="H1278" s="117">
        <v>1.4915</v>
      </c>
      <c r="I1278" s="187" t="s">
        <v>994</v>
      </c>
      <c r="J1278" s="39" t="s">
        <v>811</v>
      </c>
      <c r="K1278" s="39" t="s">
        <v>809</v>
      </c>
      <c r="L1278" s="39" t="s">
        <v>726</v>
      </c>
      <c r="M1278" s="134" t="s">
        <v>1741</v>
      </c>
      <c r="N1278" s="123"/>
    </row>
    <row r="1279" spans="1:14" ht="12.75" customHeight="1" x14ac:dyDescent="0.2">
      <c r="A1279" s="183"/>
      <c r="B1279" s="186" t="s">
        <v>1078</v>
      </c>
      <c r="C1279" s="187"/>
      <c r="D1279" s="187"/>
      <c r="E1279" s="190"/>
      <c r="F1279" s="119"/>
      <c r="G1279" s="119"/>
      <c r="H1279" s="119"/>
      <c r="I1279" s="13"/>
      <c r="J1279" s="116"/>
      <c r="K1279" s="9"/>
      <c r="L1279" s="9"/>
      <c r="M1279" s="134"/>
    </row>
    <row r="1280" spans="1:14" ht="38.25" customHeight="1" x14ac:dyDescent="0.2">
      <c r="A1280" s="183">
        <v>1074</v>
      </c>
      <c r="B1280" s="191" t="s">
        <v>649</v>
      </c>
      <c r="C1280" s="34" t="s">
        <v>68</v>
      </c>
      <c r="D1280" s="187" t="s">
        <v>10</v>
      </c>
      <c r="E1280" s="199" t="s">
        <v>31</v>
      </c>
      <c r="F1280" s="143">
        <v>131.31549999999999</v>
      </c>
      <c r="G1280" s="143">
        <v>131.31549999999999</v>
      </c>
      <c r="H1280" s="143">
        <v>131.31549999999999</v>
      </c>
      <c r="I1280" s="187" t="s">
        <v>994</v>
      </c>
      <c r="J1280" s="39" t="s">
        <v>811</v>
      </c>
      <c r="K1280" s="39" t="s">
        <v>809</v>
      </c>
      <c r="L1280" s="39" t="s">
        <v>726</v>
      </c>
      <c r="M1280" s="134" t="s">
        <v>1741</v>
      </c>
      <c r="N1280" s="123"/>
    </row>
    <row r="1281" spans="1:14" ht="12.75" customHeight="1" x14ac:dyDescent="0.2">
      <c r="A1281" s="183"/>
      <c r="B1281" s="186" t="s">
        <v>1073</v>
      </c>
      <c r="C1281" s="187"/>
      <c r="D1281" s="187"/>
      <c r="E1281" s="190"/>
      <c r="F1281" s="119"/>
      <c r="G1281" s="119"/>
      <c r="H1281" s="119"/>
      <c r="I1281" s="13"/>
      <c r="J1281" s="116"/>
      <c r="K1281" s="9"/>
      <c r="L1281" s="9"/>
      <c r="M1281" s="134"/>
    </row>
    <row r="1282" spans="1:14" ht="25.5" customHeight="1" x14ac:dyDescent="0.2">
      <c r="A1282" s="183">
        <v>1075</v>
      </c>
      <c r="B1282" s="191" t="s">
        <v>1005</v>
      </c>
      <c r="C1282" s="34" t="s">
        <v>68</v>
      </c>
      <c r="D1282" s="187" t="s">
        <v>10</v>
      </c>
      <c r="E1282" s="199" t="s">
        <v>31</v>
      </c>
      <c r="F1282" s="143">
        <v>37.637999999999998</v>
      </c>
      <c r="G1282" s="143">
        <v>37.637999999999998</v>
      </c>
      <c r="H1282" s="143">
        <v>37.637999999999998</v>
      </c>
      <c r="I1282" s="187" t="s">
        <v>994</v>
      </c>
      <c r="J1282" s="39" t="s">
        <v>811</v>
      </c>
      <c r="K1282" s="39" t="s">
        <v>809</v>
      </c>
      <c r="L1282" s="39" t="s">
        <v>726</v>
      </c>
      <c r="M1282" s="134" t="s">
        <v>1741</v>
      </c>
      <c r="N1282" s="123"/>
    </row>
    <row r="1283" spans="1:14" ht="51" customHeight="1" x14ac:dyDescent="0.2">
      <c r="A1283" s="183">
        <v>1076</v>
      </c>
      <c r="B1283" s="191" t="s">
        <v>1363</v>
      </c>
      <c r="C1283" s="34" t="s">
        <v>68</v>
      </c>
      <c r="D1283" s="187" t="s">
        <v>10</v>
      </c>
      <c r="E1283" s="199" t="s">
        <v>31</v>
      </c>
      <c r="F1283" s="143">
        <v>14.45</v>
      </c>
      <c r="G1283" s="143">
        <v>14.45</v>
      </c>
      <c r="H1283" s="143">
        <v>14.45</v>
      </c>
      <c r="I1283" s="187" t="s">
        <v>994</v>
      </c>
      <c r="J1283" s="39" t="s">
        <v>811</v>
      </c>
      <c r="K1283" s="39" t="s">
        <v>809</v>
      </c>
      <c r="L1283" s="39" t="s">
        <v>726</v>
      </c>
      <c r="M1283" s="134" t="s">
        <v>1741</v>
      </c>
      <c r="N1283" s="123"/>
    </row>
    <row r="1284" spans="1:14" ht="12.75" customHeight="1" x14ac:dyDescent="0.2">
      <c r="A1284" s="183"/>
      <c r="B1284" s="186" t="s">
        <v>1076</v>
      </c>
      <c r="C1284" s="187"/>
      <c r="D1284" s="187"/>
      <c r="E1284" s="190"/>
      <c r="F1284" s="119"/>
      <c r="G1284" s="119"/>
      <c r="H1284" s="119"/>
      <c r="I1284" s="13"/>
      <c r="J1284" s="116"/>
      <c r="K1284" s="9"/>
      <c r="L1284" s="9"/>
      <c r="M1284" s="134"/>
    </row>
    <row r="1285" spans="1:14" ht="51" customHeight="1" x14ac:dyDescent="0.2">
      <c r="A1285" s="183">
        <v>1077</v>
      </c>
      <c r="B1285" s="191" t="s">
        <v>1100</v>
      </c>
      <c r="C1285" s="34" t="s">
        <v>68</v>
      </c>
      <c r="D1285" s="187" t="s">
        <v>10</v>
      </c>
      <c r="E1285" s="199" t="s">
        <v>31</v>
      </c>
      <c r="F1285" s="143">
        <v>19.894500000000001</v>
      </c>
      <c r="G1285" s="143">
        <v>19.894500000000001</v>
      </c>
      <c r="H1285" s="143">
        <v>19.894500000000001</v>
      </c>
      <c r="I1285" s="187" t="s">
        <v>994</v>
      </c>
      <c r="J1285" s="39" t="s">
        <v>811</v>
      </c>
      <c r="K1285" s="39" t="s">
        <v>809</v>
      </c>
      <c r="L1285" s="39" t="s">
        <v>726</v>
      </c>
      <c r="M1285" s="134" t="s">
        <v>1741</v>
      </c>
      <c r="N1285" s="123"/>
    </row>
    <row r="1286" spans="1:14" ht="25.5" customHeight="1" x14ac:dyDescent="0.2">
      <c r="A1286" s="183">
        <v>1078</v>
      </c>
      <c r="B1286" s="191" t="s">
        <v>1002</v>
      </c>
      <c r="C1286" s="34" t="s">
        <v>68</v>
      </c>
      <c r="D1286" s="187"/>
      <c r="E1286" s="199" t="s">
        <v>31</v>
      </c>
      <c r="F1286" s="143">
        <v>271.267</v>
      </c>
      <c r="G1286" s="143">
        <v>271.267</v>
      </c>
      <c r="H1286" s="143">
        <v>271.267</v>
      </c>
      <c r="I1286" s="187" t="s">
        <v>994</v>
      </c>
      <c r="J1286" s="39" t="s">
        <v>811</v>
      </c>
      <c r="K1286" s="39" t="s">
        <v>809</v>
      </c>
      <c r="L1286" s="39" t="s">
        <v>726</v>
      </c>
      <c r="M1286" s="134" t="s">
        <v>1741</v>
      </c>
      <c r="N1286" s="123"/>
    </row>
    <row r="1287" spans="1:14" ht="12.75" customHeight="1" x14ac:dyDescent="0.2">
      <c r="A1287" s="183"/>
      <c r="B1287" s="186" t="s">
        <v>1099</v>
      </c>
      <c r="C1287" s="187"/>
      <c r="D1287" s="187"/>
      <c r="E1287" s="190"/>
      <c r="F1287" s="119"/>
      <c r="G1287" s="119"/>
      <c r="H1287" s="119"/>
      <c r="I1287" s="13"/>
      <c r="J1287" s="116"/>
      <c r="K1287" s="9"/>
      <c r="L1287" s="9"/>
      <c r="M1287" s="134"/>
    </row>
    <row r="1288" spans="1:14" ht="25.5" customHeight="1" x14ac:dyDescent="0.2">
      <c r="A1288" s="183">
        <v>1079</v>
      </c>
      <c r="B1288" s="191" t="s">
        <v>650</v>
      </c>
      <c r="C1288" s="34" t="s">
        <v>68</v>
      </c>
      <c r="D1288" s="187" t="s">
        <v>10</v>
      </c>
      <c r="E1288" s="199" t="s">
        <v>31</v>
      </c>
      <c r="F1288" s="143">
        <v>8.5343999999999998</v>
      </c>
      <c r="G1288" s="143">
        <v>8.5343999999999998</v>
      </c>
      <c r="H1288" s="143">
        <v>8.5343999999999998</v>
      </c>
      <c r="I1288" s="187" t="s">
        <v>994</v>
      </c>
      <c r="J1288" s="39" t="s">
        <v>811</v>
      </c>
      <c r="K1288" s="39" t="s">
        <v>809</v>
      </c>
      <c r="L1288" s="39" t="s">
        <v>726</v>
      </c>
      <c r="M1288" s="134" t="s">
        <v>1741</v>
      </c>
      <c r="N1288" s="123"/>
    </row>
    <row r="1289" spans="1:14" ht="25.5" customHeight="1" x14ac:dyDescent="0.2">
      <c r="A1289" s="183">
        <v>1080</v>
      </c>
      <c r="B1289" s="191" t="s">
        <v>651</v>
      </c>
      <c r="C1289" s="34" t="s">
        <v>68</v>
      </c>
      <c r="D1289" s="187" t="s">
        <v>10</v>
      </c>
      <c r="E1289" s="199" t="s">
        <v>31</v>
      </c>
      <c r="F1289" s="143">
        <v>35.700000000000003</v>
      </c>
      <c r="G1289" s="143">
        <v>35.700000000000003</v>
      </c>
      <c r="H1289" s="143">
        <v>35.700000000000003</v>
      </c>
      <c r="I1289" s="187" t="s">
        <v>994</v>
      </c>
      <c r="J1289" s="39" t="s">
        <v>811</v>
      </c>
      <c r="K1289" s="39" t="s">
        <v>809</v>
      </c>
      <c r="L1289" s="39" t="s">
        <v>726</v>
      </c>
      <c r="M1289" s="134" t="s">
        <v>1741</v>
      </c>
      <c r="N1289" s="123"/>
    </row>
    <row r="1290" spans="1:14" ht="25.5" customHeight="1" x14ac:dyDescent="0.2">
      <c r="A1290" s="183">
        <v>1081</v>
      </c>
      <c r="B1290" s="191" t="s">
        <v>652</v>
      </c>
      <c r="C1290" s="34" t="s">
        <v>68</v>
      </c>
      <c r="D1290" s="187" t="s">
        <v>10</v>
      </c>
      <c r="E1290" s="199" t="s">
        <v>31</v>
      </c>
      <c r="F1290" s="143">
        <v>38.798999999999999</v>
      </c>
      <c r="G1290" s="143">
        <v>38.798999999999999</v>
      </c>
      <c r="H1290" s="143">
        <v>38.798999999999999</v>
      </c>
      <c r="I1290" s="187" t="s">
        <v>994</v>
      </c>
      <c r="J1290" s="39" t="s">
        <v>811</v>
      </c>
      <c r="K1290" s="39" t="s">
        <v>809</v>
      </c>
      <c r="L1290" s="39" t="s">
        <v>726</v>
      </c>
      <c r="M1290" s="134" t="s">
        <v>1741</v>
      </c>
      <c r="N1290" s="123"/>
    </row>
    <row r="1291" spans="1:14" ht="25.5" customHeight="1" x14ac:dyDescent="0.2">
      <c r="A1291" s="183">
        <v>1082</v>
      </c>
      <c r="B1291" s="191" t="s">
        <v>653</v>
      </c>
      <c r="C1291" s="34" t="s">
        <v>68</v>
      </c>
      <c r="D1291" s="187" t="s">
        <v>10</v>
      </c>
      <c r="E1291" s="199" t="s">
        <v>31</v>
      </c>
      <c r="F1291" s="143">
        <v>9.0719999999999992</v>
      </c>
      <c r="G1291" s="143">
        <v>9.0719999999999992</v>
      </c>
      <c r="H1291" s="143">
        <v>9.0719999999999992</v>
      </c>
      <c r="I1291" s="187" t="s">
        <v>994</v>
      </c>
      <c r="J1291" s="39" t="s">
        <v>811</v>
      </c>
      <c r="K1291" s="39" t="s">
        <v>809</v>
      </c>
      <c r="L1291" s="39" t="s">
        <v>726</v>
      </c>
      <c r="M1291" s="134" t="s">
        <v>1741</v>
      </c>
      <c r="N1291" s="123"/>
    </row>
    <row r="1292" spans="1:14" ht="25.5" customHeight="1" x14ac:dyDescent="0.2">
      <c r="A1292" s="183">
        <v>1083</v>
      </c>
      <c r="B1292" s="191" t="s">
        <v>654</v>
      </c>
      <c r="C1292" s="34" t="s">
        <v>68</v>
      </c>
      <c r="D1292" s="187" t="s">
        <v>10</v>
      </c>
      <c r="E1292" s="199" t="s">
        <v>31</v>
      </c>
      <c r="F1292" s="143">
        <v>16.9053</v>
      </c>
      <c r="G1292" s="143">
        <v>16.9053</v>
      </c>
      <c r="H1292" s="143">
        <v>16.9053</v>
      </c>
      <c r="I1292" s="187" t="s">
        <v>994</v>
      </c>
      <c r="J1292" s="39" t="s">
        <v>811</v>
      </c>
      <c r="K1292" s="39" t="s">
        <v>809</v>
      </c>
      <c r="L1292" s="39" t="s">
        <v>726</v>
      </c>
      <c r="M1292" s="134" t="s">
        <v>1741</v>
      </c>
      <c r="N1292" s="123"/>
    </row>
    <row r="1293" spans="1:14" ht="25.5" customHeight="1" x14ac:dyDescent="0.2">
      <c r="A1293" s="183">
        <v>1084</v>
      </c>
      <c r="B1293" s="191" t="s">
        <v>655</v>
      </c>
      <c r="C1293" s="34" t="s">
        <v>68</v>
      </c>
      <c r="D1293" s="187" t="s">
        <v>10</v>
      </c>
      <c r="E1293" s="199" t="s">
        <v>31</v>
      </c>
      <c r="F1293" s="143">
        <v>38</v>
      </c>
      <c r="G1293" s="143">
        <v>38</v>
      </c>
      <c r="H1293" s="143">
        <v>38</v>
      </c>
      <c r="I1293" s="187" t="s">
        <v>994</v>
      </c>
      <c r="J1293" s="39" t="s">
        <v>811</v>
      </c>
      <c r="K1293" s="39" t="s">
        <v>809</v>
      </c>
      <c r="L1293" s="39" t="s">
        <v>726</v>
      </c>
      <c r="M1293" s="134" t="s">
        <v>1741</v>
      </c>
      <c r="N1293" s="123"/>
    </row>
    <row r="1294" spans="1:14" ht="25.5" customHeight="1" x14ac:dyDescent="0.2">
      <c r="A1294" s="183">
        <v>1085</v>
      </c>
      <c r="B1294" s="191" t="s">
        <v>656</v>
      </c>
      <c r="C1294" s="34" t="s">
        <v>68</v>
      </c>
      <c r="D1294" s="187" t="s">
        <v>10</v>
      </c>
      <c r="E1294" s="199" t="s">
        <v>31</v>
      </c>
      <c r="F1294" s="143">
        <v>12.114000000000001</v>
      </c>
      <c r="G1294" s="143">
        <v>12.114000000000001</v>
      </c>
      <c r="H1294" s="143">
        <v>12.114000000000001</v>
      </c>
      <c r="I1294" s="187" t="s">
        <v>994</v>
      </c>
      <c r="J1294" s="39" t="s">
        <v>811</v>
      </c>
      <c r="K1294" s="39" t="s">
        <v>809</v>
      </c>
      <c r="L1294" s="39" t="s">
        <v>726</v>
      </c>
      <c r="M1294" s="134" t="s">
        <v>1741</v>
      </c>
      <c r="N1294" s="123"/>
    </row>
    <row r="1295" spans="1:14" ht="25.5" customHeight="1" x14ac:dyDescent="0.2">
      <c r="A1295" s="183">
        <v>1086</v>
      </c>
      <c r="B1295" s="191" t="s">
        <v>657</v>
      </c>
      <c r="C1295" s="34" t="s">
        <v>68</v>
      </c>
      <c r="D1295" s="187" t="s">
        <v>10</v>
      </c>
      <c r="E1295" s="199" t="s">
        <v>31</v>
      </c>
      <c r="F1295" s="143">
        <v>11.4</v>
      </c>
      <c r="G1295" s="143">
        <v>11.4</v>
      </c>
      <c r="H1295" s="143">
        <v>11.4</v>
      </c>
      <c r="I1295" s="187" t="s">
        <v>994</v>
      </c>
      <c r="J1295" s="39" t="s">
        <v>811</v>
      </c>
      <c r="K1295" s="39" t="s">
        <v>809</v>
      </c>
      <c r="L1295" s="39" t="s">
        <v>726</v>
      </c>
      <c r="M1295" s="134" t="s">
        <v>1741</v>
      </c>
      <c r="N1295" s="123"/>
    </row>
    <row r="1296" spans="1:14" ht="25.5" customHeight="1" x14ac:dyDescent="0.2">
      <c r="A1296" s="183">
        <v>1087</v>
      </c>
      <c r="B1296" s="191" t="s">
        <v>658</v>
      </c>
      <c r="C1296" s="34" t="s">
        <v>68</v>
      </c>
      <c r="D1296" s="187" t="s">
        <v>10</v>
      </c>
      <c r="E1296" s="199" t="s">
        <v>31</v>
      </c>
      <c r="F1296" s="143">
        <v>39.300800000000002</v>
      </c>
      <c r="G1296" s="143">
        <v>39.300800000000002</v>
      </c>
      <c r="H1296" s="143">
        <v>39.300800000000002</v>
      </c>
      <c r="I1296" s="187" t="s">
        <v>994</v>
      </c>
      <c r="J1296" s="39" t="s">
        <v>811</v>
      </c>
      <c r="K1296" s="39" t="s">
        <v>809</v>
      </c>
      <c r="L1296" s="39" t="s">
        <v>726</v>
      </c>
      <c r="M1296" s="134" t="s">
        <v>1741</v>
      </c>
      <c r="N1296" s="123"/>
    </row>
    <row r="1297" spans="1:14" ht="25.5" customHeight="1" x14ac:dyDescent="0.2">
      <c r="A1297" s="183">
        <v>1088</v>
      </c>
      <c r="B1297" s="191" t="s">
        <v>659</v>
      </c>
      <c r="C1297" s="34" t="s">
        <v>68</v>
      </c>
      <c r="D1297" s="187" t="s">
        <v>10</v>
      </c>
      <c r="E1297" s="199" t="s">
        <v>31</v>
      </c>
      <c r="F1297" s="143">
        <v>38.299999999999997</v>
      </c>
      <c r="G1297" s="143">
        <v>38.299999999999997</v>
      </c>
      <c r="H1297" s="143">
        <v>38.299999999999997</v>
      </c>
      <c r="I1297" s="187" t="s">
        <v>994</v>
      </c>
      <c r="J1297" s="39" t="s">
        <v>811</v>
      </c>
      <c r="K1297" s="39" t="s">
        <v>809</v>
      </c>
      <c r="L1297" s="39" t="s">
        <v>726</v>
      </c>
      <c r="M1297" s="134" t="s">
        <v>1741</v>
      </c>
      <c r="N1297" s="123"/>
    </row>
    <row r="1298" spans="1:14" ht="25.5" customHeight="1" x14ac:dyDescent="0.2">
      <c r="A1298" s="183">
        <v>1089</v>
      </c>
      <c r="B1298" s="191" t="s">
        <v>660</v>
      </c>
      <c r="C1298" s="34" t="s">
        <v>68</v>
      </c>
      <c r="D1298" s="187" t="s">
        <v>10</v>
      </c>
      <c r="E1298" s="199" t="s">
        <v>31</v>
      </c>
      <c r="F1298" s="143">
        <v>11</v>
      </c>
      <c r="G1298" s="143">
        <v>11</v>
      </c>
      <c r="H1298" s="143">
        <v>11</v>
      </c>
      <c r="I1298" s="187" t="s">
        <v>994</v>
      </c>
      <c r="J1298" s="39" t="s">
        <v>811</v>
      </c>
      <c r="K1298" s="39" t="s">
        <v>809</v>
      </c>
      <c r="L1298" s="39" t="s">
        <v>726</v>
      </c>
      <c r="M1298" s="134" t="s">
        <v>1741</v>
      </c>
      <c r="N1298" s="123"/>
    </row>
    <row r="1299" spans="1:14" ht="25.5" customHeight="1" x14ac:dyDescent="0.2">
      <c r="A1299" s="183">
        <v>1090</v>
      </c>
      <c r="B1299" s="191" t="s">
        <v>661</v>
      </c>
      <c r="C1299" s="34" t="s">
        <v>68</v>
      </c>
      <c r="D1299" s="187" t="s">
        <v>10</v>
      </c>
      <c r="E1299" s="199" t="s">
        <v>31</v>
      </c>
      <c r="F1299" s="143">
        <v>40.15</v>
      </c>
      <c r="G1299" s="143">
        <v>40.15</v>
      </c>
      <c r="H1299" s="143">
        <v>40.15</v>
      </c>
      <c r="I1299" s="187" t="s">
        <v>994</v>
      </c>
      <c r="J1299" s="39" t="s">
        <v>811</v>
      </c>
      <c r="K1299" s="39" t="s">
        <v>809</v>
      </c>
      <c r="L1299" s="39" t="s">
        <v>726</v>
      </c>
      <c r="M1299" s="134" t="s">
        <v>1741</v>
      </c>
      <c r="N1299" s="123"/>
    </row>
    <row r="1300" spans="1:14" ht="25.5" customHeight="1" x14ac:dyDescent="0.2">
      <c r="A1300" s="183">
        <v>1091</v>
      </c>
      <c r="B1300" s="191" t="s">
        <v>662</v>
      </c>
      <c r="C1300" s="34" t="s">
        <v>68</v>
      </c>
      <c r="D1300" s="187" t="s">
        <v>10</v>
      </c>
      <c r="E1300" s="199" t="s">
        <v>31</v>
      </c>
      <c r="F1300" s="143">
        <v>18.37</v>
      </c>
      <c r="G1300" s="143">
        <v>18.37</v>
      </c>
      <c r="H1300" s="143">
        <v>18.37</v>
      </c>
      <c r="I1300" s="187" t="s">
        <v>994</v>
      </c>
      <c r="J1300" s="39" t="s">
        <v>811</v>
      </c>
      <c r="K1300" s="39" t="s">
        <v>809</v>
      </c>
      <c r="L1300" s="39" t="s">
        <v>726</v>
      </c>
      <c r="M1300" s="134" t="s">
        <v>1741</v>
      </c>
      <c r="N1300" s="123"/>
    </row>
    <row r="1301" spans="1:14" ht="25.5" customHeight="1" x14ac:dyDescent="0.2">
      <c r="A1301" s="183">
        <v>1092</v>
      </c>
      <c r="B1301" s="191" t="s">
        <v>663</v>
      </c>
      <c r="C1301" s="34" t="s">
        <v>68</v>
      </c>
      <c r="D1301" s="187" t="s">
        <v>10</v>
      </c>
      <c r="E1301" s="199" t="s">
        <v>31</v>
      </c>
      <c r="F1301" s="143">
        <v>10.712999999999999</v>
      </c>
      <c r="G1301" s="143">
        <v>10.712999999999999</v>
      </c>
      <c r="H1301" s="143">
        <v>10.712999999999999</v>
      </c>
      <c r="I1301" s="187" t="s">
        <v>994</v>
      </c>
      <c r="J1301" s="39" t="s">
        <v>811</v>
      </c>
      <c r="K1301" s="39" t="s">
        <v>809</v>
      </c>
      <c r="L1301" s="39" t="s">
        <v>726</v>
      </c>
      <c r="M1301" s="134" t="s">
        <v>1741</v>
      </c>
      <c r="N1301" s="123"/>
    </row>
    <row r="1302" spans="1:14" ht="25.5" customHeight="1" x14ac:dyDescent="0.2">
      <c r="A1302" s="183">
        <v>1093</v>
      </c>
      <c r="B1302" s="191" t="s">
        <v>664</v>
      </c>
      <c r="C1302" s="34" t="s">
        <v>68</v>
      </c>
      <c r="D1302" s="187" t="s">
        <v>10</v>
      </c>
      <c r="E1302" s="199" t="s">
        <v>31</v>
      </c>
      <c r="F1302" s="143">
        <v>77.13</v>
      </c>
      <c r="G1302" s="143">
        <v>77.13</v>
      </c>
      <c r="H1302" s="143">
        <v>77.13</v>
      </c>
      <c r="I1302" s="187" t="s">
        <v>994</v>
      </c>
      <c r="J1302" s="39" t="s">
        <v>811</v>
      </c>
      <c r="K1302" s="39" t="s">
        <v>809</v>
      </c>
      <c r="L1302" s="39" t="s">
        <v>726</v>
      </c>
      <c r="M1302" s="134" t="s">
        <v>1741</v>
      </c>
      <c r="N1302" s="123"/>
    </row>
    <row r="1303" spans="1:14" ht="25.5" customHeight="1" x14ac:dyDescent="0.2">
      <c r="A1303" s="183">
        <v>1094</v>
      </c>
      <c r="B1303" s="191" t="s">
        <v>665</v>
      </c>
      <c r="C1303" s="34" t="s">
        <v>68</v>
      </c>
      <c r="D1303" s="187" t="s">
        <v>10</v>
      </c>
      <c r="E1303" s="199" t="s">
        <v>31</v>
      </c>
      <c r="F1303" s="143">
        <v>40.057000000000002</v>
      </c>
      <c r="G1303" s="143">
        <v>40.057000000000002</v>
      </c>
      <c r="H1303" s="143">
        <v>40.057000000000002</v>
      </c>
      <c r="I1303" s="187" t="s">
        <v>994</v>
      </c>
      <c r="J1303" s="39" t="s">
        <v>811</v>
      </c>
      <c r="K1303" s="39" t="s">
        <v>809</v>
      </c>
      <c r="L1303" s="39" t="s">
        <v>726</v>
      </c>
      <c r="M1303" s="134" t="s">
        <v>1741</v>
      </c>
      <c r="N1303" s="123"/>
    </row>
    <row r="1304" spans="1:14" ht="25.5" customHeight="1" x14ac:dyDescent="0.2">
      <c r="A1304" s="183">
        <v>1095</v>
      </c>
      <c r="B1304" s="191" t="s">
        <v>666</v>
      </c>
      <c r="C1304" s="34" t="s">
        <v>68</v>
      </c>
      <c r="D1304" s="187" t="s">
        <v>10</v>
      </c>
      <c r="E1304" s="199" t="s">
        <v>31</v>
      </c>
      <c r="F1304" s="143">
        <v>25</v>
      </c>
      <c r="G1304" s="143">
        <v>25</v>
      </c>
      <c r="H1304" s="143">
        <v>25</v>
      </c>
      <c r="I1304" s="187" t="s">
        <v>994</v>
      </c>
      <c r="J1304" s="39" t="s">
        <v>811</v>
      </c>
      <c r="K1304" s="39" t="s">
        <v>809</v>
      </c>
      <c r="L1304" s="39" t="s">
        <v>726</v>
      </c>
      <c r="M1304" s="134" t="s">
        <v>1741</v>
      </c>
      <c r="N1304" s="123"/>
    </row>
    <row r="1305" spans="1:14" ht="25.5" customHeight="1" x14ac:dyDescent="0.2">
      <c r="A1305" s="183">
        <v>1096</v>
      </c>
      <c r="B1305" s="191" t="s">
        <v>667</v>
      </c>
      <c r="C1305" s="34" t="s">
        <v>68</v>
      </c>
      <c r="D1305" s="187" t="s">
        <v>10</v>
      </c>
      <c r="E1305" s="199" t="s">
        <v>31</v>
      </c>
      <c r="F1305" s="143">
        <v>29.5</v>
      </c>
      <c r="G1305" s="143">
        <v>29.5</v>
      </c>
      <c r="H1305" s="143">
        <v>29.5</v>
      </c>
      <c r="I1305" s="187" t="s">
        <v>994</v>
      </c>
      <c r="J1305" s="39" t="s">
        <v>811</v>
      </c>
      <c r="K1305" s="39" t="s">
        <v>809</v>
      </c>
      <c r="L1305" s="39" t="s">
        <v>726</v>
      </c>
      <c r="M1305" s="134" t="s">
        <v>1741</v>
      </c>
      <c r="N1305" s="123"/>
    </row>
    <row r="1306" spans="1:14" ht="25.5" customHeight="1" x14ac:dyDescent="0.2">
      <c r="A1306" s="183">
        <v>1097</v>
      </c>
      <c r="B1306" s="191" t="s">
        <v>668</v>
      </c>
      <c r="C1306" s="34" t="s">
        <v>68</v>
      </c>
      <c r="D1306" s="187" t="s">
        <v>10</v>
      </c>
      <c r="E1306" s="199" t="s">
        <v>31</v>
      </c>
      <c r="F1306" s="143">
        <v>23.6</v>
      </c>
      <c r="G1306" s="143">
        <v>23.6</v>
      </c>
      <c r="H1306" s="143">
        <v>23.6</v>
      </c>
      <c r="I1306" s="187" t="s">
        <v>994</v>
      </c>
      <c r="J1306" s="39" t="s">
        <v>811</v>
      </c>
      <c r="K1306" s="39" t="s">
        <v>809</v>
      </c>
      <c r="L1306" s="39" t="s">
        <v>726</v>
      </c>
      <c r="M1306" s="134" t="s">
        <v>1741</v>
      </c>
      <c r="N1306" s="123"/>
    </row>
    <row r="1307" spans="1:14" ht="38.25" customHeight="1" x14ac:dyDescent="0.2">
      <c r="A1307" s="183">
        <v>1098</v>
      </c>
      <c r="B1307" s="191" t="s">
        <v>1098</v>
      </c>
      <c r="C1307" s="34" t="s">
        <v>68</v>
      </c>
      <c r="D1307" s="187" t="s">
        <v>10</v>
      </c>
      <c r="E1307" s="199" t="s">
        <v>31</v>
      </c>
      <c r="F1307" s="143">
        <v>36.53</v>
      </c>
      <c r="G1307" s="143">
        <v>36.53</v>
      </c>
      <c r="H1307" s="143">
        <v>36.53</v>
      </c>
      <c r="I1307" s="187" t="s">
        <v>994</v>
      </c>
      <c r="J1307" s="39" t="s">
        <v>811</v>
      </c>
      <c r="K1307" s="39" t="s">
        <v>809</v>
      </c>
      <c r="L1307" s="39" t="s">
        <v>726</v>
      </c>
      <c r="M1307" s="134" t="s">
        <v>1741</v>
      </c>
      <c r="N1307" s="123"/>
    </row>
    <row r="1308" spans="1:14" ht="25.5" customHeight="1" x14ac:dyDescent="0.2">
      <c r="A1308" s="183">
        <v>1099</v>
      </c>
      <c r="B1308" s="191" t="s">
        <v>669</v>
      </c>
      <c r="C1308" s="34" t="s">
        <v>68</v>
      </c>
      <c r="D1308" s="187" t="s">
        <v>10</v>
      </c>
      <c r="E1308" s="199" t="s">
        <v>31</v>
      </c>
      <c r="F1308" s="143">
        <v>56.765000000000001</v>
      </c>
      <c r="G1308" s="143">
        <v>56.765000000000001</v>
      </c>
      <c r="H1308" s="143">
        <v>56.765000000000001</v>
      </c>
      <c r="I1308" s="187" t="s">
        <v>994</v>
      </c>
      <c r="J1308" s="39" t="s">
        <v>811</v>
      </c>
      <c r="K1308" s="39" t="s">
        <v>809</v>
      </c>
      <c r="L1308" s="39" t="s">
        <v>726</v>
      </c>
      <c r="M1308" s="134" t="s">
        <v>1741</v>
      </c>
      <c r="N1308" s="123"/>
    </row>
    <row r="1309" spans="1:14" ht="25.5" customHeight="1" x14ac:dyDescent="0.2">
      <c r="A1309" s="183">
        <v>1100</v>
      </c>
      <c r="B1309" s="191" t="s">
        <v>1102</v>
      </c>
      <c r="C1309" s="34" t="s">
        <v>68</v>
      </c>
      <c r="D1309" s="187" t="s">
        <v>10</v>
      </c>
      <c r="E1309" s="199" t="s">
        <v>31</v>
      </c>
      <c r="F1309" s="143">
        <v>18.707999999999998</v>
      </c>
      <c r="G1309" s="143">
        <v>18.707999999999998</v>
      </c>
      <c r="H1309" s="143">
        <v>18.707999999999998</v>
      </c>
      <c r="I1309" s="187" t="s">
        <v>994</v>
      </c>
      <c r="J1309" s="39" t="s">
        <v>811</v>
      </c>
      <c r="K1309" s="39" t="s">
        <v>809</v>
      </c>
      <c r="L1309" s="39" t="s">
        <v>726</v>
      </c>
      <c r="M1309" s="134" t="s">
        <v>1741</v>
      </c>
      <c r="N1309" s="123"/>
    </row>
    <row r="1310" spans="1:14" ht="25.5" customHeight="1" x14ac:dyDescent="0.2">
      <c r="A1310" s="183">
        <v>1101</v>
      </c>
      <c r="B1310" s="191" t="s">
        <v>1101</v>
      </c>
      <c r="C1310" s="34" t="s">
        <v>68</v>
      </c>
      <c r="D1310" s="187" t="s">
        <v>10</v>
      </c>
      <c r="E1310" s="199" t="s">
        <v>31</v>
      </c>
      <c r="F1310" s="143">
        <v>50</v>
      </c>
      <c r="G1310" s="143">
        <v>50</v>
      </c>
      <c r="H1310" s="143">
        <v>50</v>
      </c>
      <c r="I1310" s="187" t="s">
        <v>994</v>
      </c>
      <c r="J1310" s="39" t="s">
        <v>811</v>
      </c>
      <c r="K1310" s="39" t="s">
        <v>809</v>
      </c>
      <c r="L1310" s="39" t="s">
        <v>726</v>
      </c>
      <c r="M1310" s="134" t="s">
        <v>1741</v>
      </c>
      <c r="N1310" s="123"/>
    </row>
    <row r="1311" spans="1:14" ht="76.5" customHeight="1" x14ac:dyDescent="0.2">
      <c r="A1311" s="183">
        <v>1103</v>
      </c>
      <c r="B1311" s="95" t="s">
        <v>1364</v>
      </c>
      <c r="C1311" s="187" t="s">
        <v>247</v>
      </c>
      <c r="D1311" s="190" t="s">
        <v>10</v>
      </c>
      <c r="E1311" s="190" t="s">
        <v>31</v>
      </c>
      <c r="F1311" s="119">
        <v>101.0261</v>
      </c>
      <c r="G1311" s="119">
        <v>101.0261</v>
      </c>
      <c r="H1311" s="119">
        <v>101.0261</v>
      </c>
      <c r="I1311" s="13" t="s">
        <v>93</v>
      </c>
      <c r="J1311" s="116">
        <v>279</v>
      </c>
      <c r="K1311" s="9" t="s">
        <v>907</v>
      </c>
      <c r="L1311" s="9" t="s">
        <v>726</v>
      </c>
      <c r="M1311" s="134" t="s">
        <v>1741</v>
      </c>
    </row>
    <row r="1312" spans="1:14" ht="38.25" customHeight="1" x14ac:dyDescent="0.2">
      <c r="A1312" s="183">
        <v>1105</v>
      </c>
      <c r="B1312" s="191" t="s">
        <v>673</v>
      </c>
      <c r="C1312" s="34" t="s">
        <v>68</v>
      </c>
      <c r="D1312" s="187" t="s">
        <v>10</v>
      </c>
      <c r="E1312" s="199" t="s">
        <v>674</v>
      </c>
      <c r="F1312" s="117">
        <v>5029.0730000000003</v>
      </c>
      <c r="G1312" s="117">
        <v>5029.0730000000003</v>
      </c>
      <c r="H1312" s="117">
        <v>5029.0730000000003</v>
      </c>
      <c r="I1312" s="199" t="s">
        <v>994</v>
      </c>
      <c r="J1312" s="39">
        <v>279</v>
      </c>
      <c r="K1312" s="39" t="s">
        <v>724</v>
      </c>
      <c r="L1312" s="39"/>
      <c r="M1312" s="134" t="s">
        <v>1741</v>
      </c>
    </row>
    <row r="1313" spans="1:13" ht="38.25" customHeight="1" x14ac:dyDescent="0.2">
      <c r="A1313" s="183">
        <v>1107</v>
      </c>
      <c r="B1313" s="191" t="s">
        <v>940</v>
      </c>
      <c r="C1313" s="34" t="s">
        <v>68</v>
      </c>
      <c r="D1313" s="187" t="s">
        <v>10</v>
      </c>
      <c r="E1313" s="199" t="s">
        <v>674</v>
      </c>
      <c r="F1313" s="117">
        <v>108.997</v>
      </c>
      <c r="G1313" s="117">
        <v>108.997</v>
      </c>
      <c r="H1313" s="117">
        <v>108.997</v>
      </c>
      <c r="I1313" s="199" t="s">
        <v>994</v>
      </c>
      <c r="J1313" s="39">
        <v>279</v>
      </c>
      <c r="K1313" s="39" t="s">
        <v>724</v>
      </c>
      <c r="L1313" s="39"/>
      <c r="M1313" s="134" t="s">
        <v>1741</v>
      </c>
    </row>
    <row r="1314" spans="1:13" ht="38.25" customHeight="1" x14ac:dyDescent="0.2">
      <c r="A1314" s="183">
        <v>1108</v>
      </c>
      <c r="B1314" s="171" t="s">
        <v>941</v>
      </c>
      <c r="C1314" s="34" t="s">
        <v>68</v>
      </c>
      <c r="D1314" s="187" t="s">
        <v>10</v>
      </c>
      <c r="E1314" s="199" t="s">
        <v>942</v>
      </c>
      <c r="F1314" s="117">
        <v>43.223999999999997</v>
      </c>
      <c r="G1314" s="117">
        <v>43.223999999999997</v>
      </c>
      <c r="H1314" s="117">
        <v>43.223999999999997</v>
      </c>
      <c r="I1314" s="199" t="s">
        <v>994</v>
      </c>
      <c r="J1314" s="39">
        <v>279</v>
      </c>
      <c r="K1314" s="39" t="s">
        <v>724</v>
      </c>
      <c r="L1314" s="39"/>
      <c r="M1314" s="134" t="s">
        <v>1943</v>
      </c>
    </row>
    <row r="1315" spans="1:13" ht="38.25" customHeight="1" x14ac:dyDescent="0.2">
      <c r="A1315" s="183">
        <v>1109</v>
      </c>
      <c r="B1315" s="191" t="s">
        <v>943</v>
      </c>
      <c r="C1315" s="34" t="s">
        <v>68</v>
      </c>
      <c r="D1315" s="187" t="s">
        <v>10</v>
      </c>
      <c r="E1315" s="199" t="s">
        <v>944</v>
      </c>
      <c r="F1315" s="117">
        <v>204.55699999999999</v>
      </c>
      <c r="G1315" s="117">
        <v>204.55699999999999</v>
      </c>
      <c r="H1315" s="117">
        <v>204.55699999999999</v>
      </c>
      <c r="I1315" s="199" t="s">
        <v>994</v>
      </c>
      <c r="J1315" s="39">
        <v>279</v>
      </c>
      <c r="K1315" s="39" t="s">
        <v>724</v>
      </c>
      <c r="L1315" s="39"/>
      <c r="M1315" s="134" t="s">
        <v>1741</v>
      </c>
    </row>
    <row r="1316" spans="1:13" ht="38.25" customHeight="1" x14ac:dyDescent="0.2">
      <c r="A1316" s="183">
        <v>1110</v>
      </c>
      <c r="B1316" s="191" t="s">
        <v>675</v>
      </c>
      <c r="C1316" s="34" t="s">
        <v>68</v>
      </c>
      <c r="D1316" s="187" t="s">
        <v>10</v>
      </c>
      <c r="E1316" s="199" t="s">
        <v>676</v>
      </c>
      <c r="F1316" s="117">
        <v>311</v>
      </c>
      <c r="G1316" s="117">
        <v>311</v>
      </c>
      <c r="H1316" s="117">
        <v>311</v>
      </c>
      <c r="I1316" s="199" t="s">
        <v>994</v>
      </c>
      <c r="J1316" s="39">
        <v>279</v>
      </c>
      <c r="K1316" s="39" t="s">
        <v>724</v>
      </c>
      <c r="L1316" s="39"/>
      <c r="M1316" s="134" t="s">
        <v>1741</v>
      </c>
    </row>
    <row r="1317" spans="1:13" ht="25.5" customHeight="1" x14ac:dyDescent="0.2">
      <c r="A1317" s="183">
        <v>1111</v>
      </c>
      <c r="B1317" s="191" t="s">
        <v>677</v>
      </c>
      <c r="C1317" s="34" t="s">
        <v>68</v>
      </c>
      <c r="D1317" s="187" t="s">
        <v>10</v>
      </c>
      <c r="E1317" s="199" t="s">
        <v>676</v>
      </c>
      <c r="F1317" s="117">
        <v>144.816</v>
      </c>
      <c r="G1317" s="117">
        <v>144.816</v>
      </c>
      <c r="H1317" s="117">
        <v>144.816</v>
      </c>
      <c r="I1317" s="199" t="s">
        <v>994</v>
      </c>
      <c r="J1317" s="39">
        <v>279</v>
      </c>
      <c r="K1317" s="39" t="s">
        <v>724</v>
      </c>
      <c r="L1317" s="39"/>
      <c r="M1317" s="134" t="s">
        <v>1741</v>
      </c>
    </row>
    <row r="1318" spans="1:13" ht="25.5" customHeight="1" x14ac:dyDescent="0.2">
      <c r="A1318" s="183">
        <v>1112</v>
      </c>
      <c r="B1318" s="191" t="s">
        <v>678</v>
      </c>
      <c r="C1318" s="34" t="s">
        <v>68</v>
      </c>
      <c r="D1318" s="187" t="s">
        <v>10</v>
      </c>
      <c r="E1318" s="199" t="s">
        <v>676</v>
      </c>
      <c r="F1318" s="117">
        <v>810.14499999999998</v>
      </c>
      <c r="G1318" s="117">
        <v>810.14499999999998</v>
      </c>
      <c r="H1318" s="117">
        <v>810.14499999999998</v>
      </c>
      <c r="I1318" s="199" t="s">
        <v>994</v>
      </c>
      <c r="J1318" s="39">
        <v>279</v>
      </c>
      <c r="K1318" s="39" t="s">
        <v>724</v>
      </c>
      <c r="L1318" s="39"/>
      <c r="M1318" s="134" t="s">
        <v>1741</v>
      </c>
    </row>
    <row r="1319" spans="1:13" ht="25.5" customHeight="1" x14ac:dyDescent="0.2">
      <c r="A1319" s="183">
        <v>1113</v>
      </c>
      <c r="B1319" s="191" t="s">
        <v>679</v>
      </c>
      <c r="C1319" s="34" t="s">
        <v>68</v>
      </c>
      <c r="D1319" s="187" t="s">
        <v>10</v>
      </c>
      <c r="E1319" s="199" t="s">
        <v>676</v>
      </c>
      <c r="F1319" s="117">
        <v>200</v>
      </c>
      <c r="G1319" s="117">
        <v>200</v>
      </c>
      <c r="H1319" s="117">
        <v>200</v>
      </c>
      <c r="I1319" s="199" t="s">
        <v>994</v>
      </c>
      <c r="J1319" s="39">
        <v>279</v>
      </c>
      <c r="K1319" s="39" t="s">
        <v>724</v>
      </c>
      <c r="L1319" s="39"/>
      <c r="M1319" s="134" t="s">
        <v>1741</v>
      </c>
    </row>
    <row r="1320" spans="1:13" ht="38.25" customHeight="1" x14ac:dyDescent="0.2">
      <c r="A1320" s="183">
        <v>1114</v>
      </c>
      <c r="B1320" s="191" t="s">
        <v>945</v>
      </c>
      <c r="C1320" s="34" t="s">
        <v>68</v>
      </c>
      <c r="D1320" s="187" t="s">
        <v>10</v>
      </c>
      <c r="E1320" s="199" t="s">
        <v>676</v>
      </c>
      <c r="F1320" s="117">
        <v>34.56</v>
      </c>
      <c r="G1320" s="117">
        <v>34.56</v>
      </c>
      <c r="H1320" s="117">
        <v>34.56</v>
      </c>
      <c r="I1320" s="199" t="s">
        <v>994</v>
      </c>
      <c r="J1320" s="39">
        <v>279</v>
      </c>
      <c r="K1320" s="39" t="s">
        <v>724</v>
      </c>
      <c r="L1320" s="39"/>
      <c r="M1320" s="134" t="s">
        <v>1741</v>
      </c>
    </row>
    <row r="1321" spans="1:13" ht="12.75" customHeight="1" x14ac:dyDescent="0.2">
      <c r="A1321" s="183"/>
      <c r="B1321" s="108" t="s">
        <v>92</v>
      </c>
      <c r="C1321" s="201"/>
      <c r="D1321" s="201"/>
      <c r="E1321" s="201"/>
      <c r="F1321" s="70">
        <v>0</v>
      </c>
      <c r="G1321" s="70">
        <v>0</v>
      </c>
      <c r="H1321" s="70">
        <v>0</v>
      </c>
      <c r="I1321" s="190"/>
      <c r="J1321" s="190"/>
      <c r="K1321" s="190"/>
      <c r="L1321" s="190"/>
      <c r="M1321" s="134"/>
    </row>
    <row r="1322" spans="1:13" ht="12.75" customHeight="1" x14ac:dyDescent="0.2">
      <c r="A1322" s="183"/>
      <c r="B1322" s="108" t="s">
        <v>93</v>
      </c>
      <c r="C1322" s="201"/>
      <c r="D1322" s="201"/>
      <c r="E1322" s="201"/>
      <c r="F1322" s="70">
        <v>10717.246599999999</v>
      </c>
      <c r="G1322" s="70">
        <f>G1311+G1267+G1259+G1258+G1257+G1245+G1222+G1204+G1202+G1201</f>
        <v>10717.246599999999</v>
      </c>
      <c r="H1322" s="70">
        <f>H1311+H1267+H1259+H1258+H1257+H1245+H1222+H1204+H1202+H1201</f>
        <v>10717.142</v>
      </c>
      <c r="I1322" s="187"/>
      <c r="J1322" s="190"/>
      <c r="K1322" s="190"/>
      <c r="L1322" s="190"/>
      <c r="M1322" s="134"/>
    </row>
    <row r="1323" spans="1:13" ht="12.75" customHeight="1" x14ac:dyDescent="0.2">
      <c r="A1323" s="183"/>
      <c r="B1323" s="108" t="s">
        <v>94</v>
      </c>
      <c r="C1323" s="201"/>
      <c r="D1323" s="201"/>
      <c r="E1323" s="201"/>
      <c r="F1323" s="70">
        <v>4401.3610000000008</v>
      </c>
      <c r="G1323" s="70">
        <f>G1221+G1203</f>
        <v>4401.3610000000008</v>
      </c>
      <c r="H1323" s="70">
        <f>H1221+H1203</f>
        <v>4401.3609999999999</v>
      </c>
      <c r="I1323" s="199"/>
      <c r="J1323" s="190"/>
      <c r="K1323" s="190"/>
      <c r="L1323" s="190"/>
      <c r="M1323" s="134"/>
    </row>
    <row r="1324" spans="1:13" ht="12.75" customHeight="1" x14ac:dyDescent="0.2">
      <c r="A1324" s="183"/>
      <c r="B1324" s="108" t="s">
        <v>735</v>
      </c>
      <c r="C1324" s="201"/>
      <c r="D1324" s="201"/>
      <c r="E1324" s="201"/>
      <c r="F1324" s="70">
        <v>4244.6149999999998</v>
      </c>
      <c r="G1324" s="70">
        <f>G1248</f>
        <v>4244.6149999999998</v>
      </c>
      <c r="H1324" s="70">
        <f>H1248</f>
        <v>4244.6149999999998</v>
      </c>
      <c r="I1324" s="199"/>
      <c r="J1324" s="190"/>
      <c r="K1324" s="190"/>
      <c r="L1324" s="190"/>
      <c r="M1324" s="134"/>
    </row>
    <row r="1325" spans="1:13" ht="24.75" customHeight="1" x14ac:dyDescent="0.2">
      <c r="A1325" s="183"/>
      <c r="B1325" s="108" t="s">
        <v>426</v>
      </c>
      <c r="C1325" s="201"/>
      <c r="D1325" s="201"/>
      <c r="E1325" s="201"/>
      <c r="F1325" s="70">
        <v>19363.222600000001</v>
      </c>
      <c r="G1325" s="70">
        <f>G1324+G1323+G1322</f>
        <v>19363.222600000001</v>
      </c>
      <c r="H1325" s="70">
        <f>H1324+H1323+H1322</f>
        <v>19363.117999999999</v>
      </c>
      <c r="I1325" s="199"/>
      <c r="J1325" s="190"/>
      <c r="K1325" s="190"/>
      <c r="L1325" s="190"/>
      <c r="M1325" s="134"/>
    </row>
    <row r="1326" spans="1:13" ht="12.75" customHeight="1" x14ac:dyDescent="0.2">
      <c r="A1326" s="183"/>
      <c r="B1326" s="224" t="s">
        <v>520</v>
      </c>
      <c r="C1326" s="224"/>
      <c r="D1326" s="224"/>
      <c r="E1326" s="224"/>
      <c r="F1326" s="224"/>
      <c r="G1326" s="224"/>
      <c r="H1326" s="224"/>
      <c r="I1326" s="224"/>
      <c r="J1326" s="224"/>
      <c r="K1326" s="224"/>
      <c r="L1326" s="224"/>
      <c r="M1326" s="134"/>
    </row>
    <row r="1327" spans="1:13" ht="38.25" customHeight="1" x14ac:dyDescent="0.2">
      <c r="A1327" s="94">
        <v>6</v>
      </c>
      <c r="B1327" s="194" t="s">
        <v>30</v>
      </c>
      <c r="C1327" s="190" t="s">
        <v>9</v>
      </c>
      <c r="D1327" s="190" t="s">
        <v>1418</v>
      </c>
      <c r="E1327" s="190" t="s">
        <v>31</v>
      </c>
      <c r="F1327" s="190">
        <v>12</v>
      </c>
      <c r="G1327" s="190">
        <v>12</v>
      </c>
      <c r="H1327" s="124" t="s">
        <v>1697</v>
      </c>
      <c r="I1327" s="190" t="s">
        <v>10</v>
      </c>
      <c r="J1327" s="190" t="s">
        <v>10</v>
      </c>
      <c r="K1327" s="190" t="s">
        <v>10</v>
      </c>
      <c r="L1327" s="190" t="s">
        <v>10</v>
      </c>
      <c r="M1327" s="133" t="s">
        <v>1944</v>
      </c>
    </row>
    <row r="1328" spans="1:13" ht="51" customHeight="1" x14ac:dyDescent="0.2">
      <c r="A1328" s="94">
        <v>110</v>
      </c>
      <c r="B1328" s="194" t="s">
        <v>34</v>
      </c>
      <c r="C1328" s="190" t="s">
        <v>35</v>
      </c>
      <c r="D1328" s="190" t="s">
        <v>1394</v>
      </c>
      <c r="E1328" s="190" t="s">
        <v>26</v>
      </c>
      <c r="F1328" s="190">
        <v>0.61099999999999999</v>
      </c>
      <c r="G1328" s="190">
        <v>0.61099999999999999</v>
      </c>
      <c r="H1328" s="124" t="s">
        <v>10</v>
      </c>
      <c r="I1328" s="190" t="s">
        <v>10</v>
      </c>
      <c r="J1328" s="190" t="s">
        <v>10</v>
      </c>
      <c r="K1328" s="190" t="s">
        <v>10</v>
      </c>
      <c r="L1328" s="190" t="s">
        <v>10</v>
      </c>
      <c r="M1328" s="134" t="s">
        <v>1642</v>
      </c>
    </row>
    <row r="1329" spans="1:18" s="60" customFormat="1" ht="27" customHeight="1" x14ac:dyDescent="0.2">
      <c r="A1329" s="111"/>
      <c r="B1329" s="46" t="s">
        <v>736</v>
      </c>
      <c r="C1329" s="56"/>
      <c r="D1329" s="57" t="s">
        <v>10</v>
      </c>
      <c r="E1329" s="56"/>
      <c r="F1329" s="56"/>
      <c r="G1329" s="56"/>
      <c r="H1329" s="56"/>
      <c r="I1329" s="195"/>
      <c r="J1329" s="195"/>
      <c r="K1329" s="195"/>
      <c r="L1329" s="195"/>
      <c r="M1329" s="46"/>
      <c r="N1329" s="59"/>
      <c r="O1329" s="59"/>
      <c r="P1329" s="59"/>
      <c r="Q1329" s="59"/>
      <c r="R1329" s="59"/>
    </row>
    <row r="1330" spans="1:18" ht="25.5" customHeight="1" x14ac:dyDescent="0.2">
      <c r="A1330" s="183">
        <v>1115</v>
      </c>
      <c r="B1330" s="95" t="s">
        <v>1365</v>
      </c>
      <c r="C1330" s="187" t="s">
        <v>247</v>
      </c>
      <c r="D1330" s="190" t="s">
        <v>10</v>
      </c>
      <c r="E1330" s="190" t="s">
        <v>31</v>
      </c>
      <c r="F1330" s="140">
        <v>0.67049999999999998</v>
      </c>
      <c r="G1330" s="140">
        <v>0.67049999999999998</v>
      </c>
      <c r="H1330" s="119">
        <v>0.67100000000000004</v>
      </c>
      <c r="I1330" s="13" t="s">
        <v>93</v>
      </c>
      <c r="J1330" s="116">
        <v>279</v>
      </c>
      <c r="K1330" s="9" t="s">
        <v>776</v>
      </c>
      <c r="L1330" s="9" t="s">
        <v>726</v>
      </c>
      <c r="M1330" s="134" t="s">
        <v>1741</v>
      </c>
    </row>
    <row r="1331" spans="1:18" ht="76.5" customHeight="1" x14ac:dyDescent="0.2">
      <c r="A1331" s="183">
        <v>1116</v>
      </c>
      <c r="B1331" s="197" t="s">
        <v>83</v>
      </c>
      <c r="C1331" s="187" t="s">
        <v>68</v>
      </c>
      <c r="D1331" s="187" t="s">
        <v>10</v>
      </c>
      <c r="E1331" s="187" t="s">
        <v>742</v>
      </c>
      <c r="F1331" s="14"/>
      <c r="G1331" s="14"/>
      <c r="H1331" s="115"/>
      <c r="I1331" s="190" t="s">
        <v>521</v>
      </c>
      <c r="J1331" s="190"/>
      <c r="K1331" s="190"/>
      <c r="L1331" s="190"/>
      <c r="M1331" s="133" t="s">
        <v>1960</v>
      </c>
    </row>
    <row r="1332" spans="1:18" ht="63.75" customHeight="1" x14ac:dyDescent="0.2">
      <c r="A1332" s="183">
        <v>1117</v>
      </c>
      <c r="B1332" s="133" t="s">
        <v>737</v>
      </c>
      <c r="C1332" s="187" t="s">
        <v>68</v>
      </c>
      <c r="D1332" s="187" t="s">
        <v>10</v>
      </c>
      <c r="E1332" s="187" t="s">
        <v>738</v>
      </c>
      <c r="F1332" s="204">
        <v>3940</v>
      </c>
      <c r="G1332" s="204">
        <v>3940</v>
      </c>
      <c r="H1332" s="204"/>
      <c r="I1332" s="12" t="s">
        <v>521</v>
      </c>
      <c r="J1332" s="183"/>
      <c r="K1332" s="71"/>
      <c r="L1332" s="71"/>
      <c r="M1332" s="134" t="s">
        <v>1642</v>
      </c>
    </row>
    <row r="1333" spans="1:18" ht="51" customHeight="1" x14ac:dyDescent="0.2">
      <c r="A1333" s="183">
        <v>1118</v>
      </c>
      <c r="B1333" s="133" t="s">
        <v>1193</v>
      </c>
      <c r="C1333" s="187" t="s">
        <v>68</v>
      </c>
      <c r="D1333" s="187" t="s">
        <v>10</v>
      </c>
      <c r="E1333" s="187" t="s">
        <v>739</v>
      </c>
      <c r="F1333" s="204">
        <v>10500</v>
      </c>
      <c r="G1333" s="204">
        <v>10500</v>
      </c>
      <c r="H1333" s="204"/>
      <c r="I1333" s="12" t="s">
        <v>521</v>
      </c>
      <c r="J1333" s="183"/>
      <c r="K1333" s="71"/>
      <c r="L1333" s="71"/>
      <c r="M1333" s="134" t="s">
        <v>1642</v>
      </c>
    </row>
    <row r="1334" spans="1:18" ht="63.75" customHeight="1" x14ac:dyDescent="0.2">
      <c r="A1334" s="183">
        <v>1119</v>
      </c>
      <c r="B1334" s="133" t="s">
        <v>740</v>
      </c>
      <c r="C1334" s="187" t="s">
        <v>68</v>
      </c>
      <c r="D1334" s="187" t="s">
        <v>10</v>
      </c>
      <c r="E1334" s="187" t="s">
        <v>741</v>
      </c>
      <c r="F1334" s="204">
        <v>14240</v>
      </c>
      <c r="G1334" s="204">
        <v>14240</v>
      </c>
      <c r="H1334" s="204"/>
      <c r="I1334" s="12" t="s">
        <v>521</v>
      </c>
      <c r="J1334" s="183"/>
      <c r="K1334" s="71"/>
      <c r="L1334" s="71"/>
      <c r="M1334" s="134" t="s">
        <v>1642</v>
      </c>
    </row>
    <row r="1335" spans="1:18" s="60" customFormat="1" ht="40.5" customHeight="1" x14ac:dyDescent="0.2">
      <c r="A1335" s="111"/>
      <c r="B1335" s="46" t="s">
        <v>795</v>
      </c>
      <c r="C1335" s="56"/>
      <c r="D1335" s="57"/>
      <c r="E1335" s="56"/>
      <c r="F1335" s="56"/>
      <c r="G1335" s="56"/>
      <c r="H1335" s="56"/>
      <c r="I1335" s="195"/>
      <c r="J1335" s="195"/>
      <c r="K1335" s="195"/>
      <c r="L1335" s="195"/>
      <c r="M1335" s="46"/>
      <c r="N1335" s="59"/>
      <c r="O1335" s="59"/>
      <c r="P1335" s="59"/>
      <c r="Q1335" s="59"/>
      <c r="R1335" s="59"/>
    </row>
    <row r="1336" spans="1:18" ht="38.25" customHeight="1" x14ac:dyDescent="0.2">
      <c r="A1336" s="183">
        <v>1120</v>
      </c>
      <c r="B1336" s="133" t="s">
        <v>1189</v>
      </c>
      <c r="C1336" s="187" t="s">
        <v>23</v>
      </c>
      <c r="D1336" s="187" t="s">
        <v>10</v>
      </c>
      <c r="E1336" s="187" t="s">
        <v>800</v>
      </c>
      <c r="F1336" s="204"/>
      <c r="G1336" s="204"/>
      <c r="H1336" s="204"/>
      <c r="I1336" s="12" t="s">
        <v>65</v>
      </c>
      <c r="J1336" s="183"/>
      <c r="K1336" s="71"/>
      <c r="L1336" s="71"/>
      <c r="M1336" s="173" t="s">
        <v>1970</v>
      </c>
    </row>
    <row r="1337" spans="1:18" ht="51" customHeight="1" x14ac:dyDescent="0.2">
      <c r="A1337" s="183">
        <v>1121</v>
      </c>
      <c r="B1337" s="133" t="s">
        <v>1190</v>
      </c>
      <c r="C1337" s="187" t="s">
        <v>23</v>
      </c>
      <c r="D1337" s="187" t="s">
        <v>10</v>
      </c>
      <c r="E1337" s="187" t="s">
        <v>794</v>
      </c>
      <c r="F1337" s="204"/>
      <c r="G1337" s="204"/>
      <c r="H1337" s="204"/>
      <c r="I1337" s="12" t="s">
        <v>799</v>
      </c>
      <c r="J1337" s="183"/>
      <c r="K1337" s="71"/>
      <c r="L1337" s="71"/>
      <c r="M1337" s="174" t="s">
        <v>1971</v>
      </c>
    </row>
    <row r="1338" spans="1:18" ht="63.75" customHeight="1" x14ac:dyDescent="0.2">
      <c r="A1338" s="183">
        <v>1122</v>
      </c>
      <c r="B1338" s="133" t="s">
        <v>1191</v>
      </c>
      <c r="C1338" s="187" t="s">
        <v>23</v>
      </c>
      <c r="D1338" s="187" t="s">
        <v>10</v>
      </c>
      <c r="E1338" s="187" t="s">
        <v>796</v>
      </c>
      <c r="F1338" s="204"/>
      <c r="G1338" s="204"/>
      <c r="H1338" s="204"/>
      <c r="I1338" s="12" t="s">
        <v>797</v>
      </c>
      <c r="J1338" s="183"/>
      <c r="K1338" s="71"/>
      <c r="L1338" s="71"/>
      <c r="M1338" s="175" t="s">
        <v>1972</v>
      </c>
    </row>
    <row r="1339" spans="1:18" ht="140.25" x14ac:dyDescent="0.2">
      <c r="A1339" s="183">
        <v>1123</v>
      </c>
      <c r="B1339" s="133" t="s">
        <v>1192</v>
      </c>
      <c r="C1339" s="187" t="s">
        <v>23</v>
      </c>
      <c r="D1339" s="187" t="s">
        <v>10</v>
      </c>
      <c r="E1339" s="187" t="s">
        <v>798</v>
      </c>
      <c r="F1339" s="204"/>
      <c r="G1339" s="204"/>
      <c r="H1339" s="204"/>
      <c r="I1339" s="12" t="s">
        <v>65</v>
      </c>
      <c r="J1339" s="183"/>
      <c r="K1339" s="71"/>
      <c r="L1339" s="71"/>
      <c r="M1339" s="173" t="s">
        <v>1973</v>
      </c>
    </row>
    <row r="1340" spans="1:18" ht="12.75" customHeight="1" x14ac:dyDescent="0.2">
      <c r="A1340" s="183"/>
      <c r="B1340" s="108" t="s">
        <v>92</v>
      </c>
      <c r="C1340" s="199"/>
      <c r="D1340" s="187"/>
      <c r="E1340" s="199"/>
      <c r="F1340" s="70">
        <v>28680</v>
      </c>
      <c r="G1340" s="70">
        <f>G1334+G1333+G1332</f>
        <v>28680</v>
      </c>
      <c r="H1340" s="70">
        <f>H1334+H1333+H1332</f>
        <v>0</v>
      </c>
      <c r="I1340" s="190"/>
      <c r="J1340" s="190"/>
      <c r="K1340" s="190"/>
      <c r="L1340" s="190"/>
      <c r="M1340" s="134"/>
    </row>
    <row r="1341" spans="1:18" ht="12.75" customHeight="1" x14ac:dyDescent="0.2">
      <c r="A1341" s="183"/>
      <c r="B1341" s="108" t="s">
        <v>93</v>
      </c>
      <c r="C1341" s="187"/>
      <c r="D1341" s="187"/>
      <c r="E1341" s="201"/>
      <c r="F1341" s="70">
        <v>0.67049999999999998</v>
      </c>
      <c r="G1341" s="70">
        <v>0.67049999999999998</v>
      </c>
      <c r="H1341" s="70">
        <f>H1330</f>
        <v>0.67100000000000004</v>
      </c>
      <c r="I1341" s="187"/>
      <c r="J1341" s="190"/>
      <c r="K1341" s="190"/>
      <c r="L1341" s="190"/>
      <c r="M1341" s="134"/>
    </row>
    <row r="1342" spans="1:18" ht="12.75" customHeight="1" x14ac:dyDescent="0.2">
      <c r="A1342" s="183"/>
      <c r="B1342" s="108" t="s">
        <v>94</v>
      </c>
      <c r="C1342" s="187"/>
      <c r="D1342" s="187"/>
      <c r="E1342" s="201"/>
      <c r="F1342" s="70">
        <v>0</v>
      </c>
      <c r="G1342" s="70">
        <v>0</v>
      </c>
      <c r="H1342" s="70"/>
      <c r="I1342" s="199"/>
      <c r="J1342" s="190"/>
      <c r="K1342" s="190"/>
      <c r="L1342" s="190"/>
      <c r="M1342" s="134"/>
    </row>
    <row r="1343" spans="1:18" ht="12.75" customHeight="1" x14ac:dyDescent="0.2">
      <c r="A1343" s="183"/>
      <c r="B1343" s="108" t="s">
        <v>735</v>
      </c>
      <c r="C1343" s="187"/>
      <c r="D1343" s="187"/>
      <c r="E1343" s="201"/>
      <c r="F1343" s="70">
        <v>0</v>
      </c>
      <c r="G1343" s="70">
        <v>0</v>
      </c>
      <c r="H1343" s="70"/>
      <c r="I1343" s="199"/>
      <c r="J1343" s="190"/>
      <c r="K1343" s="190"/>
      <c r="L1343" s="190"/>
      <c r="M1343" s="134"/>
    </row>
    <row r="1344" spans="1:18" ht="25.5" customHeight="1" x14ac:dyDescent="0.2">
      <c r="A1344" s="183"/>
      <c r="B1344" s="108" t="s">
        <v>1146</v>
      </c>
      <c r="C1344" s="187"/>
      <c r="D1344" s="187"/>
      <c r="E1344" s="201"/>
      <c r="F1344" s="70">
        <v>28680.6705</v>
      </c>
      <c r="G1344" s="70">
        <v>28680.6705</v>
      </c>
      <c r="H1344" s="70"/>
      <c r="I1344" s="199"/>
      <c r="J1344" s="190"/>
      <c r="K1344" s="190"/>
      <c r="L1344" s="190"/>
      <c r="M1344" s="134"/>
    </row>
    <row r="1345" spans="1:13" ht="12.75" customHeight="1" x14ac:dyDescent="0.2">
      <c r="A1345" s="183"/>
      <c r="B1345" s="224" t="s">
        <v>427</v>
      </c>
      <c r="C1345" s="224"/>
      <c r="D1345" s="224"/>
      <c r="E1345" s="224"/>
      <c r="F1345" s="224"/>
      <c r="G1345" s="224"/>
      <c r="H1345" s="224"/>
      <c r="I1345" s="224"/>
      <c r="J1345" s="224"/>
      <c r="K1345" s="224"/>
      <c r="L1345" s="224"/>
      <c r="M1345" s="134"/>
    </row>
    <row r="1346" spans="1:13" ht="12.75" customHeight="1" x14ac:dyDescent="0.2">
      <c r="A1346" s="183"/>
      <c r="B1346" s="224" t="s">
        <v>703</v>
      </c>
      <c r="C1346" s="224"/>
      <c r="D1346" s="224"/>
      <c r="E1346" s="224"/>
      <c r="F1346" s="224"/>
      <c r="G1346" s="224"/>
      <c r="H1346" s="224"/>
      <c r="I1346" s="224"/>
      <c r="J1346" s="224"/>
      <c r="K1346" s="224"/>
      <c r="L1346" s="224"/>
      <c r="M1346" s="134"/>
    </row>
    <row r="1347" spans="1:13" ht="51" customHeight="1" x14ac:dyDescent="0.2">
      <c r="A1347" s="200">
        <v>69</v>
      </c>
      <c r="B1347" s="133" t="s">
        <v>428</v>
      </c>
      <c r="C1347" s="190" t="s">
        <v>9</v>
      </c>
      <c r="D1347" s="187" t="s">
        <v>1399</v>
      </c>
      <c r="E1347" s="190" t="s">
        <v>429</v>
      </c>
      <c r="F1347" s="190" t="s">
        <v>430</v>
      </c>
      <c r="G1347" s="190" t="s">
        <v>430</v>
      </c>
      <c r="H1347" s="190"/>
      <c r="I1347" s="188" t="s">
        <v>10</v>
      </c>
      <c r="J1347" s="188" t="s">
        <v>10</v>
      </c>
      <c r="K1347" s="188" t="s">
        <v>10</v>
      </c>
      <c r="L1347" s="188" t="s">
        <v>10</v>
      </c>
      <c r="M1347" s="133" t="s">
        <v>1583</v>
      </c>
    </row>
    <row r="1348" spans="1:13" ht="38.25" x14ac:dyDescent="0.2">
      <c r="A1348" s="200">
        <v>70</v>
      </c>
      <c r="B1348" s="133" t="s">
        <v>431</v>
      </c>
      <c r="C1348" s="190" t="s">
        <v>9</v>
      </c>
      <c r="D1348" s="187" t="s">
        <v>1399</v>
      </c>
      <c r="E1348" s="190" t="s">
        <v>429</v>
      </c>
      <c r="F1348" s="190">
        <v>101.2</v>
      </c>
      <c r="G1348" s="190">
        <v>101.2</v>
      </c>
      <c r="H1348" s="190"/>
      <c r="I1348" s="188" t="s">
        <v>10</v>
      </c>
      <c r="J1348" s="188" t="s">
        <v>10</v>
      </c>
      <c r="K1348" s="188" t="s">
        <v>10</v>
      </c>
      <c r="L1348" s="188" t="s">
        <v>10</v>
      </c>
      <c r="M1348" s="133" t="s">
        <v>1696</v>
      </c>
    </row>
    <row r="1349" spans="1:13" ht="38.25" customHeight="1" x14ac:dyDescent="0.2">
      <c r="A1349" s="200">
        <v>71</v>
      </c>
      <c r="B1349" s="133" t="s">
        <v>432</v>
      </c>
      <c r="C1349" s="190" t="s">
        <v>9</v>
      </c>
      <c r="D1349" s="187" t="s">
        <v>1399</v>
      </c>
      <c r="E1349" s="190" t="s">
        <v>429</v>
      </c>
      <c r="F1349" s="190">
        <v>0</v>
      </c>
      <c r="G1349" s="190">
        <v>0</v>
      </c>
      <c r="H1349" s="190"/>
      <c r="I1349" s="188" t="s">
        <v>10</v>
      </c>
      <c r="J1349" s="188" t="s">
        <v>10</v>
      </c>
      <c r="K1349" s="188" t="s">
        <v>10</v>
      </c>
      <c r="L1349" s="188" t="s">
        <v>10</v>
      </c>
      <c r="M1349" s="133" t="s">
        <v>1583</v>
      </c>
    </row>
    <row r="1350" spans="1:13" ht="38.25" customHeight="1" x14ac:dyDescent="0.2">
      <c r="A1350" s="200">
        <v>72</v>
      </c>
      <c r="B1350" s="133" t="s">
        <v>433</v>
      </c>
      <c r="C1350" s="190" t="s">
        <v>9</v>
      </c>
      <c r="D1350" s="187" t="s">
        <v>1399</v>
      </c>
      <c r="E1350" s="190" t="s">
        <v>429</v>
      </c>
      <c r="F1350" s="190" t="s">
        <v>430</v>
      </c>
      <c r="G1350" s="190" t="s">
        <v>430</v>
      </c>
      <c r="H1350" s="190"/>
      <c r="I1350" s="188" t="s">
        <v>10</v>
      </c>
      <c r="J1350" s="188" t="s">
        <v>10</v>
      </c>
      <c r="K1350" s="188" t="s">
        <v>10</v>
      </c>
      <c r="L1350" s="188" t="s">
        <v>10</v>
      </c>
      <c r="M1350" s="133" t="s">
        <v>1583</v>
      </c>
    </row>
    <row r="1351" spans="1:13" ht="25.5" customHeight="1" x14ac:dyDescent="0.2">
      <c r="A1351" s="200">
        <v>73</v>
      </c>
      <c r="B1351" s="133" t="s">
        <v>434</v>
      </c>
      <c r="C1351" s="190" t="s">
        <v>9</v>
      </c>
      <c r="D1351" s="187" t="s">
        <v>1400</v>
      </c>
      <c r="E1351" s="190" t="s">
        <v>429</v>
      </c>
      <c r="F1351" s="190">
        <v>0.15</v>
      </c>
      <c r="G1351" s="190">
        <v>0.15</v>
      </c>
      <c r="H1351" s="124" t="s">
        <v>1686</v>
      </c>
      <c r="I1351" s="188" t="s">
        <v>10</v>
      </c>
      <c r="J1351" s="188" t="s">
        <v>10</v>
      </c>
      <c r="K1351" s="188" t="s">
        <v>10</v>
      </c>
      <c r="L1351" s="188" t="s">
        <v>10</v>
      </c>
      <c r="M1351" s="134" t="s">
        <v>1690</v>
      </c>
    </row>
    <row r="1352" spans="1:13" ht="38.25" customHeight="1" x14ac:dyDescent="0.2">
      <c r="A1352" s="200">
        <v>74</v>
      </c>
      <c r="B1352" s="133" t="s">
        <v>435</v>
      </c>
      <c r="C1352" s="190" t="s">
        <v>9</v>
      </c>
      <c r="D1352" s="187" t="s">
        <v>1400</v>
      </c>
      <c r="E1352" s="190" t="s">
        <v>429</v>
      </c>
      <c r="F1352" s="13">
        <v>45</v>
      </c>
      <c r="G1352" s="13">
        <v>45</v>
      </c>
      <c r="H1352" s="124" t="s">
        <v>1687</v>
      </c>
      <c r="I1352" s="188" t="s">
        <v>10</v>
      </c>
      <c r="J1352" s="188" t="s">
        <v>10</v>
      </c>
      <c r="K1352" s="188" t="s">
        <v>10</v>
      </c>
      <c r="L1352" s="188" t="s">
        <v>10</v>
      </c>
      <c r="M1352" s="134" t="s">
        <v>1991</v>
      </c>
    </row>
    <row r="1353" spans="1:13" ht="51" customHeight="1" x14ac:dyDescent="0.2">
      <c r="A1353" s="200">
        <v>75</v>
      </c>
      <c r="B1353" s="133" t="s">
        <v>436</v>
      </c>
      <c r="C1353" s="190" t="s">
        <v>9</v>
      </c>
      <c r="D1353" s="187" t="s">
        <v>1400</v>
      </c>
      <c r="E1353" s="190" t="s">
        <v>429</v>
      </c>
      <c r="F1353" s="190">
        <v>7.31</v>
      </c>
      <c r="G1353" s="190">
        <v>7.31</v>
      </c>
      <c r="H1353" s="124" t="s">
        <v>1688</v>
      </c>
      <c r="I1353" s="188" t="s">
        <v>10</v>
      </c>
      <c r="J1353" s="188" t="s">
        <v>10</v>
      </c>
      <c r="K1353" s="188" t="s">
        <v>10</v>
      </c>
      <c r="L1353" s="188" t="s">
        <v>10</v>
      </c>
      <c r="M1353" s="133" t="s">
        <v>1691</v>
      </c>
    </row>
    <row r="1354" spans="1:13" ht="12.75" customHeight="1" x14ac:dyDescent="0.2">
      <c r="A1354" s="200">
        <v>76</v>
      </c>
      <c r="B1354" s="133" t="s">
        <v>437</v>
      </c>
      <c r="C1354" s="190" t="s">
        <v>438</v>
      </c>
      <c r="D1354" s="223" t="s">
        <v>1418</v>
      </c>
      <c r="E1354" s="190" t="s">
        <v>429</v>
      </c>
      <c r="F1354" s="190"/>
      <c r="G1354" s="190"/>
      <c r="H1354" s="124" t="s">
        <v>10</v>
      </c>
      <c r="I1354" s="188" t="s">
        <v>10</v>
      </c>
      <c r="J1354" s="188" t="s">
        <v>10</v>
      </c>
      <c r="K1354" s="188" t="s">
        <v>10</v>
      </c>
      <c r="L1354" s="188" t="s">
        <v>10</v>
      </c>
      <c r="M1354" s="134"/>
    </row>
    <row r="1355" spans="1:13" ht="14.25" customHeight="1" x14ac:dyDescent="0.2">
      <c r="A1355" s="200" t="s">
        <v>513</v>
      </c>
      <c r="B1355" s="194" t="s">
        <v>439</v>
      </c>
      <c r="C1355" s="190"/>
      <c r="D1355" s="223"/>
      <c r="E1355" s="190" t="s">
        <v>429</v>
      </c>
      <c r="F1355" s="190">
        <v>9.0999999999999998E-2</v>
      </c>
      <c r="G1355" s="190">
        <v>9.0999999999999998E-2</v>
      </c>
      <c r="H1355" s="124" t="s">
        <v>1689</v>
      </c>
      <c r="I1355" s="188" t="s">
        <v>10</v>
      </c>
      <c r="J1355" s="188" t="s">
        <v>10</v>
      </c>
      <c r="K1355" s="188" t="s">
        <v>10</v>
      </c>
      <c r="L1355" s="188" t="s">
        <v>10</v>
      </c>
      <c r="M1355" s="134" t="s">
        <v>1692</v>
      </c>
    </row>
    <row r="1356" spans="1:13" ht="51" x14ac:dyDescent="0.2">
      <c r="A1356" s="200" t="s">
        <v>514</v>
      </c>
      <c r="B1356" s="194" t="s">
        <v>440</v>
      </c>
      <c r="C1356" s="190"/>
      <c r="D1356" s="223"/>
      <c r="E1356" s="190" t="s">
        <v>429</v>
      </c>
      <c r="F1356" s="190">
        <v>8.0000000000000002E-3</v>
      </c>
      <c r="G1356" s="190">
        <v>8.0000000000000002E-3</v>
      </c>
      <c r="H1356" s="204">
        <v>3.8400000000000001E-3</v>
      </c>
      <c r="I1356" s="188" t="s">
        <v>10</v>
      </c>
      <c r="J1356" s="188" t="s">
        <v>10</v>
      </c>
      <c r="K1356" s="188" t="s">
        <v>10</v>
      </c>
      <c r="L1356" s="188" t="s">
        <v>10</v>
      </c>
      <c r="M1356" s="133" t="s">
        <v>1693</v>
      </c>
    </row>
    <row r="1357" spans="1:13" ht="38.25" customHeight="1" x14ac:dyDescent="0.2">
      <c r="A1357" s="200">
        <v>77</v>
      </c>
      <c r="B1357" s="133" t="s">
        <v>441</v>
      </c>
      <c r="C1357" s="190" t="s">
        <v>442</v>
      </c>
      <c r="D1357" s="187" t="s">
        <v>1399</v>
      </c>
      <c r="E1357" s="190" t="s">
        <v>429</v>
      </c>
      <c r="F1357" s="190">
        <v>220.232</v>
      </c>
      <c r="G1357" s="190">
        <v>220.232</v>
      </c>
      <c r="H1357" s="188">
        <v>222.29900000000001</v>
      </c>
      <c r="I1357" s="188" t="s">
        <v>10</v>
      </c>
      <c r="J1357" s="188" t="s">
        <v>10</v>
      </c>
      <c r="K1357" s="188" t="s">
        <v>10</v>
      </c>
      <c r="L1357" s="188" t="s">
        <v>10</v>
      </c>
      <c r="M1357" s="134" t="s">
        <v>1694</v>
      </c>
    </row>
    <row r="1358" spans="1:13" ht="38.25" customHeight="1" x14ac:dyDescent="0.2">
      <c r="A1358" s="94">
        <v>78</v>
      </c>
      <c r="B1358" s="133" t="s">
        <v>443</v>
      </c>
      <c r="C1358" s="190" t="s">
        <v>107</v>
      </c>
      <c r="D1358" s="187" t="s">
        <v>1399</v>
      </c>
      <c r="E1358" s="190" t="s">
        <v>429</v>
      </c>
      <c r="F1358" s="13">
        <v>10</v>
      </c>
      <c r="G1358" s="13">
        <v>10</v>
      </c>
      <c r="H1358" s="188">
        <v>27.4</v>
      </c>
      <c r="I1358" s="188" t="s">
        <v>10</v>
      </c>
      <c r="J1358" s="188" t="s">
        <v>10</v>
      </c>
      <c r="K1358" s="188" t="s">
        <v>10</v>
      </c>
      <c r="L1358" s="188" t="s">
        <v>10</v>
      </c>
      <c r="M1358" s="134" t="s">
        <v>1695</v>
      </c>
    </row>
    <row r="1359" spans="1:13" ht="38.25" customHeight="1" x14ac:dyDescent="0.2">
      <c r="A1359" s="183"/>
      <c r="B1359" s="79" t="s">
        <v>889</v>
      </c>
      <c r="C1359" s="190"/>
      <c r="D1359" s="190"/>
      <c r="E1359" s="190"/>
      <c r="F1359" s="116"/>
      <c r="G1359" s="116"/>
      <c r="H1359" s="116"/>
      <c r="I1359" s="116"/>
      <c r="J1359" s="116"/>
      <c r="K1359" s="116"/>
      <c r="L1359" s="116"/>
      <c r="M1359" s="134"/>
    </row>
    <row r="1360" spans="1:13" ht="38.25" x14ac:dyDescent="0.2">
      <c r="A1360" s="183">
        <v>1126</v>
      </c>
      <c r="B1360" s="186" t="s">
        <v>1366</v>
      </c>
      <c r="C1360" s="190" t="s">
        <v>68</v>
      </c>
      <c r="D1360" s="190"/>
      <c r="E1360" s="190" t="s">
        <v>429</v>
      </c>
      <c r="F1360" s="138">
        <v>75.243200000000002</v>
      </c>
      <c r="G1360" s="138">
        <v>75.243200000000002</v>
      </c>
      <c r="H1360" s="138">
        <v>75.215100000000007</v>
      </c>
      <c r="I1360" s="116" t="s">
        <v>93</v>
      </c>
      <c r="J1360" s="116">
        <v>254</v>
      </c>
      <c r="K1360" s="9" t="s">
        <v>785</v>
      </c>
      <c r="L1360" s="9"/>
      <c r="M1360" s="134" t="s">
        <v>1882</v>
      </c>
    </row>
    <row r="1361" spans="1:13" ht="25.5" customHeight="1" x14ac:dyDescent="0.2">
      <c r="A1361" s="183">
        <v>1127</v>
      </c>
      <c r="B1361" s="95" t="s">
        <v>1367</v>
      </c>
      <c r="C1361" s="190" t="s">
        <v>68</v>
      </c>
      <c r="D1361" s="190" t="s">
        <v>10</v>
      </c>
      <c r="E1361" s="190" t="s">
        <v>429</v>
      </c>
      <c r="F1361" s="138">
        <v>13.993</v>
      </c>
      <c r="G1361" s="138">
        <v>13.993</v>
      </c>
      <c r="H1361" s="138">
        <v>13.993</v>
      </c>
      <c r="I1361" s="116" t="s">
        <v>93</v>
      </c>
      <c r="J1361" s="116">
        <v>254</v>
      </c>
      <c r="K1361" s="9" t="s">
        <v>759</v>
      </c>
      <c r="L1361" s="116"/>
      <c r="M1361" s="134" t="s">
        <v>1427</v>
      </c>
    </row>
    <row r="1362" spans="1:13" ht="25.5" x14ac:dyDescent="0.2">
      <c r="A1362" s="183">
        <v>1128</v>
      </c>
      <c r="B1362" s="186" t="s">
        <v>1368</v>
      </c>
      <c r="C1362" s="190" t="s">
        <v>68</v>
      </c>
      <c r="D1362" s="190" t="s">
        <v>10</v>
      </c>
      <c r="E1362" s="190" t="s">
        <v>429</v>
      </c>
      <c r="F1362" s="138">
        <v>87.506</v>
      </c>
      <c r="G1362" s="138">
        <v>87.506</v>
      </c>
      <c r="H1362" s="138">
        <v>87.506</v>
      </c>
      <c r="I1362" s="116" t="s">
        <v>93</v>
      </c>
      <c r="J1362" s="116">
        <v>254</v>
      </c>
      <c r="K1362" s="9" t="s">
        <v>734</v>
      </c>
      <c r="L1362" s="9"/>
      <c r="M1362" s="134" t="s">
        <v>1427</v>
      </c>
    </row>
    <row r="1363" spans="1:13" ht="25.5" x14ac:dyDescent="0.2">
      <c r="A1363" s="183">
        <v>1129</v>
      </c>
      <c r="B1363" s="186" t="s">
        <v>1369</v>
      </c>
      <c r="C1363" s="190" t="s">
        <v>68</v>
      </c>
      <c r="D1363" s="190" t="s">
        <v>10</v>
      </c>
      <c r="E1363" s="190" t="s">
        <v>429</v>
      </c>
      <c r="F1363" s="138">
        <v>765.41790000000003</v>
      </c>
      <c r="G1363" s="138">
        <v>765.41790000000003</v>
      </c>
      <c r="H1363" s="138">
        <v>765.37519999999995</v>
      </c>
      <c r="I1363" s="116" t="s">
        <v>93</v>
      </c>
      <c r="J1363" s="116">
        <v>254</v>
      </c>
      <c r="K1363" s="9" t="s">
        <v>763</v>
      </c>
      <c r="L1363" s="9"/>
      <c r="M1363" s="134" t="s">
        <v>1427</v>
      </c>
    </row>
    <row r="1364" spans="1:13" x14ac:dyDescent="0.2">
      <c r="A1364" s="183">
        <v>1130</v>
      </c>
      <c r="B1364" s="186" t="s">
        <v>1370</v>
      </c>
      <c r="C1364" s="190" t="s">
        <v>68</v>
      </c>
      <c r="D1364" s="190" t="s">
        <v>10</v>
      </c>
      <c r="E1364" s="190" t="s">
        <v>429</v>
      </c>
      <c r="F1364" s="138">
        <v>33.06</v>
      </c>
      <c r="G1364" s="138">
        <v>33.06</v>
      </c>
      <c r="H1364" s="138">
        <v>33.06</v>
      </c>
      <c r="I1364" s="116" t="s">
        <v>93</v>
      </c>
      <c r="J1364" s="116">
        <v>254</v>
      </c>
      <c r="K1364" s="9" t="s">
        <v>767</v>
      </c>
      <c r="L1364" s="9"/>
      <c r="M1364" s="134" t="s">
        <v>1427</v>
      </c>
    </row>
    <row r="1365" spans="1:13" ht="25.5" x14ac:dyDescent="0.2">
      <c r="A1365" s="183">
        <v>1131</v>
      </c>
      <c r="B1365" s="186" t="s">
        <v>1371</v>
      </c>
      <c r="C1365" s="190" t="s">
        <v>68</v>
      </c>
      <c r="D1365" s="190" t="s">
        <v>10</v>
      </c>
      <c r="E1365" s="190" t="s">
        <v>429</v>
      </c>
      <c r="F1365" s="138">
        <v>361.49549999999999</v>
      </c>
      <c r="G1365" s="138">
        <v>361.49549999999999</v>
      </c>
      <c r="H1365" s="138">
        <v>360.4323</v>
      </c>
      <c r="I1365" s="116" t="s">
        <v>93</v>
      </c>
      <c r="J1365" s="116">
        <v>254</v>
      </c>
      <c r="K1365" s="9" t="s">
        <v>768</v>
      </c>
      <c r="L1365" s="9"/>
      <c r="M1365" s="134" t="s">
        <v>1427</v>
      </c>
    </row>
    <row r="1366" spans="1:13" ht="38.25" x14ac:dyDescent="0.2">
      <c r="A1366" s="183">
        <v>1132</v>
      </c>
      <c r="B1366" s="186" t="s">
        <v>1372</v>
      </c>
      <c r="C1366" s="190" t="s">
        <v>68</v>
      </c>
      <c r="D1366" s="190" t="s">
        <v>10</v>
      </c>
      <c r="E1366" s="190" t="s">
        <v>429</v>
      </c>
      <c r="F1366" s="138">
        <v>86.007999999999996</v>
      </c>
      <c r="G1366" s="138">
        <v>86.007999999999996</v>
      </c>
      <c r="H1366" s="138">
        <v>85.999899999999997</v>
      </c>
      <c r="I1366" s="116" t="s">
        <v>93</v>
      </c>
      <c r="J1366" s="116">
        <v>254</v>
      </c>
      <c r="K1366" s="9" t="s">
        <v>730</v>
      </c>
      <c r="L1366" s="9"/>
      <c r="M1366" s="134" t="s">
        <v>1427</v>
      </c>
    </row>
    <row r="1367" spans="1:13" ht="12.75" customHeight="1" x14ac:dyDescent="0.2">
      <c r="A1367" s="183"/>
      <c r="B1367" s="157" t="s">
        <v>92</v>
      </c>
      <c r="C1367" s="187"/>
      <c r="D1367" s="187"/>
      <c r="E1367" s="187"/>
      <c r="F1367" s="70">
        <v>0</v>
      </c>
      <c r="G1367" s="70">
        <v>0</v>
      </c>
      <c r="H1367" s="70"/>
      <c r="I1367" s="12"/>
      <c r="J1367" s="190"/>
      <c r="K1367" s="190"/>
      <c r="L1367" s="190"/>
      <c r="M1367" s="134"/>
    </row>
    <row r="1368" spans="1:13" ht="12.75" customHeight="1" x14ac:dyDescent="0.2">
      <c r="A1368" s="183"/>
      <c r="B1368" s="157" t="s">
        <v>93</v>
      </c>
      <c r="C1368" s="188"/>
      <c r="D1368" s="188"/>
      <c r="E1368" s="188"/>
      <c r="F1368" s="70">
        <v>1422.7236</v>
      </c>
      <c r="G1368" s="70">
        <v>1422.7236</v>
      </c>
      <c r="H1368" s="70">
        <f>H1360+H1361+H1362+H1363+H1364+H1365+H1366</f>
        <v>1421.5815</v>
      </c>
      <c r="I1368" s="188"/>
      <c r="J1368" s="188"/>
      <c r="K1368" s="188"/>
      <c r="L1368" s="188"/>
      <c r="M1368" s="134"/>
    </row>
    <row r="1369" spans="1:13" ht="12.75" customHeight="1" x14ac:dyDescent="0.2">
      <c r="A1369" s="183"/>
      <c r="B1369" s="157" t="s">
        <v>94</v>
      </c>
      <c r="C1369" s="188"/>
      <c r="D1369" s="188"/>
      <c r="E1369" s="188"/>
      <c r="F1369" s="70">
        <v>0</v>
      </c>
      <c r="G1369" s="70">
        <v>0</v>
      </c>
      <c r="H1369" s="70"/>
      <c r="I1369" s="188"/>
      <c r="J1369" s="188"/>
      <c r="K1369" s="188"/>
      <c r="L1369" s="188"/>
      <c r="M1369" s="134"/>
    </row>
    <row r="1370" spans="1:13" ht="12.75" customHeight="1" x14ac:dyDescent="0.2">
      <c r="A1370" s="183"/>
      <c r="B1370" s="157" t="s">
        <v>735</v>
      </c>
      <c r="C1370" s="188"/>
      <c r="D1370" s="188"/>
      <c r="E1370" s="188"/>
      <c r="F1370" s="70">
        <v>0</v>
      </c>
      <c r="G1370" s="70">
        <v>0</v>
      </c>
      <c r="H1370" s="70"/>
      <c r="I1370" s="188"/>
      <c r="J1370" s="188"/>
      <c r="K1370" s="188"/>
      <c r="L1370" s="188"/>
      <c r="M1370" s="134"/>
    </row>
    <row r="1371" spans="1:13" ht="25.5" customHeight="1" x14ac:dyDescent="0.2">
      <c r="A1371" s="183"/>
      <c r="B1371" s="157" t="s">
        <v>444</v>
      </c>
      <c r="C1371" s="201"/>
      <c r="D1371" s="201"/>
      <c r="E1371" s="201"/>
      <c r="F1371" s="70">
        <v>1422.7236</v>
      </c>
      <c r="G1371" s="70">
        <v>1422.7236</v>
      </c>
      <c r="H1371" s="70">
        <f>H1368+H1369</f>
        <v>1421.5815</v>
      </c>
      <c r="I1371" s="188"/>
      <c r="J1371" s="188"/>
      <c r="K1371" s="188"/>
      <c r="L1371" s="188"/>
      <c r="M1371" s="134"/>
    </row>
    <row r="1372" spans="1:13" ht="12.75" customHeight="1" x14ac:dyDescent="0.2">
      <c r="A1372" s="183"/>
      <c r="B1372" s="224" t="s">
        <v>704</v>
      </c>
      <c r="C1372" s="224"/>
      <c r="D1372" s="224"/>
      <c r="E1372" s="224"/>
      <c r="F1372" s="224"/>
      <c r="G1372" s="224"/>
      <c r="H1372" s="224"/>
      <c r="I1372" s="224"/>
      <c r="J1372" s="224"/>
      <c r="K1372" s="224"/>
      <c r="L1372" s="224"/>
      <c r="M1372" s="134"/>
    </row>
    <row r="1373" spans="1:13" ht="267.75" x14ac:dyDescent="0.2">
      <c r="A1373" s="77">
        <v>79</v>
      </c>
      <c r="B1373" s="133" t="s">
        <v>445</v>
      </c>
      <c r="C1373" s="190" t="s">
        <v>9</v>
      </c>
      <c r="D1373" s="187" t="s">
        <v>1400</v>
      </c>
      <c r="E1373" s="190" t="s">
        <v>446</v>
      </c>
      <c r="F1373" s="13">
        <v>14.2</v>
      </c>
      <c r="G1373" s="13">
        <v>1</v>
      </c>
      <c r="H1373" s="13">
        <v>1</v>
      </c>
      <c r="I1373" s="188" t="s">
        <v>10</v>
      </c>
      <c r="J1373" s="188" t="s">
        <v>10</v>
      </c>
      <c r="K1373" s="188" t="s">
        <v>10</v>
      </c>
      <c r="L1373" s="188" t="s">
        <v>10</v>
      </c>
      <c r="M1373" s="142" t="s">
        <v>1961</v>
      </c>
    </row>
    <row r="1374" spans="1:13" ht="25.5" customHeight="1" x14ac:dyDescent="0.2">
      <c r="A1374" s="183"/>
      <c r="B1374" s="79" t="s">
        <v>885</v>
      </c>
      <c r="C1374" s="190"/>
      <c r="D1374" s="190"/>
      <c r="E1374" s="190"/>
      <c r="F1374" s="116"/>
      <c r="G1374" s="116"/>
      <c r="H1374" s="116"/>
      <c r="I1374" s="116"/>
      <c r="J1374" s="116"/>
      <c r="K1374" s="116"/>
      <c r="L1374" s="116"/>
      <c r="M1374" s="134"/>
    </row>
    <row r="1375" spans="1:13" ht="38.25" x14ac:dyDescent="0.2">
      <c r="A1375" s="183">
        <v>1133</v>
      </c>
      <c r="B1375" s="186" t="s">
        <v>1373</v>
      </c>
      <c r="C1375" s="190" t="s">
        <v>68</v>
      </c>
      <c r="D1375" s="190" t="s">
        <v>10</v>
      </c>
      <c r="E1375" s="190" t="s">
        <v>446</v>
      </c>
      <c r="F1375" s="138">
        <v>47.258299999999998</v>
      </c>
      <c r="G1375" s="138">
        <v>47.258299999999998</v>
      </c>
      <c r="H1375" s="138">
        <v>47.253900000000002</v>
      </c>
      <c r="I1375" s="116" t="s">
        <v>93</v>
      </c>
      <c r="J1375" s="116">
        <v>251</v>
      </c>
      <c r="K1375" s="9" t="s">
        <v>785</v>
      </c>
      <c r="L1375" s="9"/>
      <c r="M1375" s="133" t="s">
        <v>1675</v>
      </c>
    </row>
    <row r="1376" spans="1:13" ht="25.5" customHeight="1" x14ac:dyDescent="0.2">
      <c r="A1376" s="183">
        <v>1134</v>
      </c>
      <c r="B1376" s="95" t="s">
        <v>1374</v>
      </c>
      <c r="C1376" s="190" t="s">
        <v>68</v>
      </c>
      <c r="D1376" s="190" t="s">
        <v>10</v>
      </c>
      <c r="E1376" s="190" t="s">
        <v>446</v>
      </c>
      <c r="F1376" s="138">
        <v>17.393000000000001</v>
      </c>
      <c r="G1376" s="138">
        <v>17.393000000000001</v>
      </c>
      <c r="H1376" s="138">
        <v>17.393000000000001</v>
      </c>
      <c r="I1376" s="116" t="s">
        <v>93</v>
      </c>
      <c r="J1376" s="116">
        <v>251</v>
      </c>
      <c r="K1376" s="9" t="s">
        <v>789</v>
      </c>
      <c r="L1376" s="116"/>
      <c r="M1376" s="133" t="s">
        <v>1741</v>
      </c>
    </row>
    <row r="1377" spans="1:13" ht="38.25" customHeight="1" x14ac:dyDescent="0.2">
      <c r="A1377" s="183">
        <v>1135</v>
      </c>
      <c r="B1377" s="186" t="s">
        <v>1375</v>
      </c>
      <c r="C1377" s="190" t="s">
        <v>68</v>
      </c>
      <c r="D1377" s="190" t="s">
        <v>10</v>
      </c>
      <c r="E1377" s="190" t="s">
        <v>446</v>
      </c>
      <c r="F1377" s="138">
        <v>1.542</v>
      </c>
      <c r="G1377" s="138">
        <v>1.542</v>
      </c>
      <c r="H1377" s="138">
        <v>1.5412999999999999</v>
      </c>
      <c r="I1377" s="116" t="s">
        <v>94</v>
      </c>
      <c r="J1377" s="116">
        <v>251</v>
      </c>
      <c r="K1377" s="9" t="s">
        <v>722</v>
      </c>
      <c r="L1377" s="9" t="s">
        <v>722</v>
      </c>
      <c r="M1377" s="133" t="s">
        <v>1676</v>
      </c>
    </row>
    <row r="1378" spans="1:13" ht="25.5" customHeight="1" x14ac:dyDescent="0.2">
      <c r="A1378" s="183"/>
      <c r="B1378" s="79" t="s">
        <v>886</v>
      </c>
      <c r="C1378" s="190"/>
      <c r="D1378" s="190" t="s">
        <v>10</v>
      </c>
      <c r="E1378" s="190"/>
      <c r="F1378" s="116"/>
      <c r="G1378" s="116"/>
      <c r="H1378" s="116"/>
      <c r="I1378" s="116"/>
      <c r="J1378" s="116"/>
      <c r="K1378" s="116"/>
      <c r="L1378" s="116"/>
      <c r="M1378" s="134"/>
    </row>
    <row r="1379" spans="1:13" ht="38.25" x14ac:dyDescent="0.2">
      <c r="A1379" s="183">
        <v>1137</v>
      </c>
      <c r="B1379" s="186" t="s">
        <v>1376</v>
      </c>
      <c r="C1379" s="190" t="s">
        <v>68</v>
      </c>
      <c r="D1379" s="190" t="s">
        <v>10</v>
      </c>
      <c r="E1379" s="190" t="s">
        <v>451</v>
      </c>
      <c r="F1379" s="138">
        <v>51.405900000000003</v>
      </c>
      <c r="G1379" s="138">
        <v>51.405900000000003</v>
      </c>
      <c r="H1379" s="74">
        <v>51.405000000000001</v>
      </c>
      <c r="I1379" s="116" t="s">
        <v>93</v>
      </c>
      <c r="J1379" s="116">
        <v>725</v>
      </c>
      <c r="K1379" s="9" t="s">
        <v>785</v>
      </c>
      <c r="L1379" s="9"/>
      <c r="M1379" s="133" t="s">
        <v>1712</v>
      </c>
    </row>
    <row r="1380" spans="1:13" ht="25.5" customHeight="1" x14ac:dyDescent="0.2">
      <c r="A1380" s="183">
        <v>1138</v>
      </c>
      <c r="B1380" s="186" t="s">
        <v>1377</v>
      </c>
      <c r="C1380" s="190" t="s">
        <v>68</v>
      </c>
      <c r="D1380" s="190" t="s">
        <v>10</v>
      </c>
      <c r="E1380" s="190" t="s">
        <v>451</v>
      </c>
      <c r="F1380" s="138">
        <v>7.0000000000000007E-2</v>
      </c>
      <c r="G1380" s="138">
        <v>7.0000000000000007E-2</v>
      </c>
      <c r="H1380" s="74">
        <v>7.0000000000000007E-2</v>
      </c>
      <c r="I1380" s="116" t="s">
        <v>93</v>
      </c>
      <c r="J1380" s="116">
        <v>725</v>
      </c>
      <c r="K1380" s="9" t="s">
        <v>789</v>
      </c>
      <c r="L1380" s="116"/>
      <c r="M1380" s="133" t="s">
        <v>1713</v>
      </c>
    </row>
    <row r="1381" spans="1:13" ht="12.75" customHeight="1" x14ac:dyDescent="0.2">
      <c r="A1381" s="183"/>
      <c r="B1381" s="82" t="s">
        <v>22</v>
      </c>
      <c r="C1381" s="190"/>
      <c r="D1381" s="201"/>
      <c r="E1381" s="190"/>
      <c r="F1381" s="190"/>
      <c r="G1381" s="190"/>
      <c r="H1381" s="190"/>
      <c r="I1381" s="188"/>
      <c r="J1381" s="188"/>
      <c r="K1381" s="188"/>
      <c r="L1381" s="188"/>
      <c r="M1381" s="134"/>
    </row>
    <row r="1382" spans="1:13" ht="38.25" customHeight="1" x14ac:dyDescent="0.2">
      <c r="A1382" s="183">
        <v>1139</v>
      </c>
      <c r="B1382" s="197" t="s">
        <v>449</v>
      </c>
      <c r="C1382" s="190" t="s">
        <v>23</v>
      </c>
      <c r="D1382" s="190" t="s">
        <v>10</v>
      </c>
      <c r="E1382" s="190" t="s">
        <v>446</v>
      </c>
      <c r="F1382" s="10"/>
      <c r="G1382" s="10"/>
      <c r="H1382" s="10"/>
      <c r="I1382" s="190" t="s">
        <v>65</v>
      </c>
      <c r="J1382" s="188"/>
      <c r="K1382" s="188"/>
      <c r="L1382" s="188"/>
      <c r="M1382" s="133" t="s">
        <v>1677</v>
      </c>
    </row>
    <row r="1383" spans="1:13" ht="51" customHeight="1" x14ac:dyDescent="0.2">
      <c r="A1383" s="183">
        <v>1140</v>
      </c>
      <c r="B1383" s="197" t="s">
        <v>519</v>
      </c>
      <c r="C1383" s="190" t="s">
        <v>23</v>
      </c>
      <c r="D1383" s="190" t="s">
        <v>10</v>
      </c>
      <c r="E1383" s="190" t="s">
        <v>446</v>
      </c>
      <c r="F1383" s="10"/>
      <c r="G1383" s="10"/>
      <c r="H1383" s="10"/>
      <c r="I1383" s="190" t="s">
        <v>65</v>
      </c>
      <c r="J1383" s="188"/>
      <c r="K1383" s="188"/>
      <c r="L1383" s="188"/>
      <c r="M1383" s="172" t="s">
        <v>1678</v>
      </c>
    </row>
    <row r="1384" spans="1:13" ht="89.25" customHeight="1" x14ac:dyDescent="0.2">
      <c r="A1384" s="183">
        <v>1141</v>
      </c>
      <c r="B1384" s="197" t="s">
        <v>450</v>
      </c>
      <c r="C1384" s="190" t="s">
        <v>23</v>
      </c>
      <c r="D1384" s="190" t="s">
        <v>10</v>
      </c>
      <c r="E1384" s="190" t="s">
        <v>451</v>
      </c>
      <c r="F1384" s="10"/>
      <c r="G1384" s="10"/>
      <c r="H1384" s="10"/>
      <c r="I1384" s="190" t="s">
        <v>65</v>
      </c>
      <c r="J1384" s="188"/>
      <c r="K1384" s="188"/>
      <c r="L1384" s="188"/>
      <c r="M1384" s="133" t="s">
        <v>1713</v>
      </c>
    </row>
    <row r="1385" spans="1:13" ht="12.75" customHeight="1" x14ac:dyDescent="0.2">
      <c r="A1385" s="183"/>
      <c r="B1385" s="157" t="s">
        <v>92</v>
      </c>
      <c r="C1385" s="187"/>
      <c r="D1385" s="187"/>
      <c r="E1385" s="187"/>
      <c r="F1385" s="70">
        <v>0</v>
      </c>
      <c r="G1385" s="70">
        <v>0</v>
      </c>
      <c r="H1385" s="70"/>
      <c r="I1385" s="12"/>
      <c r="J1385" s="190"/>
      <c r="K1385" s="190"/>
      <c r="L1385" s="190"/>
      <c r="M1385" s="134"/>
    </row>
    <row r="1386" spans="1:13" ht="12.75" customHeight="1" x14ac:dyDescent="0.2">
      <c r="A1386" s="183"/>
      <c r="B1386" s="157" t="s">
        <v>93</v>
      </c>
      <c r="C1386" s="188"/>
      <c r="D1386" s="188"/>
      <c r="E1386" s="188"/>
      <c r="F1386" s="70">
        <v>116.12719999999999</v>
      </c>
      <c r="G1386" s="70">
        <v>116.12719999999999</v>
      </c>
      <c r="H1386" s="70">
        <f>H1375+H1376+H1379+H1380</f>
        <v>116.1219</v>
      </c>
      <c r="I1386" s="188"/>
      <c r="J1386" s="188"/>
      <c r="K1386" s="188"/>
      <c r="L1386" s="188"/>
      <c r="M1386" s="134"/>
    </row>
    <row r="1387" spans="1:13" ht="12.75" customHeight="1" x14ac:dyDescent="0.2">
      <c r="A1387" s="183"/>
      <c r="B1387" s="157" t="s">
        <v>94</v>
      </c>
      <c r="C1387" s="188"/>
      <c r="D1387" s="188"/>
      <c r="E1387" s="188"/>
      <c r="F1387" s="70">
        <v>1.542</v>
      </c>
      <c r="G1387" s="70">
        <v>1.542</v>
      </c>
      <c r="H1387" s="70">
        <f>H1377</f>
        <v>1.5412999999999999</v>
      </c>
      <c r="I1387" s="188"/>
      <c r="J1387" s="188"/>
      <c r="K1387" s="188"/>
      <c r="L1387" s="188"/>
      <c r="M1387" s="134"/>
    </row>
    <row r="1388" spans="1:13" ht="12.75" customHeight="1" x14ac:dyDescent="0.2">
      <c r="A1388" s="183"/>
      <c r="B1388" s="157" t="s">
        <v>735</v>
      </c>
      <c r="C1388" s="188"/>
      <c r="D1388" s="188"/>
      <c r="E1388" s="188"/>
      <c r="F1388" s="70">
        <v>0</v>
      </c>
      <c r="G1388" s="70">
        <v>0</v>
      </c>
      <c r="H1388" s="70"/>
      <c r="I1388" s="188"/>
      <c r="J1388" s="188"/>
      <c r="K1388" s="188"/>
      <c r="L1388" s="188"/>
      <c r="M1388" s="134"/>
    </row>
    <row r="1389" spans="1:13" ht="12.75" customHeight="1" x14ac:dyDescent="0.2">
      <c r="A1389" s="183"/>
      <c r="B1389" s="157" t="s">
        <v>452</v>
      </c>
      <c r="C1389" s="201"/>
      <c r="D1389" s="201"/>
      <c r="E1389" s="201"/>
      <c r="F1389" s="70">
        <v>117.66919999999999</v>
      </c>
      <c r="G1389" s="70">
        <v>117.66919999999999</v>
      </c>
      <c r="H1389" s="70">
        <f>H1386+H1387</f>
        <v>117.6632</v>
      </c>
      <c r="I1389" s="188"/>
      <c r="J1389" s="188"/>
      <c r="K1389" s="188"/>
      <c r="L1389" s="188"/>
      <c r="M1389" s="134"/>
    </row>
    <row r="1390" spans="1:13" ht="12.75" customHeight="1" x14ac:dyDescent="0.2">
      <c r="A1390" s="183"/>
      <c r="B1390" s="224" t="s">
        <v>453</v>
      </c>
      <c r="C1390" s="224"/>
      <c r="D1390" s="224"/>
      <c r="E1390" s="224"/>
      <c r="F1390" s="224"/>
      <c r="G1390" s="224"/>
      <c r="H1390" s="224"/>
      <c r="I1390" s="224"/>
      <c r="J1390" s="224"/>
      <c r="K1390" s="224"/>
      <c r="L1390" s="224"/>
      <c r="M1390" s="134"/>
    </row>
    <row r="1391" spans="1:13" ht="12.75" customHeight="1" x14ac:dyDescent="0.2">
      <c r="A1391" s="183"/>
      <c r="B1391" s="224" t="s">
        <v>705</v>
      </c>
      <c r="C1391" s="224"/>
      <c r="D1391" s="224"/>
      <c r="E1391" s="224"/>
      <c r="F1391" s="224"/>
      <c r="G1391" s="224"/>
      <c r="H1391" s="224"/>
      <c r="I1391" s="224"/>
      <c r="J1391" s="224"/>
      <c r="K1391" s="224"/>
      <c r="L1391" s="224"/>
      <c r="M1391" s="134"/>
    </row>
    <row r="1392" spans="1:13" ht="331.5" customHeight="1" x14ac:dyDescent="0.2">
      <c r="A1392" s="183">
        <v>82</v>
      </c>
      <c r="B1392" s="133" t="s">
        <v>454</v>
      </c>
      <c r="C1392" s="190" t="s">
        <v>9</v>
      </c>
      <c r="D1392" s="187" t="s">
        <v>1419</v>
      </c>
      <c r="E1392" s="190" t="s">
        <v>455</v>
      </c>
      <c r="F1392" s="13">
        <v>97</v>
      </c>
      <c r="G1392" s="13">
        <v>85</v>
      </c>
      <c r="H1392" s="13">
        <v>83.7</v>
      </c>
      <c r="I1392" s="24" t="s">
        <v>10</v>
      </c>
      <c r="J1392" s="24" t="s">
        <v>10</v>
      </c>
      <c r="K1392" s="24" t="s">
        <v>10</v>
      </c>
      <c r="L1392" s="24" t="s">
        <v>10</v>
      </c>
      <c r="M1392" s="133" t="s">
        <v>1823</v>
      </c>
    </row>
    <row r="1393" spans="1:15" ht="12.75" customHeight="1" x14ac:dyDescent="0.2">
      <c r="A1393" s="183"/>
      <c r="B1393" s="82" t="s">
        <v>72</v>
      </c>
      <c r="C1393" s="190"/>
      <c r="D1393" s="201"/>
      <c r="E1393" s="190"/>
      <c r="F1393" s="190"/>
      <c r="G1393" s="190"/>
      <c r="H1393" s="190"/>
      <c r="I1393" s="188"/>
      <c r="J1393" s="188"/>
      <c r="K1393" s="188"/>
      <c r="L1393" s="188"/>
      <c r="M1393" s="134"/>
    </row>
    <row r="1394" spans="1:15" ht="216.75" customHeight="1" x14ac:dyDescent="0.2">
      <c r="A1394" s="183">
        <v>1142</v>
      </c>
      <c r="B1394" s="197" t="s">
        <v>456</v>
      </c>
      <c r="C1394" s="187" t="s">
        <v>23</v>
      </c>
      <c r="D1394" s="187" t="s">
        <v>10</v>
      </c>
      <c r="E1394" s="187" t="s">
        <v>457</v>
      </c>
      <c r="F1394" s="10"/>
      <c r="G1394" s="10"/>
      <c r="H1394" s="10"/>
      <c r="I1394" s="190" t="s">
        <v>65</v>
      </c>
      <c r="J1394" s="188"/>
      <c r="K1394" s="188"/>
      <c r="L1394" s="188"/>
      <c r="M1394" s="133" t="s">
        <v>1946</v>
      </c>
    </row>
    <row r="1395" spans="1:15" ht="140.25" customHeight="1" x14ac:dyDescent="0.2">
      <c r="A1395" s="183">
        <v>1143</v>
      </c>
      <c r="B1395" s="197" t="s">
        <v>458</v>
      </c>
      <c r="C1395" s="187" t="s">
        <v>23</v>
      </c>
      <c r="D1395" s="187" t="s">
        <v>10</v>
      </c>
      <c r="E1395" s="187" t="s">
        <v>459</v>
      </c>
      <c r="F1395" s="10"/>
      <c r="G1395" s="10"/>
      <c r="H1395" s="10"/>
      <c r="I1395" s="190" t="s">
        <v>65</v>
      </c>
      <c r="J1395" s="188"/>
      <c r="K1395" s="188"/>
      <c r="L1395" s="188"/>
      <c r="M1395" s="133" t="s">
        <v>1929</v>
      </c>
    </row>
    <row r="1396" spans="1:15" ht="63.75" customHeight="1" x14ac:dyDescent="0.2">
      <c r="A1396" s="183">
        <v>1144</v>
      </c>
      <c r="B1396" s="133" t="s">
        <v>801</v>
      </c>
      <c r="C1396" s="187" t="s">
        <v>9</v>
      </c>
      <c r="D1396" s="187" t="s">
        <v>10</v>
      </c>
      <c r="E1396" s="190" t="s">
        <v>802</v>
      </c>
      <c r="F1396" s="13">
        <v>6.2</v>
      </c>
      <c r="G1396" s="13">
        <v>6.2</v>
      </c>
      <c r="H1396" s="13">
        <v>5.6</v>
      </c>
      <c r="I1396" s="190"/>
      <c r="J1396" s="188"/>
      <c r="K1396" s="188"/>
      <c r="L1396" s="188"/>
      <c r="M1396" s="134" t="s">
        <v>1945</v>
      </c>
    </row>
    <row r="1397" spans="1:15" ht="25.5" customHeight="1" x14ac:dyDescent="0.2">
      <c r="A1397" s="183"/>
      <c r="B1397" s="79" t="s">
        <v>821</v>
      </c>
      <c r="C1397" s="190"/>
      <c r="D1397" s="190"/>
      <c r="E1397" s="190"/>
      <c r="F1397" s="116"/>
      <c r="G1397" s="116"/>
      <c r="H1397" s="116"/>
      <c r="I1397" s="116"/>
      <c r="J1397" s="116"/>
      <c r="K1397" s="116"/>
      <c r="L1397" s="116"/>
      <c r="M1397" s="134"/>
    </row>
    <row r="1398" spans="1:15" ht="38.25" x14ac:dyDescent="0.2">
      <c r="A1398" s="183">
        <v>1145</v>
      </c>
      <c r="B1398" s="197" t="s">
        <v>837</v>
      </c>
      <c r="C1398" s="187" t="s">
        <v>247</v>
      </c>
      <c r="D1398" s="187" t="s">
        <v>10</v>
      </c>
      <c r="E1398" s="187" t="s">
        <v>455</v>
      </c>
      <c r="F1398" s="121">
        <v>890.74950000000001</v>
      </c>
      <c r="G1398" s="121">
        <v>890.74950000000001</v>
      </c>
      <c r="H1398" s="121">
        <v>877.74300000000005</v>
      </c>
      <c r="I1398" s="37" t="s">
        <v>93</v>
      </c>
      <c r="J1398" s="37">
        <v>120</v>
      </c>
      <c r="K1398" s="38" t="s">
        <v>785</v>
      </c>
      <c r="L1398" s="38" t="s">
        <v>726</v>
      </c>
      <c r="M1398" s="133" t="s">
        <v>1930</v>
      </c>
      <c r="N1398" s="123"/>
      <c r="O1398" s="123"/>
    </row>
    <row r="1399" spans="1:15" ht="51" x14ac:dyDescent="0.2">
      <c r="A1399" s="183">
        <v>1146</v>
      </c>
      <c r="B1399" s="197" t="s">
        <v>791</v>
      </c>
      <c r="C1399" s="187" t="s">
        <v>68</v>
      </c>
      <c r="D1399" s="187" t="s">
        <v>10</v>
      </c>
      <c r="E1399" s="187" t="s">
        <v>455</v>
      </c>
      <c r="F1399" s="121">
        <v>172.52959999999999</v>
      </c>
      <c r="G1399" s="121">
        <v>172.52959999999999</v>
      </c>
      <c r="H1399" s="121">
        <v>168.57900000000001</v>
      </c>
      <c r="I1399" s="37" t="s">
        <v>93</v>
      </c>
      <c r="J1399" s="190">
        <v>120</v>
      </c>
      <c r="K1399" s="23" t="s">
        <v>728</v>
      </c>
      <c r="L1399" s="23" t="s">
        <v>726</v>
      </c>
      <c r="M1399" s="133" t="s">
        <v>1931</v>
      </c>
    </row>
    <row r="1400" spans="1:15" ht="25.5" x14ac:dyDescent="0.2">
      <c r="A1400" s="183">
        <v>1147</v>
      </c>
      <c r="B1400" s="196" t="s">
        <v>855</v>
      </c>
      <c r="C1400" s="190" t="s">
        <v>68</v>
      </c>
      <c r="D1400" s="190" t="s">
        <v>10</v>
      </c>
      <c r="E1400" s="190" t="s">
        <v>455</v>
      </c>
      <c r="F1400" s="138">
        <v>6.3079999999999998</v>
      </c>
      <c r="G1400" s="138">
        <v>6.3079999999999998</v>
      </c>
      <c r="H1400" s="138">
        <v>6.3070000000000004</v>
      </c>
      <c r="I1400" s="116" t="s">
        <v>93</v>
      </c>
      <c r="J1400" s="116">
        <v>120</v>
      </c>
      <c r="K1400" s="9" t="s">
        <v>730</v>
      </c>
      <c r="L1400" s="116"/>
      <c r="M1400" s="134" t="s">
        <v>1795</v>
      </c>
    </row>
    <row r="1401" spans="1:15" ht="38.25" customHeight="1" x14ac:dyDescent="0.2">
      <c r="A1401" s="183">
        <v>1148</v>
      </c>
      <c r="B1401" s="133" t="s">
        <v>841</v>
      </c>
      <c r="C1401" s="190" t="s">
        <v>68</v>
      </c>
      <c r="D1401" s="190" t="s">
        <v>10</v>
      </c>
      <c r="E1401" s="190" t="s">
        <v>455</v>
      </c>
      <c r="F1401" s="138">
        <v>24.164999999999999</v>
      </c>
      <c r="G1401" s="138">
        <v>24.164999999999999</v>
      </c>
      <c r="H1401" s="138">
        <v>24.164999999999999</v>
      </c>
      <c r="I1401" s="116" t="s">
        <v>93</v>
      </c>
      <c r="J1401" s="116">
        <v>120</v>
      </c>
      <c r="K1401" s="9" t="s">
        <v>724</v>
      </c>
      <c r="L1401" s="116"/>
      <c r="M1401" s="134" t="s">
        <v>1427</v>
      </c>
    </row>
    <row r="1402" spans="1:15" ht="12.75" customHeight="1" x14ac:dyDescent="0.2">
      <c r="A1402" s="183"/>
      <c r="B1402" s="79" t="s">
        <v>819</v>
      </c>
      <c r="C1402" s="190"/>
      <c r="D1402" s="190"/>
      <c r="E1402" s="190"/>
      <c r="F1402" s="116"/>
      <c r="G1402" s="116"/>
      <c r="H1402" s="116"/>
      <c r="I1402" s="116"/>
      <c r="J1402" s="116"/>
      <c r="K1402" s="116"/>
      <c r="L1402" s="116"/>
      <c r="M1402" s="134"/>
    </row>
    <row r="1403" spans="1:15" ht="25.5" customHeight="1" x14ac:dyDescent="0.2">
      <c r="A1403" s="183">
        <v>1149</v>
      </c>
      <c r="B1403" s="80" t="s">
        <v>1378</v>
      </c>
      <c r="C1403" s="190" t="s">
        <v>68</v>
      </c>
      <c r="D1403" s="190" t="s">
        <v>10</v>
      </c>
      <c r="E1403" s="190" t="s">
        <v>601</v>
      </c>
      <c r="F1403" s="138">
        <v>2.1962000000000002</v>
      </c>
      <c r="G1403" s="138">
        <v>2.1962000000000002</v>
      </c>
      <c r="H1403" s="138">
        <v>2.1960999999999999</v>
      </c>
      <c r="I1403" s="116" t="s">
        <v>93</v>
      </c>
      <c r="J1403" s="116">
        <v>257</v>
      </c>
      <c r="K1403" s="9" t="s">
        <v>728</v>
      </c>
      <c r="L1403" s="9" t="s">
        <v>887</v>
      </c>
      <c r="M1403" s="134" t="s">
        <v>1427</v>
      </c>
      <c r="N1403" s="113"/>
    </row>
    <row r="1404" spans="1:15" ht="25.5" customHeight="1" x14ac:dyDescent="0.2">
      <c r="A1404" s="183">
        <v>1150</v>
      </c>
      <c r="B1404" s="80" t="s">
        <v>1379</v>
      </c>
      <c r="C1404" s="190" t="s">
        <v>68</v>
      </c>
      <c r="D1404" s="190" t="s">
        <v>10</v>
      </c>
      <c r="E1404" s="190" t="s">
        <v>601</v>
      </c>
      <c r="F1404" s="138">
        <v>40522.514000000003</v>
      </c>
      <c r="G1404" s="138">
        <v>40522.514000000003</v>
      </c>
      <c r="H1404" s="138">
        <v>40522.514000000003</v>
      </c>
      <c r="I1404" s="116" t="s">
        <v>93</v>
      </c>
      <c r="J1404" s="116">
        <v>257</v>
      </c>
      <c r="K1404" s="9" t="s">
        <v>758</v>
      </c>
      <c r="L1404" s="116"/>
      <c r="M1404" s="134" t="s">
        <v>1427</v>
      </c>
    </row>
    <row r="1405" spans="1:15" ht="25.5" customHeight="1" x14ac:dyDescent="0.2">
      <c r="A1405" s="183">
        <v>1153</v>
      </c>
      <c r="B1405" s="80" t="s">
        <v>1380</v>
      </c>
      <c r="C1405" s="190" t="s">
        <v>68</v>
      </c>
      <c r="D1405" s="190" t="s">
        <v>10</v>
      </c>
      <c r="E1405" s="190" t="s">
        <v>601</v>
      </c>
      <c r="F1405" s="138">
        <v>532.93790000000001</v>
      </c>
      <c r="G1405" s="138">
        <v>532.93790000000001</v>
      </c>
      <c r="H1405" s="138">
        <v>532.93790000000001</v>
      </c>
      <c r="I1405" s="116" t="s">
        <v>93</v>
      </c>
      <c r="J1405" s="116">
        <v>257</v>
      </c>
      <c r="K1405" s="9" t="s">
        <v>722</v>
      </c>
      <c r="L1405" s="9"/>
      <c r="M1405" s="134" t="s">
        <v>1427</v>
      </c>
    </row>
    <row r="1406" spans="1:15" ht="25.5" customHeight="1" x14ac:dyDescent="0.2">
      <c r="A1406" s="183">
        <v>1154</v>
      </c>
      <c r="B1406" s="80" t="s">
        <v>1381</v>
      </c>
      <c r="C1406" s="190" t="s">
        <v>68</v>
      </c>
      <c r="D1406" s="190" t="s">
        <v>10</v>
      </c>
      <c r="E1406" s="190" t="s">
        <v>601</v>
      </c>
      <c r="F1406" s="138">
        <v>1837.521</v>
      </c>
      <c r="G1406" s="138">
        <v>1837.521</v>
      </c>
      <c r="H1406" s="138">
        <v>1837.521</v>
      </c>
      <c r="I1406" s="116" t="s">
        <v>93</v>
      </c>
      <c r="J1406" s="116">
        <v>257</v>
      </c>
      <c r="K1406" s="9" t="s">
        <v>723</v>
      </c>
      <c r="L1406" s="116"/>
      <c r="M1406" s="134" t="s">
        <v>1427</v>
      </c>
    </row>
    <row r="1407" spans="1:15" ht="38.25" x14ac:dyDescent="0.2">
      <c r="A1407" s="183">
        <v>1155</v>
      </c>
      <c r="B1407" s="196" t="s">
        <v>1382</v>
      </c>
      <c r="C1407" s="190" t="s">
        <v>68</v>
      </c>
      <c r="D1407" s="190" t="s">
        <v>10</v>
      </c>
      <c r="E1407" s="190" t="s">
        <v>601</v>
      </c>
      <c r="F1407" s="138">
        <v>3.1680000000000001</v>
      </c>
      <c r="G1407" s="138">
        <v>3.1680000000000001</v>
      </c>
      <c r="H1407" s="138">
        <v>3.1680000000000001</v>
      </c>
      <c r="I1407" s="116" t="s">
        <v>93</v>
      </c>
      <c r="J1407" s="116">
        <v>257</v>
      </c>
      <c r="K1407" s="9" t="s">
        <v>771</v>
      </c>
      <c r="L1407" s="116"/>
      <c r="M1407" s="134" t="s">
        <v>1427</v>
      </c>
    </row>
    <row r="1408" spans="1:15" ht="25.5" customHeight="1" x14ac:dyDescent="0.2">
      <c r="A1408" s="183">
        <v>1156</v>
      </c>
      <c r="B1408" s="80" t="s">
        <v>1383</v>
      </c>
      <c r="C1408" s="190" t="s">
        <v>68</v>
      </c>
      <c r="D1408" s="190" t="s">
        <v>10</v>
      </c>
      <c r="E1408" s="190" t="s">
        <v>601</v>
      </c>
      <c r="F1408" s="138">
        <v>18.186699999999998</v>
      </c>
      <c r="G1408" s="138">
        <v>18.186699999999998</v>
      </c>
      <c r="H1408" s="138">
        <v>18.186699999999998</v>
      </c>
      <c r="I1408" s="116" t="s">
        <v>93</v>
      </c>
      <c r="J1408" s="116">
        <v>257</v>
      </c>
      <c r="K1408" s="9" t="s">
        <v>772</v>
      </c>
      <c r="L1408" s="116"/>
      <c r="M1408" s="134" t="s">
        <v>1427</v>
      </c>
    </row>
    <row r="1409" spans="1:14" ht="25.5" customHeight="1" x14ac:dyDescent="0.2">
      <c r="A1409" s="183">
        <v>1157</v>
      </c>
      <c r="B1409" s="80" t="s">
        <v>1384</v>
      </c>
      <c r="C1409" s="190" t="s">
        <v>68</v>
      </c>
      <c r="D1409" s="190" t="s">
        <v>10</v>
      </c>
      <c r="E1409" s="190" t="s">
        <v>601</v>
      </c>
      <c r="F1409" s="138">
        <v>4.0989000000000004</v>
      </c>
      <c r="G1409" s="138">
        <v>4.0989000000000004</v>
      </c>
      <c r="H1409" s="138">
        <v>4.0989000000000004</v>
      </c>
      <c r="I1409" s="116" t="s">
        <v>93</v>
      </c>
      <c r="J1409" s="116">
        <v>257</v>
      </c>
      <c r="K1409" s="9" t="s">
        <v>731</v>
      </c>
      <c r="L1409" s="116"/>
      <c r="M1409" s="134" t="s">
        <v>1427</v>
      </c>
    </row>
    <row r="1410" spans="1:14" ht="38.25" customHeight="1" x14ac:dyDescent="0.2">
      <c r="A1410" s="183">
        <v>1158</v>
      </c>
      <c r="B1410" s="80" t="s">
        <v>1385</v>
      </c>
      <c r="C1410" s="190" t="s">
        <v>68</v>
      </c>
      <c r="D1410" s="190" t="s">
        <v>10</v>
      </c>
      <c r="E1410" s="190" t="s">
        <v>601</v>
      </c>
      <c r="F1410" s="138">
        <v>246.01400000000001</v>
      </c>
      <c r="G1410" s="138">
        <v>246.01400000000001</v>
      </c>
      <c r="H1410" s="138">
        <v>246.01400000000001</v>
      </c>
      <c r="I1410" s="116" t="s">
        <v>93</v>
      </c>
      <c r="J1410" s="116">
        <v>257</v>
      </c>
      <c r="K1410" s="9" t="s">
        <v>733</v>
      </c>
      <c r="L1410" s="116"/>
      <c r="M1410" s="134" t="s">
        <v>1427</v>
      </c>
    </row>
    <row r="1411" spans="1:14" ht="38.25" customHeight="1" x14ac:dyDescent="0.2">
      <c r="A1411" s="183">
        <v>1159</v>
      </c>
      <c r="B1411" s="80" t="s">
        <v>1386</v>
      </c>
      <c r="C1411" s="190" t="s">
        <v>68</v>
      </c>
      <c r="D1411" s="190" t="s">
        <v>10</v>
      </c>
      <c r="E1411" s="190" t="s">
        <v>601</v>
      </c>
      <c r="F1411" s="138">
        <v>2.4561999999999999</v>
      </c>
      <c r="G1411" s="138">
        <v>2.4561999999999999</v>
      </c>
      <c r="H1411" s="138">
        <v>2.4561999999999999</v>
      </c>
      <c r="I1411" s="116" t="s">
        <v>93</v>
      </c>
      <c r="J1411" s="116">
        <v>257</v>
      </c>
      <c r="K1411" s="9" t="s">
        <v>816</v>
      </c>
      <c r="L1411" s="116"/>
      <c r="M1411" s="134" t="s">
        <v>1427</v>
      </c>
    </row>
    <row r="1412" spans="1:14" ht="63.75" customHeight="1" x14ac:dyDescent="0.2">
      <c r="A1412" s="183">
        <v>1161</v>
      </c>
      <c r="B1412" s="80" t="s">
        <v>1387</v>
      </c>
      <c r="C1412" s="190" t="s">
        <v>68</v>
      </c>
      <c r="D1412" s="190" t="s">
        <v>10</v>
      </c>
      <c r="E1412" s="190" t="s">
        <v>601</v>
      </c>
      <c r="F1412" s="138">
        <v>98.0642</v>
      </c>
      <c r="G1412" s="138">
        <v>98.0642</v>
      </c>
      <c r="H1412" s="138">
        <v>98.0642</v>
      </c>
      <c r="I1412" s="116" t="s">
        <v>93</v>
      </c>
      <c r="J1412" s="116">
        <v>257</v>
      </c>
      <c r="K1412" s="9" t="s">
        <v>828</v>
      </c>
      <c r="L1412" s="116"/>
      <c r="M1412" s="134" t="s">
        <v>1427</v>
      </c>
    </row>
    <row r="1413" spans="1:14" ht="51" customHeight="1" x14ac:dyDescent="0.2">
      <c r="A1413" s="183">
        <v>1162</v>
      </c>
      <c r="B1413" s="80" t="s">
        <v>1388</v>
      </c>
      <c r="C1413" s="190" t="s">
        <v>68</v>
      </c>
      <c r="D1413" s="190" t="s">
        <v>10</v>
      </c>
      <c r="E1413" s="190" t="s">
        <v>601</v>
      </c>
      <c r="F1413" s="138">
        <v>479.12830000000002</v>
      </c>
      <c r="G1413" s="138">
        <v>479.12830000000002</v>
      </c>
      <c r="H1413" s="138">
        <v>479.12799999999999</v>
      </c>
      <c r="I1413" s="116" t="s">
        <v>93</v>
      </c>
      <c r="J1413" s="116">
        <v>257</v>
      </c>
      <c r="K1413" s="9" t="s">
        <v>813</v>
      </c>
      <c r="L1413" s="116"/>
      <c r="M1413" s="134" t="s">
        <v>1427</v>
      </c>
    </row>
    <row r="1414" spans="1:14" ht="25.5" customHeight="1" x14ac:dyDescent="0.2">
      <c r="A1414" s="183"/>
      <c r="B1414" s="79" t="s">
        <v>876</v>
      </c>
      <c r="C1414" s="190"/>
      <c r="D1414" s="190"/>
      <c r="E1414" s="190"/>
      <c r="F1414" s="116"/>
      <c r="G1414" s="116"/>
      <c r="H1414" s="116"/>
      <c r="I1414" s="116"/>
      <c r="J1414" s="116"/>
      <c r="K1414" s="116"/>
      <c r="L1414" s="116"/>
      <c r="M1414" s="134"/>
    </row>
    <row r="1415" spans="1:14" ht="89.25" customHeight="1" x14ac:dyDescent="0.2">
      <c r="A1415" s="183">
        <v>1165</v>
      </c>
      <c r="B1415" s="196" t="s">
        <v>1195</v>
      </c>
      <c r="C1415" s="187" t="s">
        <v>247</v>
      </c>
      <c r="D1415" s="187" t="s">
        <v>10</v>
      </c>
      <c r="E1415" s="187" t="s">
        <v>1194</v>
      </c>
      <c r="F1415" s="121">
        <v>57.063499999999998</v>
      </c>
      <c r="G1415" s="121">
        <v>57.063499999999998</v>
      </c>
      <c r="H1415" s="114">
        <v>57.06</v>
      </c>
      <c r="I1415" s="37" t="s">
        <v>93</v>
      </c>
      <c r="J1415" s="37">
        <v>110</v>
      </c>
      <c r="K1415" s="38" t="s">
        <v>785</v>
      </c>
      <c r="L1415" s="38" t="s">
        <v>726</v>
      </c>
      <c r="M1415" s="133" t="s">
        <v>1428</v>
      </c>
    </row>
    <row r="1416" spans="1:14" x14ac:dyDescent="0.2">
      <c r="A1416" s="183"/>
      <c r="B1416" s="79" t="s">
        <v>877</v>
      </c>
      <c r="C1416" s="190"/>
      <c r="D1416" s="190"/>
      <c r="E1416" s="190"/>
      <c r="F1416" s="116"/>
      <c r="G1416" s="116"/>
      <c r="H1416" s="116"/>
      <c r="I1416" s="116"/>
      <c r="J1416" s="116"/>
      <c r="K1416" s="116"/>
      <c r="L1416" s="116"/>
      <c r="M1416" s="134"/>
      <c r="N1416" s="123"/>
    </row>
    <row r="1417" spans="1:14" ht="63.75" customHeight="1" x14ac:dyDescent="0.2">
      <c r="A1417" s="183">
        <v>1167</v>
      </c>
      <c r="B1417" s="186" t="s">
        <v>1389</v>
      </c>
      <c r="C1417" s="187" t="s">
        <v>247</v>
      </c>
      <c r="D1417" s="187" t="s">
        <v>10</v>
      </c>
      <c r="E1417" s="187" t="s">
        <v>878</v>
      </c>
      <c r="F1417" s="121">
        <v>185.62889999999999</v>
      </c>
      <c r="G1417" s="121">
        <v>185.62889999999999</v>
      </c>
      <c r="H1417" s="121">
        <v>185.626</v>
      </c>
      <c r="I1417" s="37" t="s">
        <v>93</v>
      </c>
      <c r="J1417" s="37">
        <v>282</v>
      </c>
      <c r="K1417" s="38" t="s">
        <v>785</v>
      </c>
      <c r="L1417" s="38" t="s">
        <v>726</v>
      </c>
      <c r="M1417" s="134" t="s">
        <v>1796</v>
      </c>
    </row>
    <row r="1418" spans="1:14" ht="76.5" customHeight="1" x14ac:dyDescent="0.2">
      <c r="A1418" s="183">
        <v>1168</v>
      </c>
      <c r="B1418" s="186" t="s">
        <v>1390</v>
      </c>
      <c r="C1418" s="190" t="s">
        <v>68</v>
      </c>
      <c r="D1418" s="190" t="s">
        <v>10</v>
      </c>
      <c r="E1418" s="190" t="s">
        <v>878</v>
      </c>
      <c r="F1418" s="138">
        <v>26.834599999999998</v>
      </c>
      <c r="G1418" s="138">
        <v>26.834599999999998</v>
      </c>
      <c r="H1418" s="138">
        <v>21.896000000000001</v>
      </c>
      <c r="I1418" s="116" t="s">
        <v>93</v>
      </c>
      <c r="J1418" s="37">
        <v>282</v>
      </c>
      <c r="K1418" s="9" t="s">
        <v>766</v>
      </c>
      <c r="L1418" s="116"/>
      <c r="M1418" s="133" t="s">
        <v>1969</v>
      </c>
    </row>
    <row r="1419" spans="1:14" ht="12.75" customHeight="1" x14ac:dyDescent="0.2">
      <c r="A1419" s="183"/>
      <c r="B1419" s="157" t="s">
        <v>92</v>
      </c>
      <c r="C1419" s="187"/>
      <c r="D1419" s="187"/>
      <c r="E1419" s="187"/>
      <c r="F1419" s="70">
        <v>0</v>
      </c>
      <c r="G1419" s="70">
        <v>0</v>
      </c>
      <c r="H1419" s="70"/>
      <c r="I1419" s="12"/>
      <c r="J1419" s="190"/>
      <c r="K1419" s="190"/>
      <c r="L1419" s="190"/>
      <c r="M1419" s="134"/>
    </row>
    <row r="1420" spans="1:14" ht="12.75" customHeight="1" x14ac:dyDescent="0.2">
      <c r="A1420" s="183"/>
      <c r="B1420" s="157" t="s">
        <v>93</v>
      </c>
      <c r="C1420" s="188"/>
      <c r="D1420" s="188"/>
      <c r="E1420" s="188"/>
      <c r="F1420" s="70">
        <v>45109.564499999993</v>
      </c>
      <c r="G1420" s="70">
        <f>G1418+G1417+G1415+G1413+G1412+G1411+G1410+G1409+G1408+G1407+G1406+G1405+G1404+G1403+G1401+G1400+G1399+G1398</f>
        <v>45109.5645</v>
      </c>
      <c r="H1420" s="70">
        <f>H1418+H1417+H1415+H1413+H1412+H1411+H1410+H1409+H1408+H1407+H1406+H1405+H1404+H1403+H1401+H1400+H1399+H1398</f>
        <v>45087.661000000007</v>
      </c>
      <c r="I1420" s="188"/>
      <c r="J1420" s="188"/>
      <c r="K1420" s="188"/>
      <c r="L1420" s="188"/>
      <c r="M1420" s="134"/>
    </row>
    <row r="1421" spans="1:14" ht="12.75" customHeight="1" x14ac:dyDescent="0.2">
      <c r="A1421" s="183"/>
      <c r="B1421" s="157" t="s">
        <v>94</v>
      </c>
      <c r="C1421" s="188"/>
      <c r="D1421" s="188"/>
      <c r="E1421" s="188"/>
      <c r="F1421" s="70">
        <v>0</v>
      </c>
      <c r="G1421" s="70">
        <v>0</v>
      </c>
      <c r="H1421" s="70"/>
      <c r="I1421" s="188"/>
      <c r="J1421" s="188"/>
      <c r="K1421" s="188"/>
      <c r="L1421" s="188"/>
      <c r="M1421" s="134"/>
    </row>
    <row r="1422" spans="1:14" ht="12.75" customHeight="1" x14ac:dyDescent="0.2">
      <c r="A1422" s="183"/>
      <c r="B1422" s="157" t="s">
        <v>735</v>
      </c>
      <c r="C1422" s="188"/>
      <c r="D1422" s="188"/>
      <c r="E1422" s="188"/>
      <c r="F1422" s="70">
        <v>0</v>
      </c>
      <c r="G1422" s="70">
        <v>0</v>
      </c>
      <c r="H1422" s="70"/>
      <c r="I1422" s="188"/>
      <c r="J1422" s="188"/>
      <c r="K1422" s="188"/>
      <c r="L1422" s="188"/>
      <c r="M1422" s="134"/>
    </row>
    <row r="1423" spans="1:14" ht="25.5" customHeight="1" x14ac:dyDescent="0.2">
      <c r="A1423" s="183"/>
      <c r="B1423" s="157" t="s">
        <v>460</v>
      </c>
      <c r="C1423" s="201"/>
      <c r="D1423" s="201"/>
      <c r="E1423" s="201"/>
      <c r="F1423" s="70">
        <v>45109.564499999993</v>
      </c>
      <c r="G1423" s="70">
        <v>45109.564499999993</v>
      </c>
      <c r="H1423" s="70">
        <f>H1420</f>
        <v>45087.661000000007</v>
      </c>
      <c r="I1423" s="188"/>
      <c r="J1423" s="188"/>
      <c r="K1423" s="188"/>
      <c r="L1423" s="188"/>
      <c r="M1423" s="134"/>
    </row>
    <row r="1424" spans="1:14" x14ac:dyDescent="0.2">
      <c r="M1424" s="154"/>
    </row>
    <row r="1431" spans="4:4" x14ac:dyDescent="0.2">
      <c r="D1431" s="156"/>
    </row>
  </sheetData>
  <customSheetViews>
    <customSheetView guid="{265F7E40-7672-47D8-9CE4-4C134EF98C7D}" scale="40" showPageBreaks="1" printArea="1" hiddenRows="1" view="pageBreakPreview">
      <pane ySplit="8" topLeftCell="A173" activePane="bottomLeft" state="frozen"/>
      <selection pane="bottomLeft" activeCell="A194" sqref="A185:XFD194"/>
      <pageMargins left="0.7" right="0.7" top="0.75" bottom="0.75" header="0.3" footer="0.3"/>
      <pageSetup paperSize="9" scale="36" orientation="landscape" horizontalDpi="180" verticalDpi="180" r:id="rId1"/>
    </customSheetView>
    <customSheetView guid="{8A2666B8-AB27-419E-A469-F86D17DF023A}" scale="80">
      <pane ySplit="8" topLeftCell="A1159" activePane="bottomLeft" state="frozen"/>
      <selection pane="bottomLeft" activeCell="P1164" sqref="P1164"/>
      <pageMargins left="0.7" right="0.7" top="0.75" bottom="0.75" header="0.3" footer="0.3"/>
      <pageSetup paperSize="9" scale="39" orientation="portrait" horizontalDpi="180" verticalDpi="180" r:id="rId2"/>
    </customSheetView>
    <customSheetView guid="{2ACE87DB-549C-494D-8D7C-02C5DADB0811}" scale="80" hiddenRows="1">
      <pane ySplit="8" topLeftCell="A807" activePane="bottomLeft" state="frozen"/>
      <selection pane="bottomLeft" activeCell="N815" sqref="N815"/>
      <pageMargins left="0.7" right="0.7" top="0.75" bottom="0.75" header="0.3" footer="0.3"/>
      <pageSetup paperSize="9" scale="39" orientation="portrait" horizontalDpi="180" verticalDpi="180" r:id="rId3"/>
    </customSheetView>
    <customSheetView guid="{CE22115F-0C1E-41E3-9068-49E483EF679C}" scale="70" hiddenRows="1">
      <pane ySplit="8" topLeftCell="A1237" activePane="bottomLeft" state="frozen"/>
      <selection pane="bottomLeft" activeCell="H1239" sqref="H1239:J1240"/>
      <pageMargins left="0.7" right="0.7" top="0.75" bottom="0.75" header="0.3" footer="0.3"/>
      <pageSetup paperSize="9" scale="39" orientation="portrait" horizontalDpi="180" verticalDpi="180" r:id="rId4"/>
    </customSheetView>
    <customSheetView guid="{3866D92C-E6CA-4391-BC7D-E318C056A683}" scale="70" hiddenRows="1">
      <pane ySplit="8" topLeftCell="A668" activePane="bottomLeft" state="frozen"/>
      <selection pane="bottomLeft" activeCell="N679" sqref="N679"/>
      <pageMargins left="0.7" right="0.7" top="0.75" bottom="0.75" header="0.3" footer="0.3"/>
      <pageSetup paperSize="9" scale="39" orientation="portrait" horizontalDpi="180" verticalDpi="180" r:id="rId5"/>
    </customSheetView>
  </customSheetViews>
  <mergeCells count="406">
    <mergeCell ref="M217:M218"/>
    <mergeCell ref="M246:M248"/>
    <mergeCell ref="E554:E555"/>
    <mergeCell ref="B546:L546"/>
    <mergeCell ref="B643:L643"/>
    <mergeCell ref="B554:B555"/>
    <mergeCell ref="E385:E386"/>
    <mergeCell ref="C374:C375"/>
    <mergeCell ref="D459:D460"/>
    <mergeCell ref="B403:B404"/>
    <mergeCell ref="B564:L564"/>
    <mergeCell ref="B585:L585"/>
    <mergeCell ref="B600:L600"/>
    <mergeCell ref="B563:L563"/>
    <mergeCell ref="B621:L621"/>
    <mergeCell ref="C277:C279"/>
    <mergeCell ref="D335:D336"/>
    <mergeCell ref="B447:B448"/>
    <mergeCell ref="B443:B444"/>
    <mergeCell ref="C365:C366"/>
    <mergeCell ref="D333:D334"/>
    <mergeCell ref="E333:E334"/>
    <mergeCell ref="B365:B366"/>
    <mergeCell ref="C339:C340"/>
    <mergeCell ref="A277:A279"/>
    <mergeCell ref="E454:E455"/>
    <mergeCell ref="B4:L4"/>
    <mergeCell ref="D450:D451"/>
    <mergeCell ref="A341:A342"/>
    <mergeCell ref="E443:E444"/>
    <mergeCell ref="B450:B451"/>
    <mergeCell ref="D445:D446"/>
    <mergeCell ref="B418:L418"/>
    <mergeCell ref="A200:A206"/>
    <mergeCell ref="E403:E404"/>
    <mergeCell ref="B401:B402"/>
    <mergeCell ref="C401:C402"/>
    <mergeCell ref="A401:A402"/>
    <mergeCell ref="C403:C404"/>
    <mergeCell ref="D403:D404"/>
    <mergeCell ref="B333:B334"/>
    <mergeCell ref="A445:A446"/>
    <mergeCell ref="D443:D444"/>
    <mergeCell ref="A403:A404"/>
    <mergeCell ref="E445:E446"/>
    <mergeCell ref="B339:B340"/>
    <mergeCell ref="B335:B336"/>
    <mergeCell ref="B343:B344"/>
    <mergeCell ref="B1252:B1253"/>
    <mergeCell ref="D1243:D1245"/>
    <mergeCell ref="B1240:B1241"/>
    <mergeCell ref="E1243:E1245"/>
    <mergeCell ref="D1252:D1253"/>
    <mergeCell ref="E1127:E1128"/>
    <mergeCell ref="E1018:E1019"/>
    <mergeCell ref="E1113:E1114"/>
    <mergeCell ref="B881:B882"/>
    <mergeCell ref="B1093:B1094"/>
    <mergeCell ref="B915:B916"/>
    <mergeCell ref="B917:B919"/>
    <mergeCell ref="B955:B957"/>
    <mergeCell ref="D1189:D1191"/>
    <mergeCell ref="B1225:B1226"/>
    <mergeCell ref="E1221:E1222"/>
    <mergeCell ref="E1203:E1204"/>
    <mergeCell ref="D1196:D1199"/>
    <mergeCell ref="B1139:B1140"/>
    <mergeCell ref="B1127:B1128"/>
    <mergeCell ref="B1184:L1184"/>
    <mergeCell ref="D1113:D1114"/>
    <mergeCell ref="B1203:B1204"/>
    <mergeCell ref="D1203:D1204"/>
    <mergeCell ref="A653:A654"/>
    <mergeCell ref="A656:A657"/>
    <mergeCell ref="D653:D654"/>
    <mergeCell ref="B656:B657"/>
    <mergeCell ref="B524:L524"/>
    <mergeCell ref="B525:L525"/>
    <mergeCell ref="B601:L601"/>
    <mergeCell ref="B620:L620"/>
    <mergeCell ref="F579:H579"/>
    <mergeCell ref="B545:L545"/>
    <mergeCell ref="B641:L641"/>
    <mergeCell ref="B642:L642"/>
    <mergeCell ref="E656:E657"/>
    <mergeCell ref="B653:B654"/>
    <mergeCell ref="A554:A555"/>
    <mergeCell ref="E653:E654"/>
    <mergeCell ref="D554:D555"/>
    <mergeCell ref="D1192:D1195"/>
    <mergeCell ref="B878:B879"/>
    <mergeCell ref="A1010:A1012"/>
    <mergeCell ref="B1076:L1076"/>
    <mergeCell ref="B1075:L1075"/>
    <mergeCell ref="E1031:E1032"/>
    <mergeCell ref="D1082:D1083"/>
    <mergeCell ref="E1082:E1083"/>
    <mergeCell ref="B1085:B1087"/>
    <mergeCell ref="A1113:A1114"/>
    <mergeCell ref="E955:E957"/>
    <mergeCell ref="A1105:A1106"/>
    <mergeCell ref="A955:A957"/>
    <mergeCell ref="A1031:A1032"/>
    <mergeCell ref="D1093:D1094"/>
    <mergeCell ref="E1093:E1094"/>
    <mergeCell ref="D1105:D1106"/>
    <mergeCell ref="E917:E919"/>
    <mergeCell ref="D1115:D1116"/>
    <mergeCell ref="D1186:D1188"/>
    <mergeCell ref="E1115:E1116"/>
    <mergeCell ref="D1031:D1032"/>
    <mergeCell ref="D1120:D1121"/>
    <mergeCell ref="B1105:B1106"/>
    <mergeCell ref="A1250:A1251"/>
    <mergeCell ref="B1390:L1390"/>
    <mergeCell ref="B1326:L1326"/>
    <mergeCell ref="A1240:A1241"/>
    <mergeCell ref="A1247:A1248"/>
    <mergeCell ref="D1225:D1226"/>
    <mergeCell ref="A1221:A1222"/>
    <mergeCell ref="D1250:D1251"/>
    <mergeCell ref="B1250:B1251"/>
    <mergeCell ref="E1250:E1251"/>
    <mergeCell ref="B1345:L1345"/>
    <mergeCell ref="B1346:L1346"/>
    <mergeCell ref="B1247:B1248"/>
    <mergeCell ref="D1247:D1248"/>
    <mergeCell ref="B1255:B1256"/>
    <mergeCell ref="D1255:D1256"/>
    <mergeCell ref="E1225:E1226"/>
    <mergeCell ref="E1240:E1241"/>
    <mergeCell ref="A1243:A1245"/>
    <mergeCell ref="A1225:A1226"/>
    <mergeCell ref="B1372:L1372"/>
    <mergeCell ref="D1354:D1356"/>
    <mergeCell ref="E1255:E1256"/>
    <mergeCell ref="E1252:E1253"/>
    <mergeCell ref="A1013:A1014"/>
    <mergeCell ref="B1391:L1391"/>
    <mergeCell ref="A1018:A1019"/>
    <mergeCell ref="A1120:A1121"/>
    <mergeCell ref="B1021:B1022"/>
    <mergeCell ref="D1240:D1241"/>
    <mergeCell ref="A1085:A1087"/>
    <mergeCell ref="A1021:A1022"/>
    <mergeCell ref="A1093:A1094"/>
    <mergeCell ref="B1243:B1245"/>
    <mergeCell ref="A1127:A1128"/>
    <mergeCell ref="B1221:B1222"/>
    <mergeCell ref="D1221:D1222"/>
    <mergeCell ref="A1139:A1140"/>
    <mergeCell ref="A1255:A1256"/>
    <mergeCell ref="A1252:A1253"/>
    <mergeCell ref="B1120:B1121"/>
    <mergeCell ref="C1120:C1121"/>
    <mergeCell ref="B1082:B1083"/>
    <mergeCell ref="E1105:E1106"/>
    <mergeCell ref="B1113:B1114"/>
    <mergeCell ref="B1018:B1019"/>
    <mergeCell ref="D1139:D1140"/>
    <mergeCell ref="A1203:A1204"/>
    <mergeCell ref="A280:A282"/>
    <mergeCell ref="E374:E375"/>
    <mergeCell ref="B357:L357"/>
    <mergeCell ref="B385:B386"/>
    <mergeCell ref="E387:E389"/>
    <mergeCell ref="E365:E366"/>
    <mergeCell ref="C367:C368"/>
    <mergeCell ref="D374:D375"/>
    <mergeCell ref="A367:A368"/>
    <mergeCell ref="B310:B311"/>
    <mergeCell ref="E306:E307"/>
    <mergeCell ref="A306:A307"/>
    <mergeCell ref="A314:A316"/>
    <mergeCell ref="B356:L356"/>
    <mergeCell ref="B369:B370"/>
    <mergeCell ref="B367:B368"/>
    <mergeCell ref="B294:L294"/>
    <mergeCell ref="E314:E316"/>
    <mergeCell ref="B306:B307"/>
    <mergeCell ref="D306:D307"/>
    <mergeCell ref="A343:A344"/>
    <mergeCell ref="B337:B338"/>
    <mergeCell ref="E369:E370"/>
    <mergeCell ref="C369:C370"/>
    <mergeCell ref="A267:A269"/>
    <mergeCell ref="A270:A272"/>
    <mergeCell ref="B131:B133"/>
    <mergeCell ref="A131:A133"/>
    <mergeCell ref="E131:E133"/>
    <mergeCell ref="E261:E265"/>
    <mergeCell ref="E202:E203"/>
    <mergeCell ref="E258:E260"/>
    <mergeCell ref="B224:L224"/>
    <mergeCell ref="B254:L254"/>
    <mergeCell ref="E186:E188"/>
    <mergeCell ref="D200:D201"/>
    <mergeCell ref="B192:B197"/>
    <mergeCell ref="D131:D133"/>
    <mergeCell ref="D192:D197"/>
    <mergeCell ref="A186:A188"/>
    <mergeCell ref="A192:A197"/>
    <mergeCell ref="E200:E201"/>
    <mergeCell ref="D202:D203"/>
    <mergeCell ref="C270:C272"/>
    <mergeCell ref="C267:C269"/>
    <mergeCell ref="C261:C265"/>
    <mergeCell ref="B200:B201"/>
    <mergeCell ref="B204:B205"/>
    <mergeCell ref="F10:H10"/>
    <mergeCell ref="E10:E12"/>
    <mergeCell ref="C10:C12"/>
    <mergeCell ref="D10:D12"/>
    <mergeCell ref="B14:L14"/>
    <mergeCell ref="B15:L15"/>
    <mergeCell ref="B16:L16"/>
    <mergeCell ref="J10:L10"/>
    <mergeCell ref="I10:I12"/>
    <mergeCell ref="B10:B12"/>
    <mergeCell ref="J11:J12"/>
    <mergeCell ref="K11:K12"/>
    <mergeCell ref="L11:L12"/>
    <mergeCell ref="F11:F12"/>
    <mergeCell ref="G11:G12"/>
    <mergeCell ref="I1:L1"/>
    <mergeCell ref="A377:A378"/>
    <mergeCell ref="B377:B378"/>
    <mergeCell ref="C377:C378"/>
    <mergeCell ref="D377:D378"/>
    <mergeCell ref="E377:E378"/>
    <mergeCell ref="D369:D370"/>
    <mergeCell ref="D367:D368"/>
    <mergeCell ref="E367:E368"/>
    <mergeCell ref="D339:D340"/>
    <mergeCell ref="I2:L2"/>
    <mergeCell ref="B213:L213"/>
    <mergeCell ref="A371:A372"/>
    <mergeCell ref="A374:A375"/>
    <mergeCell ref="A274:A276"/>
    <mergeCell ref="A335:A336"/>
    <mergeCell ref="A337:A338"/>
    <mergeCell ref="A365:A366"/>
    <mergeCell ref="A310:A311"/>
    <mergeCell ref="A369:A370"/>
    <mergeCell ref="A339:A340"/>
    <mergeCell ref="A333:A334"/>
    <mergeCell ref="A10:A12"/>
    <mergeCell ref="B186:B188"/>
    <mergeCell ref="D204:D205"/>
    <mergeCell ref="E371:E372"/>
    <mergeCell ref="D387:D389"/>
    <mergeCell ref="E310:E311"/>
    <mergeCell ref="E393:E394"/>
    <mergeCell ref="B225:L225"/>
    <mergeCell ref="E270:E272"/>
    <mergeCell ref="C298:C299"/>
    <mergeCell ref="B293:L293"/>
    <mergeCell ref="D314:D316"/>
    <mergeCell ref="D310:D311"/>
    <mergeCell ref="E204:E205"/>
    <mergeCell ref="E277:E279"/>
    <mergeCell ref="C335:C336"/>
    <mergeCell ref="B374:B375"/>
    <mergeCell ref="B341:B342"/>
    <mergeCell ref="B387:B389"/>
    <mergeCell ref="E339:E340"/>
    <mergeCell ref="E335:E336"/>
    <mergeCell ref="E274:E276"/>
    <mergeCell ref="B292:L292"/>
    <mergeCell ref="C393:C394"/>
    <mergeCell ref="B391:B392"/>
    <mergeCell ref="D365:D366"/>
    <mergeCell ref="B396:B397"/>
    <mergeCell ref="D658:D659"/>
    <mergeCell ref="D438:D441"/>
    <mergeCell ref="E450:E451"/>
    <mergeCell ref="D401:D402"/>
    <mergeCell ref="E396:E397"/>
    <mergeCell ref="D396:D397"/>
    <mergeCell ref="B586:L586"/>
    <mergeCell ref="B486:L486"/>
    <mergeCell ref="D405:D406"/>
    <mergeCell ref="D447:D448"/>
    <mergeCell ref="E447:E448"/>
    <mergeCell ref="B405:B406"/>
    <mergeCell ref="C405:C406"/>
    <mergeCell ref="D420:D422"/>
    <mergeCell ref="D488:D492"/>
    <mergeCell ref="B445:B446"/>
    <mergeCell ref="D454:D455"/>
    <mergeCell ref="B459:B460"/>
    <mergeCell ref="B487:L487"/>
    <mergeCell ref="E459:E460"/>
    <mergeCell ref="C1127:C1128"/>
    <mergeCell ref="D1127:D1128"/>
    <mergeCell ref="D895:D896"/>
    <mergeCell ref="D1021:D1022"/>
    <mergeCell ref="E1021:E1022"/>
    <mergeCell ref="D955:D957"/>
    <mergeCell ref="E832:E833"/>
    <mergeCell ref="D812:D813"/>
    <mergeCell ref="D883:D884"/>
    <mergeCell ref="E895:E896"/>
    <mergeCell ref="E869:E870"/>
    <mergeCell ref="D915:D916"/>
    <mergeCell ref="E881:E882"/>
    <mergeCell ref="E878:E879"/>
    <mergeCell ref="E887:E888"/>
    <mergeCell ref="D887:D888"/>
    <mergeCell ref="B709:L709"/>
    <mergeCell ref="D878:D879"/>
    <mergeCell ref="D881:D882"/>
    <mergeCell ref="B1115:B1116"/>
    <mergeCell ref="B883:B884"/>
    <mergeCell ref="B782:B784"/>
    <mergeCell ref="D782:D784"/>
    <mergeCell ref="B658:B659"/>
    <mergeCell ref="D917:D919"/>
    <mergeCell ref="E812:E813"/>
    <mergeCell ref="B687:L687"/>
    <mergeCell ref="B812:B813"/>
    <mergeCell ref="E661:E662"/>
    <mergeCell ref="B1031:B1032"/>
    <mergeCell ref="E658:E659"/>
    <mergeCell ref="A1115:A1116"/>
    <mergeCell ref="E1139:E1140"/>
    <mergeCell ref="D656:D657"/>
    <mergeCell ref="D1018:D1019"/>
    <mergeCell ref="A883:A884"/>
    <mergeCell ref="A887:A888"/>
    <mergeCell ref="B869:B870"/>
    <mergeCell ref="D869:D870"/>
    <mergeCell ref="E782:E784"/>
    <mergeCell ref="B661:B662"/>
    <mergeCell ref="B708:L708"/>
    <mergeCell ref="D661:D662"/>
    <mergeCell ref="D814:D815"/>
    <mergeCell ref="E814:E815"/>
    <mergeCell ref="B710:L710"/>
    <mergeCell ref="B725:L725"/>
    <mergeCell ref="B726:L726"/>
    <mergeCell ref="A661:A662"/>
    <mergeCell ref="A814:A815"/>
    <mergeCell ref="A1082:A1083"/>
    <mergeCell ref="B887:B888"/>
    <mergeCell ref="A658:A659"/>
    <mergeCell ref="A881:A882"/>
    <mergeCell ref="A878:A879"/>
    <mergeCell ref="A812:A813"/>
    <mergeCell ref="A782:A784"/>
    <mergeCell ref="A832:A833"/>
    <mergeCell ref="A869:A870"/>
    <mergeCell ref="A917:A919"/>
    <mergeCell ref="A915:A916"/>
    <mergeCell ref="B814:B815"/>
    <mergeCell ref="D832:D833"/>
    <mergeCell ref="A895:A896"/>
    <mergeCell ref="B895:B896"/>
    <mergeCell ref="M10:M12"/>
    <mergeCell ref="D19:D21"/>
    <mergeCell ref="D107:D109"/>
    <mergeCell ref="D110:D112"/>
    <mergeCell ref="D258:D260"/>
    <mergeCell ref="D261:D265"/>
    <mergeCell ref="D266:D272"/>
    <mergeCell ref="D273:D282"/>
    <mergeCell ref="D298:D299"/>
    <mergeCell ref="B43:L43"/>
    <mergeCell ref="B44:L44"/>
    <mergeCell ref="B103:L103"/>
    <mergeCell ref="B104:L104"/>
    <mergeCell ref="B172:L172"/>
    <mergeCell ref="B173:L173"/>
    <mergeCell ref="B202:B203"/>
    <mergeCell ref="C280:C282"/>
    <mergeCell ref="C258:C260"/>
    <mergeCell ref="B255:L255"/>
    <mergeCell ref="H11:H12"/>
    <mergeCell ref="E267:E269"/>
    <mergeCell ref="D186:D188"/>
    <mergeCell ref="C274:C276"/>
    <mergeCell ref="E280:E282"/>
    <mergeCell ref="A447:A448"/>
    <mergeCell ref="A459:A460"/>
    <mergeCell ref="A438:A441"/>
    <mergeCell ref="E405:E406"/>
    <mergeCell ref="A450:A451"/>
    <mergeCell ref="A443:A444"/>
    <mergeCell ref="A385:A386"/>
    <mergeCell ref="D371:D372"/>
    <mergeCell ref="B393:B394"/>
    <mergeCell ref="B371:B372"/>
    <mergeCell ref="C371:C372"/>
    <mergeCell ref="A454:A455"/>
    <mergeCell ref="A390:A394"/>
    <mergeCell ref="A396:A397"/>
    <mergeCell ref="C385:C386"/>
    <mergeCell ref="D385:D386"/>
    <mergeCell ref="E401:E402"/>
    <mergeCell ref="A387:A389"/>
    <mergeCell ref="A405:A406"/>
    <mergeCell ref="E391:E392"/>
    <mergeCell ref="D391:D394"/>
    <mergeCell ref="B454:B455"/>
    <mergeCell ref="E438:E441"/>
    <mergeCell ref="B419:L419"/>
  </mergeCells>
  <printOptions horizontalCentered="1"/>
  <pageMargins left="0.19685039370078741" right="0.19685039370078741" top="0.39370078740157483" bottom="0.39370078740157483" header="0.19685039370078741" footer="0.19685039370078741"/>
  <pageSetup paperSize="9" scale="66" orientation="landscape" blackAndWhite="1" horizontalDpi="180" verticalDpi="180" r:id="rId6"/>
  <headerFooter>
    <oddFooter>&amp;R&amp;"Times New Roman,обычный"&amp;10&amp;P</oddFooter>
  </headerFooter>
  <rowBreaks count="1" manualBreakCount="1">
    <brk id="79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6" workbookViewId="0">
      <selection activeCell="F9" sqref="F9"/>
    </sheetView>
  </sheetViews>
  <sheetFormatPr defaultRowHeight="12.75" x14ac:dyDescent="0.2"/>
  <cols>
    <col min="1" max="2" width="37.140625" style="210" customWidth="1"/>
    <col min="3" max="3" width="42.28515625" style="210" customWidth="1"/>
    <col min="4" max="16384" width="9.140625" style="210"/>
  </cols>
  <sheetData>
    <row r="1" spans="1:10" x14ac:dyDescent="0.2">
      <c r="A1" s="258" t="s">
        <v>1997</v>
      </c>
      <c r="B1" s="258"/>
      <c r="C1" s="258"/>
      <c r="D1" s="209"/>
      <c r="E1" s="209"/>
      <c r="F1" s="209"/>
      <c r="G1" s="209"/>
      <c r="H1" s="209"/>
      <c r="I1" s="209"/>
      <c r="J1" s="209"/>
    </row>
    <row r="2" spans="1:10" ht="13.5" thickBot="1" x14ac:dyDescent="0.25">
      <c r="A2" s="208"/>
      <c r="B2" s="208"/>
      <c r="C2" s="208"/>
      <c r="D2" s="209"/>
      <c r="E2" s="209"/>
      <c r="F2" s="209"/>
      <c r="G2" s="209"/>
      <c r="H2" s="209"/>
      <c r="I2" s="209"/>
      <c r="J2" s="209"/>
    </row>
    <row r="3" spans="1:10" ht="26.25" thickBot="1" x14ac:dyDescent="0.25">
      <c r="A3" s="272" t="s">
        <v>1998</v>
      </c>
      <c r="B3" s="273" t="s">
        <v>1999</v>
      </c>
      <c r="C3" s="274" t="s">
        <v>2000</v>
      </c>
    </row>
    <row r="4" spans="1:10" ht="13.5" thickBot="1" x14ac:dyDescent="0.25">
      <c r="A4" s="275">
        <v>1</v>
      </c>
      <c r="B4" s="211">
        <v>2</v>
      </c>
      <c r="C4" s="276">
        <v>3</v>
      </c>
    </row>
    <row r="5" spans="1:10" ht="255.75" thickBot="1" x14ac:dyDescent="0.25">
      <c r="A5" s="277" t="s">
        <v>2001</v>
      </c>
      <c r="B5" s="211" t="s">
        <v>2002</v>
      </c>
      <c r="C5" s="278" t="s">
        <v>2021</v>
      </c>
    </row>
    <row r="6" spans="1:10" ht="383.25" thickBot="1" x14ac:dyDescent="0.25">
      <c r="A6" s="279" t="s">
        <v>2003</v>
      </c>
      <c r="B6" s="280" t="s">
        <v>2004</v>
      </c>
      <c r="C6" s="217" t="s">
        <v>2005</v>
      </c>
    </row>
    <row r="8" spans="1:10" x14ac:dyDescent="0.2">
      <c r="A8" s="259" t="s">
        <v>2006</v>
      </c>
      <c r="B8" s="259"/>
      <c r="C8" s="259"/>
    </row>
  </sheetData>
  <mergeCells count="2">
    <mergeCell ref="A1:C1"/>
    <mergeCell ref="A8:C8"/>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A3" sqref="A3:B5"/>
    </sheetView>
  </sheetViews>
  <sheetFormatPr defaultRowHeight="12.75" x14ac:dyDescent="0.2"/>
  <cols>
    <col min="1" max="1" width="42.5703125" style="210" customWidth="1"/>
    <col min="2" max="2" width="41.28515625" style="210" customWidth="1"/>
    <col min="3" max="16384" width="9.140625" style="210"/>
  </cols>
  <sheetData>
    <row r="1" spans="1:2" x14ac:dyDescent="0.2">
      <c r="A1" s="260" t="s">
        <v>2011</v>
      </c>
      <c r="B1" s="260"/>
    </row>
    <row r="2" spans="1:2" ht="13.5" thickBot="1" x14ac:dyDescent="0.25"/>
    <row r="3" spans="1:2" ht="39" thickBot="1" x14ac:dyDescent="0.25">
      <c r="A3" s="212" t="s">
        <v>2007</v>
      </c>
      <c r="B3" s="213" t="s">
        <v>2008</v>
      </c>
    </row>
    <row r="4" spans="1:2" ht="13.5" thickBot="1" x14ac:dyDescent="0.25">
      <c r="A4" s="214">
        <v>1</v>
      </c>
      <c r="B4" s="215">
        <v>2</v>
      </c>
    </row>
    <row r="5" spans="1:2" ht="64.5" thickBot="1" x14ac:dyDescent="0.25">
      <c r="A5" s="216" t="s">
        <v>2009</v>
      </c>
      <c r="B5" s="217" t="s">
        <v>2010</v>
      </c>
    </row>
  </sheetData>
  <mergeCells count="1">
    <mergeCell ref="A1: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A3" sqref="A3:D9"/>
    </sheetView>
  </sheetViews>
  <sheetFormatPr defaultRowHeight="12.75" x14ac:dyDescent="0.2"/>
  <cols>
    <col min="1" max="1" width="33.7109375" style="210" customWidth="1"/>
    <col min="2" max="2" width="25.28515625" style="210" customWidth="1"/>
    <col min="3" max="3" width="27.42578125" style="210" customWidth="1"/>
    <col min="4" max="4" width="45" style="210" customWidth="1"/>
    <col min="5" max="16384" width="9.140625" style="210"/>
  </cols>
  <sheetData>
    <row r="1" spans="1:4" x14ac:dyDescent="0.2">
      <c r="A1" s="260" t="s">
        <v>2020</v>
      </c>
      <c r="B1" s="260"/>
      <c r="C1" s="260"/>
      <c r="D1" s="260"/>
    </row>
    <row r="2" spans="1:4" ht="13.5" thickBot="1" x14ac:dyDescent="0.25"/>
    <row r="3" spans="1:4" ht="25.5" x14ac:dyDescent="0.2">
      <c r="A3" s="261" t="s">
        <v>2012</v>
      </c>
      <c r="B3" s="262" t="s">
        <v>2023</v>
      </c>
      <c r="C3" s="262" t="s">
        <v>2022</v>
      </c>
      <c r="D3" s="263" t="s">
        <v>2013</v>
      </c>
    </row>
    <row r="4" spans="1:4" ht="13.5" thickBot="1" x14ac:dyDescent="0.25">
      <c r="A4" s="264">
        <v>1</v>
      </c>
      <c r="B4" s="218">
        <v>2</v>
      </c>
      <c r="C4" s="218">
        <v>3</v>
      </c>
      <c r="D4" s="265">
        <v>4</v>
      </c>
    </row>
    <row r="5" spans="1:4" ht="13.5" thickBot="1" x14ac:dyDescent="0.25">
      <c r="A5" s="266" t="s">
        <v>2014</v>
      </c>
      <c r="B5" s="218">
        <v>129826.7</v>
      </c>
      <c r="C5" s="218">
        <v>129674.2</v>
      </c>
      <c r="D5" s="267" t="s">
        <v>2015</v>
      </c>
    </row>
    <row r="6" spans="1:4" ht="13.5" thickBot="1" x14ac:dyDescent="0.25">
      <c r="A6" s="266" t="s">
        <v>2016</v>
      </c>
      <c r="B6" s="218">
        <v>57764.2</v>
      </c>
      <c r="C6" s="218">
        <v>57712.3</v>
      </c>
      <c r="D6" s="268"/>
    </row>
    <row r="7" spans="1:4" ht="13.5" thickBot="1" x14ac:dyDescent="0.25">
      <c r="A7" s="266" t="s">
        <v>2017</v>
      </c>
      <c r="B7" s="218">
        <v>8827.7000000000007</v>
      </c>
      <c r="C7" s="218">
        <v>8800.2999999999993</v>
      </c>
      <c r="D7" s="268"/>
    </row>
    <row r="8" spans="1:4" ht="13.5" thickBot="1" x14ac:dyDescent="0.25">
      <c r="A8" s="266" t="s">
        <v>2018</v>
      </c>
      <c r="B8" s="218">
        <v>56501.5</v>
      </c>
      <c r="C8" s="218">
        <v>41563.699999999997</v>
      </c>
      <c r="D8" s="268"/>
    </row>
    <row r="9" spans="1:4" ht="13.5" thickBot="1" x14ac:dyDescent="0.25">
      <c r="A9" s="269" t="s">
        <v>2019</v>
      </c>
      <c r="B9" s="270">
        <v>252920.1</v>
      </c>
      <c r="C9" s="270">
        <v>237750.5</v>
      </c>
      <c r="D9" s="271"/>
    </row>
  </sheetData>
  <mergeCells count="2">
    <mergeCell ref="D5:D9"/>
    <mergeCell ref="A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2017 рус</vt:lpstr>
      <vt:lpstr>Анализ межвед. взаим.</vt:lpstr>
      <vt:lpstr>Анализ внешнего возд.</vt:lpstr>
      <vt:lpstr>Освоение фин. средств</vt:lpstr>
      <vt:lpstr>'2017 рус'!Заголовки_для_печати</vt:lpstr>
      <vt:lpstr>'2017 рус'!Область_печати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User1</cp:lastModifiedBy>
  <cp:lastPrinted>2018-03-05T09:55:27Z</cp:lastPrinted>
  <dcterms:created xsi:type="dcterms:W3CDTF">2006-09-28T05:33:49Z</dcterms:created>
  <dcterms:modified xsi:type="dcterms:W3CDTF">2018-03-30T12:17:05Z</dcterms:modified>
</cp:coreProperties>
</file>