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defaultThemeVersion="124226"/>
  <mc:AlternateContent xmlns:mc="http://schemas.openxmlformats.org/markup-compatibility/2006">
    <mc:Choice Requires="x15">
      <x15ac:absPath xmlns:x15ac="http://schemas.microsoft.com/office/spreadsheetml/2010/11/ac" url="\\Zhuldyz\с почты\прт 2017\отчет\"/>
    </mc:Choice>
  </mc:AlternateContent>
  <bookViews>
    <workbookView xWindow="0" yWindow="0" windowWidth="28800" windowHeight="12210" activeTab="3"/>
  </bookViews>
  <sheets>
    <sheet name="2017 каз" sheetId="1" r:id="rId1"/>
    <sheet name="Ведомствоар. өзара әрекет. талд" sheetId="2" r:id="rId2"/>
    <sheet name="Сыртқы әсер. талд." sheetId="3" r:id="rId3"/>
    <sheet name="Қарж. қараж. игеру" sheetId="4" r:id="rId4"/>
  </sheets>
  <definedNames>
    <definedName name="_xlnm._FilterDatabase" localSheetId="0" hidden="1">'2017 каз'!$A$13:$M$1423</definedName>
    <definedName name="Z_265F7E40_7672_47D8_9CE4_4C134EF98C7D_.wvu.PrintArea" localSheetId="0" hidden="1">'2017 каз'!$A$4:$L$1423</definedName>
    <definedName name="Z_265F7E40_7672_47D8_9CE4_4C134EF98C7D_.wvu.Rows" localSheetId="0" hidden="1">'2017 каз'!$33:$36,'2017 каз'!$70:$80,'2017 каз'!$82:$97,'2017 каз'!#REF!,'2017 каз'!#REF!,'2017 каз'!$149:$149,'2017 каз'!$165:$166,'2017 каз'!$180:$183,'2017 каз'!$217:$218,'2017 каз'!$284:$286,'2017 каз'!$329:$350,'2017 каз'!$364:$417,'2017 каз'!$464:$480,'2017 каз'!#REF!,'2017 каз'!$533:$539,'2017 каз'!$552:$557,'2017 каз'!$573:$579,'2017 каз'!$594:$594,'2017 каз'!$611:$614,'2017 каз'!$631:$635,'2017 каз'!$665:$670,'2017 каз'!$672:$686,'2017 каз'!$694:$702,'2017 каз'!$715:$719,'2017 каз'!$744:$769,'2017 каз'!#REF!,'2017 каз'!#REF!,'2017 каз'!#REF!,'2017 каз'!$1035:$1063,'2017 каз'!#REF!,'2017 каз'!#REF!,'2017 каз'!$898:$903,'2017 каз'!#REF!,'2017 каз'!#REF!,'2017 каз'!#REF!,'2017 каз'!$1382:$1384,'2017 каз'!#REF!</definedName>
    <definedName name="Z_2ACE87DB_549C_494D_8D7C_02C5DADB0811_.wvu.Rows" localSheetId="0" hidden="1">'2017 каз'!$70:$80,'2017 каз'!$180:$183,'2017 каз'!$217:$218,'2017 каз'!$240:$248,'2017 каз'!$329:$350,'2017 каз'!$364:$417</definedName>
    <definedName name="Z_3866D92C_E6CA_4391_BC7D_E318C056A683_.wvu.Rows" localSheetId="0" hidden="1">'2017 каз'!$70:$80,'2017 каз'!$180:$183,'2017 каз'!$217:$218,'2017 каз'!$240:$248,'2017 каз'!$329:$350,'2017 каз'!$364:$417</definedName>
    <definedName name="Z_CE22115F_0C1E_41E3_9068_49E483EF679C_.wvu.Rows" localSheetId="0" hidden="1">'2017 каз'!$70:$80,'2017 каз'!$180:$183,'2017 каз'!$217:$218,'2017 каз'!$240:$248,'2017 каз'!$329:$350,'2017 каз'!$364:$417</definedName>
    <definedName name="_xlnm.Print_Titles" localSheetId="0">'2017 каз'!$10:$13</definedName>
    <definedName name="_xlnm.Print_Area" localSheetId="0">'2017 каз'!$A$1:$M$1423</definedName>
  </definedNames>
  <calcPr calcId="162913"/>
  <customWorkbookViews>
    <customWorkbookView name="Bakhytgul - Личное представление" guid="{3866D92C-E6CA-4391-BC7D-E318C056A683}" mergeInterval="0" personalView="1" maximized="1" xWindow="1" yWindow="1" windowWidth="1276" windowHeight="803" activeSheetId="1" showComments="commIndAndComment"/>
    <customWorkbookView name="User - Личное представление" guid="{CE22115F-0C1E-41E3-9068-49E483EF679C}" mergeInterval="0" personalView="1" maximized="1" xWindow="-8" yWindow="-8" windowWidth="1936" windowHeight="1056" activeSheetId="1"/>
    <customWorkbookView name="Bahitgul - Личное представление" guid="{2ACE87DB-549C-494D-8D7C-02C5DADB0811}" mergeInterval="0" personalView="1" maximized="1" xWindow="1" yWindow="1" windowWidth="1440" windowHeight="679" activeSheetId="1"/>
    <customWorkbookView name="Администратор - Личное представление" guid="{8A2666B8-AB27-419E-A469-F86D17DF023A}" mergeInterval="0" personalView="1" maximized="1" xWindow="1276" yWindow="-60" windowWidth="1928" windowHeight="1088" activeSheetId="2"/>
    <customWorkbookView name="Your User Name - Личное представление" guid="{265F7E40-7672-47D8-9CE4-4C134EF98C7D}" mergeInterval="0" personalView="1" maximized="1" xWindow="1" yWindow="1" windowWidth="1280" windowHeight="803" activeSheetId="1"/>
  </customWorkbookViews>
</workbook>
</file>

<file path=xl/calcChain.xml><?xml version="1.0" encoding="utf-8"?>
<calcChain xmlns="http://schemas.openxmlformats.org/spreadsheetml/2006/main">
  <c r="G854" i="1" l="1"/>
  <c r="F854" i="1"/>
  <c r="H846" i="1"/>
  <c r="H854" i="1" s="1"/>
  <c r="G544" i="1" l="1"/>
  <c r="F544" i="1"/>
  <c r="H541" i="1"/>
  <c r="H544" i="1" s="1"/>
  <c r="H482" i="1"/>
  <c r="H352" i="1" l="1"/>
  <c r="G352" i="1"/>
  <c r="F352" i="1"/>
  <c r="H771" i="1" l="1"/>
  <c r="H704" i="1"/>
  <c r="H904" i="1" l="1"/>
  <c r="H783" i="1"/>
  <c r="H1032" i="1" l="1"/>
  <c r="H1031" i="1"/>
  <c r="H1019" i="1"/>
  <c r="H1018" i="1"/>
  <c r="H957" i="1"/>
  <c r="H955" i="1"/>
  <c r="H878" i="1"/>
  <c r="H1420" i="1" l="1"/>
  <c r="H1423" i="1" s="1"/>
  <c r="G1420" i="1"/>
  <c r="H1387" i="1"/>
  <c r="H1386" i="1"/>
  <c r="H1368" i="1"/>
  <c r="H1371" i="1" s="1"/>
  <c r="H1341" i="1"/>
  <c r="H1340" i="1"/>
  <c r="G1340" i="1"/>
  <c r="G1324" i="1"/>
  <c r="G1323" i="1"/>
  <c r="H1267" i="1"/>
  <c r="G1267" i="1"/>
  <c r="G1322" i="1" s="1"/>
  <c r="H1259" i="1"/>
  <c r="H1248" i="1"/>
  <c r="H1324" i="1" s="1"/>
  <c r="H1222" i="1"/>
  <c r="H1221" i="1"/>
  <c r="H1204" i="1"/>
  <c r="H1203" i="1"/>
  <c r="H1094" i="1"/>
  <c r="H1093" i="1"/>
  <c r="H1181" i="1" s="1"/>
  <c r="H1083" i="1"/>
  <c r="G1070" i="1"/>
  <c r="G1066" i="1"/>
  <c r="F1066" i="1"/>
  <c r="G1065" i="1"/>
  <c r="F1065" i="1"/>
  <c r="H1065" i="1"/>
  <c r="H1066" i="1"/>
  <c r="H1026" i="1"/>
  <c r="G1026" i="1"/>
  <c r="F1026" i="1"/>
  <c r="H1025" i="1"/>
  <c r="G1025" i="1"/>
  <c r="F1025" i="1"/>
  <c r="G1024" i="1"/>
  <c r="F1024" i="1"/>
  <c r="G910" i="1"/>
  <c r="F910" i="1"/>
  <c r="G909" i="1"/>
  <c r="F909" i="1"/>
  <c r="H896" i="1"/>
  <c r="H895" i="1"/>
  <c r="H910" i="1" s="1"/>
  <c r="G890" i="1"/>
  <c r="G893" i="1" s="1"/>
  <c r="F890" i="1"/>
  <c r="F893" i="1" s="1"/>
  <c r="H890" i="1"/>
  <c r="H893" i="1" s="1"/>
  <c r="H873" i="1"/>
  <c r="H876" i="1" s="1"/>
  <c r="G873" i="1"/>
  <c r="G876" i="1" s="1"/>
  <c r="F873" i="1"/>
  <c r="F876" i="1" s="1"/>
  <c r="G857" i="1"/>
  <c r="F857" i="1"/>
  <c r="H857" i="1"/>
  <c r="G843" i="1"/>
  <c r="F843" i="1"/>
  <c r="G842" i="1"/>
  <c r="F842" i="1"/>
  <c r="G841" i="1"/>
  <c r="F841" i="1"/>
  <c r="H836" i="1"/>
  <c r="H784" i="1"/>
  <c r="H843" i="1" s="1"/>
  <c r="H842" i="1"/>
  <c r="G774" i="1"/>
  <c r="H770" i="1"/>
  <c r="H1070" i="1" s="1"/>
  <c r="H705" i="1"/>
  <c r="H637" i="1"/>
  <c r="H640" i="1" s="1"/>
  <c r="H596" i="1"/>
  <c r="H599" i="1" s="1"/>
  <c r="H581" i="1"/>
  <c r="H584" i="1" s="1"/>
  <c r="H560" i="1"/>
  <c r="H559" i="1"/>
  <c r="H522" i="1"/>
  <c r="H521" i="1"/>
  <c r="H514" i="1"/>
  <c r="H517" i="1" s="1"/>
  <c r="H505" i="1"/>
  <c r="H508" i="1" s="1"/>
  <c r="G505" i="1"/>
  <c r="G508" i="1" s="1"/>
  <c r="F505" i="1"/>
  <c r="F508" i="1" s="1"/>
  <c r="H483" i="1"/>
  <c r="H415" i="1"/>
  <c r="H414" i="1"/>
  <c r="H353" i="1"/>
  <c r="G353" i="1"/>
  <c r="F353" i="1"/>
  <c r="H289" i="1"/>
  <c r="G289" i="1"/>
  <c r="H288" i="1"/>
  <c r="G288" i="1"/>
  <c r="G211" i="1"/>
  <c r="G210" i="1"/>
  <c r="G209" i="1"/>
  <c r="H197" i="1"/>
  <c r="H211" i="1" s="1"/>
  <c r="H196" i="1"/>
  <c r="H193" i="1"/>
  <c r="H192" i="1"/>
  <c r="H210" i="1" s="1"/>
  <c r="H169" i="1"/>
  <c r="H168" i="1"/>
  <c r="H167" i="1"/>
  <c r="H99" i="1"/>
  <c r="H98" i="1"/>
  <c r="H39" i="1"/>
  <c r="H42" i="1" s="1"/>
  <c r="G39" i="1"/>
  <c r="F912" i="1" l="1"/>
  <c r="H1389" i="1"/>
  <c r="H1072" i="1"/>
  <c r="H1180" i="1"/>
  <c r="H1183" i="1" s="1"/>
  <c r="H707" i="1"/>
  <c r="H209" i="1"/>
  <c r="H212" i="1" s="1"/>
  <c r="F355" i="1"/>
  <c r="H355" i="1"/>
  <c r="H417" i="1"/>
  <c r="H485" i="1"/>
  <c r="G355" i="1"/>
  <c r="H1024" i="1"/>
  <c r="H562" i="1"/>
  <c r="H774" i="1"/>
  <c r="H841" i="1"/>
  <c r="H844" i="1" s="1"/>
  <c r="F1027" i="1"/>
  <c r="H102" i="1"/>
  <c r="G212" i="1"/>
  <c r="H291" i="1"/>
  <c r="G844" i="1"/>
  <c r="G912" i="1"/>
  <c r="H1323" i="1"/>
  <c r="H171" i="1"/>
  <c r="G291" i="1"/>
  <c r="F844" i="1"/>
  <c r="H909" i="1"/>
  <c r="H912" i="1" s="1"/>
  <c r="G1073" i="1"/>
  <c r="H1322" i="1"/>
  <c r="G1325" i="1"/>
  <c r="H1073" i="1"/>
  <c r="G1027" i="1"/>
  <c r="H523" i="1"/>
  <c r="H520" i="1"/>
  <c r="H1071" i="1" l="1"/>
  <c r="H1027" i="1"/>
  <c r="H1074" i="1" s="1"/>
  <c r="H1325" i="1"/>
</calcChain>
</file>

<file path=xl/sharedStrings.xml><?xml version="1.0" encoding="utf-8"?>
<sst xmlns="http://schemas.openxmlformats.org/spreadsheetml/2006/main" count="8201" uniqueCount="2007">
  <si>
    <t>№ п/п</t>
  </si>
  <si>
    <t>%</t>
  </si>
  <si>
    <t>*</t>
  </si>
  <si>
    <t>3.1.</t>
  </si>
  <si>
    <t>3.2.</t>
  </si>
  <si>
    <t>4.1.</t>
  </si>
  <si>
    <t>5.1.</t>
  </si>
  <si>
    <t>4.7.</t>
  </si>
  <si>
    <t>4.8.</t>
  </si>
  <si>
    <t>4.2.</t>
  </si>
  <si>
    <t>5.2.</t>
  </si>
  <si>
    <t>4.3.</t>
  </si>
  <si>
    <t>5.3.</t>
  </si>
  <si>
    <t>4.4.</t>
  </si>
  <si>
    <t>5.4.</t>
  </si>
  <si>
    <t>4.5.</t>
  </si>
  <si>
    <t>5.5.</t>
  </si>
  <si>
    <t>4.6.</t>
  </si>
  <si>
    <t>МБ</t>
  </si>
  <si>
    <t>РБ</t>
  </si>
  <si>
    <t>10.1.</t>
  </si>
  <si>
    <t>10.2.</t>
  </si>
  <si>
    <t>га</t>
  </si>
  <si>
    <t>1/6</t>
  </si>
  <si>
    <t>УЗ, руководители МО</t>
  </si>
  <si>
    <t>Туризм</t>
  </si>
  <si>
    <t>14,6 %.</t>
  </si>
  <si>
    <t>млн.тг</t>
  </si>
  <si>
    <t>67.1.</t>
  </si>
  <si>
    <t>67.2.</t>
  </si>
  <si>
    <t>68.1.</t>
  </si>
  <si>
    <t>68.2.</t>
  </si>
  <si>
    <t>км</t>
  </si>
  <si>
    <t>-</t>
  </si>
  <si>
    <t>9.1.</t>
  </si>
  <si>
    <t>91.1.</t>
  </si>
  <si>
    <t>91.2.</t>
  </si>
  <si>
    <t>92.1.</t>
  </si>
  <si>
    <t>92.2.</t>
  </si>
  <si>
    <t>92.3.</t>
  </si>
  <si>
    <t>92.4.</t>
  </si>
  <si>
    <t>93.1.</t>
  </si>
  <si>
    <t>93.2.</t>
  </si>
  <si>
    <t>94.1.</t>
  </si>
  <si>
    <t>94.2.</t>
  </si>
  <si>
    <t>94.3.</t>
  </si>
  <si>
    <t>25.1.</t>
  </si>
  <si>
    <t>43.1.</t>
  </si>
  <si>
    <t>43.2.</t>
  </si>
  <si>
    <t>43.3.</t>
  </si>
  <si>
    <t>43.4.</t>
  </si>
  <si>
    <t>66.1.</t>
  </si>
  <si>
    <t>66.2.</t>
  </si>
  <si>
    <t>68.3.</t>
  </si>
  <si>
    <t>109.1.</t>
  </si>
  <si>
    <t>109.2.</t>
  </si>
  <si>
    <t>109.3.</t>
  </si>
  <si>
    <t>76.1.</t>
  </si>
  <si>
    <t>76.2.</t>
  </si>
  <si>
    <t>лет</t>
  </si>
  <si>
    <t>050</t>
  </si>
  <si>
    <t>011</t>
  </si>
  <si>
    <t>015</t>
  </si>
  <si>
    <t>113</t>
  </si>
  <si>
    <t>028</t>
  </si>
  <si>
    <t>000</t>
  </si>
  <si>
    <t>014</t>
  </si>
  <si>
    <t>004</t>
  </si>
  <si>
    <t>069</t>
  </si>
  <si>
    <t>009</t>
  </si>
  <si>
    <t>018</t>
  </si>
  <si>
    <t>051</t>
  </si>
  <si>
    <t>024</t>
  </si>
  <si>
    <t>032</t>
  </si>
  <si>
    <t>17-1.</t>
  </si>
  <si>
    <t>56-1.</t>
  </si>
  <si>
    <t>065</t>
  </si>
  <si>
    <t>007</t>
  </si>
  <si>
    <t>013</t>
  </si>
  <si>
    <t>099</t>
  </si>
  <si>
    <t>020</t>
  </si>
  <si>
    <t>005</t>
  </si>
  <si>
    <t>027</t>
  </si>
  <si>
    <t>067</t>
  </si>
  <si>
    <t>003</t>
  </si>
  <si>
    <t>006</t>
  </si>
  <si>
    <t>008</t>
  </si>
  <si>
    <t>045</t>
  </si>
  <si>
    <t>104</t>
  </si>
  <si>
    <t>016</t>
  </si>
  <si>
    <t>017</t>
  </si>
  <si>
    <t>019</t>
  </si>
  <si>
    <t>021</t>
  </si>
  <si>
    <t>022</t>
  </si>
  <si>
    <t>026</t>
  </si>
  <si>
    <t>033</t>
  </si>
  <si>
    <t>047</t>
  </si>
  <si>
    <t>036</t>
  </si>
  <si>
    <t>038</t>
  </si>
  <si>
    <t>039</t>
  </si>
  <si>
    <t>043</t>
  </si>
  <si>
    <t>037</t>
  </si>
  <si>
    <t>002</t>
  </si>
  <si>
    <t>001</t>
  </si>
  <si>
    <t>010</t>
  </si>
  <si>
    <t>077</t>
  </si>
  <si>
    <t>261</t>
  </si>
  <si>
    <t>271</t>
  </si>
  <si>
    <t>079</t>
  </si>
  <si>
    <t>114</t>
  </si>
  <si>
    <t>058</t>
  </si>
  <si>
    <t>279</t>
  </si>
  <si>
    <t>061</t>
  </si>
  <si>
    <t>053</t>
  </si>
  <si>
    <t>268</t>
  </si>
  <si>
    <t>025</t>
  </si>
  <si>
    <t>046</t>
  </si>
  <si>
    <t>029</t>
  </si>
  <si>
    <t>041</t>
  </si>
  <si>
    <t>048</t>
  </si>
  <si>
    <t>052</t>
  </si>
  <si>
    <t>054</t>
  </si>
  <si>
    <t>055</t>
  </si>
  <si>
    <t>056</t>
  </si>
  <si>
    <t>057</t>
  </si>
  <si>
    <t>059</t>
  </si>
  <si>
    <t>060</t>
  </si>
  <si>
    <t>262</t>
  </si>
  <si>
    <t>012</t>
  </si>
  <si>
    <t>100</t>
  </si>
  <si>
    <t>102</t>
  </si>
  <si>
    <t>103</t>
  </si>
  <si>
    <t>106</t>
  </si>
  <si>
    <t>044</t>
  </si>
  <si>
    <t>270</t>
  </si>
  <si>
    <t>096</t>
  </si>
  <si>
    <t>108</t>
  </si>
  <si>
    <t>116</t>
  </si>
  <si>
    <t>121</t>
  </si>
  <si>
    <t>84.1.</t>
  </si>
  <si>
    <t>12.1.</t>
  </si>
  <si>
    <t>092</t>
  </si>
  <si>
    <t>р.б.</t>
  </si>
  <si>
    <t>034</t>
  </si>
  <si>
    <t>030</t>
  </si>
  <si>
    <t>"Жалпы өңірлік өнімнің нақты көлемінің индексі" НИ</t>
  </si>
  <si>
    <t>ЭБЖБ, барлық басқармалар</t>
  </si>
  <si>
    <t>"Жан басына шаққандағы жалпы өңірлік өнім" НИ</t>
  </si>
  <si>
    <t>мың теңге/ адам</t>
  </si>
  <si>
    <t>"Жергілікті бюджетке салықтық және салықтық емес түсімдердің өсу қарқыны" НИ</t>
  </si>
  <si>
    <t>ЭБЖБ, ҚБ, МТД, аудандық қалалық әкімдіктер</t>
  </si>
  <si>
    <t>салықтық түсімдер</t>
  </si>
  <si>
    <t>ЭБЖБ, МТД, аудандық қалалық әкімдіктер</t>
  </si>
  <si>
    <t>салықтық емес түсімдер</t>
  </si>
  <si>
    <t xml:space="preserve">"Жалпы өңірлік өнім көлемі" НИ </t>
  </si>
  <si>
    <t>млрд. теңге</t>
  </si>
  <si>
    <t>бірлік</t>
  </si>
  <si>
    <t xml:space="preserve"> ҚБ, Ақмола облысы бойынша МКД (келісім) бойынша</t>
  </si>
  <si>
    <t>Ақмола облысының жергілікті бюджетіне меншікті кірістердің түсуін мониторинглеу</t>
  </si>
  <si>
    <t xml:space="preserve"> ҚБ</t>
  </si>
  <si>
    <t>ҚБ</t>
  </si>
  <si>
    <t>Ақмола облысы әлеуметтік экономикалық даму болжамының жобасын әзірлеу</t>
  </si>
  <si>
    <t>Іс-шаралар:</t>
  </si>
  <si>
    <t>ЭБЖБ, облыстық басқармалар</t>
  </si>
  <si>
    <t>Экономика және бюджеттік жоспарлау басқармасы бойынша іс-шаралар (1-бөлім):</t>
  </si>
  <si>
    <t>258.005 «Мемлекеттік органның күрделі шығыстары» ЭБЖБ</t>
  </si>
  <si>
    <t>ЭБЖБ</t>
  </si>
  <si>
    <t>Жеке инвестициялар және кредит қаражаты</t>
  </si>
  <si>
    <t>ЖБ</t>
  </si>
  <si>
    <t>ҰҚ</t>
  </si>
  <si>
    <t>"Өңдеу өнеркәсібі өнімі шығарылымының нақты көлемінің индексі" НИ</t>
  </si>
  <si>
    <t>КҚБ</t>
  </si>
  <si>
    <t>"Өңдеу өнеркәсібіндегі еңбек өнімділігі" НИ</t>
  </si>
  <si>
    <t>мың  АҚШ доллары/ адам</t>
  </si>
  <si>
    <t xml:space="preserve">"Өңір экспортының жалпы көлемінде шикізат емес тауарлар көлемі экспортының үлесі" НИ </t>
  </si>
  <si>
    <t>"Өнеркәсіптік өндіріс құрылымында өңдеу өнеркәсібінің үлесі" НИ</t>
  </si>
  <si>
    <t>"Өткен жылға қатысты өңдеу өнеркәсібі өнімінің жалпы қосылған құнын %-бен арттыру" НИ</t>
  </si>
  <si>
    <t>"Металлургия өнеркәсібі өнімі шығарылымының нақты көлемінің индексі" НИ</t>
  </si>
  <si>
    <t>"Металлургиядағы еңбек өнімділігі" НИ</t>
  </si>
  <si>
    <t>"Темір кен өндіру өндірісінің нақты көлемінің индексі" НИ</t>
  </si>
  <si>
    <t>"Дайын металл бұйымдары өндірісінің нақты көлемінің индексі" НИ</t>
  </si>
  <si>
    <t>"Машина жасау өнімі шығарылымының нақты көлемінің индексі"</t>
  </si>
  <si>
    <t>"Машина жасау саласындағы еңбек өнімділігі" НИ</t>
  </si>
  <si>
    <t>"Химия өнеркәсібі өнімі шығарылымының нақты көлемінің индексі" НИ</t>
  </si>
  <si>
    <t>"Химия өнеркәсібіндегі еңбек өнімділігі" НИ</t>
  </si>
  <si>
    <t>"Өзге металл емес минералдық өнім өндірісі көлемінің нақты көлемінің индексі" НИ</t>
  </si>
  <si>
    <t>"Өзге металл емес минералдық өнім өндірісінде еңбек өнімділігі" НИ</t>
  </si>
  <si>
    <t>"Құрылыс индустриясы саласындағы өнім экспортының өсуі" НИ</t>
  </si>
  <si>
    <t>"Тағам өнімдері өндірісінің нақты көлемінің индексі" НИ</t>
  </si>
  <si>
    <t>Жеңіл өнеркәсіптің нақты көлемінің индексі</t>
  </si>
  <si>
    <t>Жеңіл өнеркәсіптегі еңбек өнімділігі*</t>
  </si>
  <si>
    <t>2015 жылға, %</t>
  </si>
  <si>
    <t>"Өндеу өнеркәсібіндегі еңбек өнімділігін нақты көрсеткіште өзгерту" НИ</t>
  </si>
  <si>
    <t xml:space="preserve">"Өндеу өнеркәсібіндегі экспортының құнын өзгерту" НИ </t>
  </si>
  <si>
    <t>Бағыттың / мақсаттың / индикатордың / іс-шараның атауы</t>
  </si>
  <si>
    <t>Өлшем бірлігі</t>
  </si>
  <si>
    <t>Жауапты орындаушылар</t>
  </si>
  <si>
    <t>КӨБ</t>
  </si>
  <si>
    <t>Кәсіпкерлік және өнеркәсіп басқармасы бойынша іс-шараларды қанжыландыру (1-бөлім):</t>
  </si>
  <si>
    <t xml:space="preserve">1. «Қазатомөнеркәсіп» КҚЗ" БК" ЖШС күкірт қышқылы зауытының өнім шығарылымын қамтамасыз ету </t>
  </si>
  <si>
    <t>КҚБ, Степногорск қаласының әкімдігі, "Қазатомөнеркәсіп" КҚЗ" БК" ЖШС (келісу бойынша)</t>
  </si>
  <si>
    <t>2. «Регион-Строй»  ЖШС және «Көкшетау-Жолдары» ЖШС енгізілген қуаттарын жүктеу</t>
  </si>
  <si>
    <t>млн. теңге</t>
  </si>
  <si>
    <t xml:space="preserve">КҚБ, аудандар мен қалалар әкімдіктері,
 «Регион-Строй» ЖШС, "Көкшетау Жолдары" ЖШС (келісу бойынша)
</t>
  </si>
  <si>
    <t>3. «Вектор» КЗ" ЖШС, ТОО «Қазақстандық Агро-Инновациялық Корпорация» ЖШС машина жасау кәсіпорындарымен іске асырылатын жобалар есебінен ауыл шаруашылық және коммуналдық техниканы жинау мен сату көлемін арттыру</t>
  </si>
  <si>
    <t>КҚБ, Көкшетау қаласының әкімдігі,
«Вектор» КЗ" ЖШС
(келісу бойынша), «ҚАИК» ЖШС
(келісу бойынша)</t>
  </si>
  <si>
    <t xml:space="preserve">4. Ақмола облысында индустриялық аймақтарды құру (Көкшетау қ.) </t>
  </si>
  <si>
    <t>КҚБ, аудандар мен қалалар әкімдіктері</t>
  </si>
  <si>
    <t xml:space="preserve">5. ИИДМБ екінші бесжылдығында (2015-2019 жылдары) енгізілген,индустрия және өнеркәсіп саласындағы инвестициялық жобалардың жобалық қуатына шығуы бойынша іс-шараларды іске асыру </t>
  </si>
  <si>
    <t>Өңірдің ірі өнеркәсіптік өнеркәсіптерндің өндірістік қуаттарын жүктеу бойынша мәселелерді шешу:</t>
  </si>
  <si>
    <t>"КАМАЗ-Инжиниринг" АҚ</t>
  </si>
  <si>
    <t>"Степногорск тау-кен комбинаты" ЖШС</t>
  </si>
  <si>
    <t>"Новопэк" ЖШС</t>
  </si>
  <si>
    <t>"Тыныс" АҚ</t>
  </si>
  <si>
    <t>КӨБ, ИДМ, "КАМАЗ-Инжиниринг" (келісім бойынша)</t>
  </si>
  <si>
    <t>КӨБ, ИДМ,  "СГХК" ЖШС (келісім бойынша)</t>
  </si>
  <si>
    <t>КӨБ, ИДМ,  "Новопэк" ЖШС (келісім бойынша)</t>
  </si>
  <si>
    <t>КӨБ, ИДМ, "Тыныс" АҚ (келісім бойынша)</t>
  </si>
  <si>
    <t>Қызметтік бабында пайдалану үшін</t>
  </si>
  <si>
    <t xml:space="preserve">Ақмола облысы өңдеу өнеркәсібі кәсіпорындарының Кеден одағына мүше-елдердің нарықтарына шығуы және экспорттық әлеуетті арттыруы       </t>
  </si>
  <si>
    <t>бірл.</t>
  </si>
  <si>
    <t>Жергілікті тауар өндірушілерінің көрмелері, өнімінің тұсаукесерлері</t>
  </si>
  <si>
    <t>Өңір кәсіпорындарымен кеңестер, семинарлар мен кездесулер өткізу</t>
  </si>
  <si>
    <t xml:space="preserve"> «Масальский ТБК» ЖШС «Масальский» темір кен орны негізінде тау-кен металлургиялық кешенін құрылысын қамтамасыз ету</t>
  </si>
  <si>
    <t>Бестөбе және Жолымбет кеніштерінде жаңа еністерді ашу мен өндіру бойынша жобаларды іске асыру - "Қазақалтын" тау кен-металлургия кешені" акционерлік қоғамы концерннің әлдеқайда жоғары бөліністі шығарылымға ауысуы</t>
  </si>
  <si>
    <t>Еңбекшілдер ауданында цемент зауытын салу ("КөкшеЦемент" ЖШС)</t>
  </si>
  <si>
    <t>Степногорск қ. "Инвест-РТ" ЖШС минералдық шикізатын қайта өңдеу бойынша алтын шығару фабрикасын салу</t>
  </si>
  <si>
    <t xml:space="preserve"> "Инвест-РТ" ЖШС</t>
  </si>
  <si>
    <t>«Степногорск тау кен-химия комбинаты» ЖШС "Қызылту" мыс-молибден кен орнын өндіру</t>
  </si>
  <si>
    <t>Қуаты жылына 80 мың тонна «Arai Pro» ЖШС каолин шикізатын байыту фабрикасын салу</t>
  </si>
  <si>
    <t>«Алтынтау Кокшетау» ЖШС, "Қазақалтын" ТМК" АҚ өңделмеген және жартылай өңделген алтын өндірісінің көлемін арттыру</t>
  </si>
  <si>
    <t>"Қазақалтын ТКМК" АҚ филиалдарында ТМТ өңдеу үшін жаңа фабрикалардың құрылысы</t>
  </si>
  <si>
    <t>Шортанды ауданында қуаты жылына 200 мың дана «Центрпласт НС» ЖШС металлсэндвич панельдерді өндіру бойынша зауыт салу</t>
  </si>
  <si>
    <t>Аршалы зауытында қуаты жылына 120 млн.дана "Аршалы кірпіш зауыты" БК" ЖШС шой тасты кірпіш шығару бойынша зауыт салу</t>
  </si>
  <si>
    <t>"Астана Ойл" мұнай үйі" ЖШС қуаты 150 мың тонна мұнай өнімдерін каталитті қайта өңдеуді пайдалана отырып кіші-МӨЗ қалпына келтіру</t>
  </si>
  <si>
    <t xml:space="preserve">Калий глифосат тұзының өндірісін ұйымдастыру, «АвгустНан» ЖШС </t>
  </si>
  <si>
    <t>Жарқайың ауданында қуаты жылына 150,0 мың тонна фракциялық қиыршық тас өндірісі бойынша "Арка К" ЖШС кешенін салу</t>
  </si>
  <si>
    <t xml:space="preserve"> «Арка К» ЖШС (келісу бойынша), КҚБ, 
Жарқайың ауданының әкімдігі
</t>
  </si>
  <si>
    <t>КӨБ, ИДМ</t>
  </si>
  <si>
    <t>КӨБ, ИЖТМ,                        "Масальский ТБК" ЖШС                                  (келісу бойынша)</t>
  </si>
  <si>
    <t>КӨБ, ИДМ, "Қазақалтын" ТМК" АҚ (келісу бойынша)</t>
  </si>
  <si>
    <t>КӨБ, "Көкше Цемент" ӨҰ" ЖШС</t>
  </si>
  <si>
    <t xml:space="preserve"> 1-БАҒЫТ: Экономикалық даму</t>
  </si>
  <si>
    <t>Өңірлік макроэкономика</t>
  </si>
  <si>
    <t>1-мақсат: "Өңір экономикасының тұрақты дамуы"</t>
  </si>
  <si>
    <t>"Өңір экономикасының тұрақты дамуы" мақсаты бойынша жиыны:</t>
  </si>
  <si>
    <t>Өнеркәсіп</t>
  </si>
  <si>
    <t>2-мақсат: "Облыс өнеркәсібін дамыту"</t>
  </si>
  <si>
    <t>"Облыс өнеркәсібін дамыту" мақсаты бойынша жиыны:</t>
  </si>
  <si>
    <t>Агроөнеркәсіптік кешен</t>
  </si>
  <si>
    <t xml:space="preserve"> 3-мақсат "Агроөнеркәсіптік кешен субъектілерінің бәсекеге қабілеттілігін арттыру үшін жағдай жасау"</t>
  </si>
  <si>
    <t xml:space="preserve"> "Ауыл шаруашылығының негізгі капиталына инвестициялардың нақты көлемінің индексі" НИ</t>
  </si>
  <si>
    <t>АШБ</t>
  </si>
  <si>
    <t xml:space="preserve"> "Тағам өнімдері өндірісінің негізгі капиталына инвестициялардың нақты көлемінің индексі" НИ</t>
  </si>
  <si>
    <t xml:space="preserve"> "Ұйымдастырылған шаруашылықтарда ірі қара мал және ұсақ мал басының үлесі" НИ</t>
  </si>
  <si>
    <t>ірі қара мал</t>
  </si>
  <si>
    <t>ұсақ мал</t>
  </si>
  <si>
    <t xml:space="preserve"> "Тұқымдық жаңғыртуға қатысатын ірі қара мал және ұсақ мал басының үлесі" НИ</t>
  </si>
  <si>
    <t xml:space="preserve"> "Мерзімі бұзылып берілген субсидиялар үлесінің төмендеуі" НИ</t>
  </si>
  <si>
    <t xml:space="preserve"> "Егістік жерлер құрамында егіс айналымының үлесі (далалық егіс айналымы)**" НИ</t>
  </si>
  <si>
    <t>АШБ, ЖПҚББ</t>
  </si>
  <si>
    <t xml:space="preserve"> "Табиғи жайылым алқаптары құрамындағы жайылым айналымының үлесі (жемшөп егістік айналымы) **" НИ</t>
  </si>
  <si>
    <t>256.007 «Мемлекеттік органның күрделі шығыстары» УКЗСП</t>
  </si>
  <si>
    <t>Мемлекеттік органның күрделі шығыстары</t>
  </si>
  <si>
    <t>252.006 «Мемлекеттік органның күрделі шығыстары» ДВД</t>
  </si>
  <si>
    <t>724.003 «Мемлекеттік органның күрделі шығыстары» УГАСК</t>
  </si>
  <si>
    <t>725.003 «Мемлекеттік органның күрделі шығыстары» УКИОЗ</t>
  </si>
  <si>
    <t>733.003 «Мемлекеттік органның күрделі шығыстары» УГЗКС</t>
  </si>
  <si>
    <t>Ветеринария басқармасы бойынша іс-шараларды қаржыландыру:</t>
  </si>
  <si>
    <t>ВБ</t>
  </si>
  <si>
    <t>Экономика резервілерін пайдалану бойынша іс-шаралар:</t>
  </si>
  <si>
    <t>8. 3,0 мың бас ІҚМ-ға  арналған малды бордақылау алаңын, «Жана-Береке» ШҚ жылдық қуаттылығы 5,0 мың тоннаны құрайтын етті қайта өңдеу кешенін  құру  жобасы, (Ерейментау ауданы, Ново-Марковка а.)</t>
  </si>
  <si>
    <t>АШБ, Ерейментау ауданының әкімдігі,
«Жаңа - Береке» ШҚ
(келісім бойынша)</t>
  </si>
  <si>
    <t>10. Жылыжай кешенін 6,0 га дейін кеңейту, «Қазақстанның жылыжай технологиялары» ЖШС (Степногорск қ.)</t>
  </si>
  <si>
    <t>АШБ, Степногорск қ-сының әкімдігі,
 «Қазақстанның жылыжай технологиялары» ЖШС
(келісім бойынша)</t>
  </si>
  <si>
    <t>12. ҮИИДЖБ бірінші бесжылдығы ішінде (2010-2014 жылдар) ауыл шаруашылығы саласында инвестициялық жобаларды жобалық қуатына шығару бойынша іс-шараларды іске асыру</t>
  </si>
  <si>
    <t>АШБ, аудандар мен қалалардың әкімдіктері</t>
  </si>
  <si>
    <t>13. Етті өндіру және сүтті өндіру кәсіпорындарының бәсекеге қабілетті өнім өндірісі және етті, сүтті қайта өңдеу бойынша қуаттардың барынша жоғары жүктелі көлемін арттыру</t>
  </si>
  <si>
    <t xml:space="preserve">14. Кәсіпорындардың тағам өнеркәсібінің сапасы мен қауіпсіздігі жүйесі саласында халықаралық стандарттарға ауысуы арқылы ассортиментті кеңейту, өнім сапасын жақсарту, етті және сүтті тағам өнімдері бойынша экспорттық әлеуетті арттыру және импорт үлесін төмендету  </t>
  </si>
  <si>
    <t xml:space="preserve">15. Қайта өңдеу кәсіпорындарының сары май мен қатты ірімшікті шығару үшін шикізатты сатып алу шығындарын субсидиялау арқылы жоғары қосылған құнмен бәсекеге қабілетті өнім шығару және ауыл шаруашылық өнімді қайта өңдеу үлесін арттыру (2015 жылы 128,670 млн. теңге бөлінген)
</t>
  </si>
  <si>
    <t xml:space="preserve">Құс етін өндіру қуаттылығы 50 мың тоннаны құрайтын  "Макинская птицефабрика" құс фабрикасының құрылысы </t>
  </si>
  <si>
    <t xml:space="preserve">Шошқа етін өндіру қуаттылығы 5,5 мың тоннаны құрайтын «АПК BavariaProduct» ЖШС шошқа кешенінің құрылысы </t>
  </si>
  <si>
    <t>Бұланды ауданының әкімдігі  "Макинская птицефабрика" ЖШС</t>
  </si>
  <si>
    <t>Астрахан ауданының әкімдігі  «АПК BavariaProduct» ЖШС</t>
  </si>
  <si>
    <t>"Агроөнеркәсіптік кешен субъектілерінің бәсекеге қабілеттілігін арттыру үшін жағдай жасау" мақсаты бойынша жиыны:</t>
  </si>
  <si>
    <t>Шағын және орта бизнес, сауда</t>
  </si>
  <si>
    <t xml:space="preserve">  4-мақсат: "Өңірде шағын және орта кәсіпкерлікті дамыту үшін қалыпты жағдай жасау"</t>
  </si>
  <si>
    <t>Кәсіпкерлік және өнеркәсіп басқармасы бойынша іс-шараларды қанжыландыру (2-бөлім):</t>
  </si>
  <si>
    <t>"Есіл" ӘКК" АҚ-ің жарғылық капиталын ұлғайту</t>
  </si>
  <si>
    <t>"Ақмола-Тіршілік" ЖШС-ің жарғылық капиталын ұлғайту</t>
  </si>
  <si>
    <t>"Жалпы өңірлік өнім құрылымында шағын және орта бизнестің үлесі" НИ</t>
  </si>
  <si>
    <t>2015 жылға %</t>
  </si>
  <si>
    <t>мың теңге</t>
  </si>
  <si>
    <t>Өңіраралық ынтымақтастық шеңберінде жүргізілетін көрме-жәрмеңке іс-шараларын ұйымдастыру</t>
  </si>
  <si>
    <t>Өңірлерден тауар өндірушілерінің сапар көрмелерін ұйымдастыру</t>
  </si>
  <si>
    <t>Барлық басқармалар</t>
  </si>
  <si>
    <t>"Өңірде шағын және орта кәсіпкерлікті дамыту үшін қалыпты жағдай жасау" мақсаты бойынша жиыны:</t>
  </si>
  <si>
    <t>"Басқа өңірлермен өңіраралық қатынастарды нығайту" мақсаты бойынша жиыны:</t>
  </si>
  <si>
    <t>1. Нәтижелі жұмыспен қамтуды және жаппай кәсіпкерлікті дамыту (Жұмыспен қамту 2020 жол картасы) бағдарламасы шеңберінде кәсіпкерлікті дамытуға жәрдемдесу үшін бюджеттік кредиттер беру</t>
  </si>
  <si>
    <t xml:space="preserve">"Нәтижелі жұмыспен қамтуды және жаппай кәсіпкерлікті дамыту" бағдарламасы бойынша:                      </t>
  </si>
  <si>
    <t>Қаржы басқармасы бойынша іс-шаралар (1-бөлім):</t>
  </si>
  <si>
    <t>КӨБ, "Есіл" ӘКК" АҚ</t>
  </si>
  <si>
    <t>"Жан басына шаққандағы негізгі капиталға салынған инвестициялардың 2015 жылға өсу қарқыны" НИ</t>
  </si>
  <si>
    <t>"Өндеу өнеркәсібіндегі негізгі капиталына салынған инвестициялардың нақты көлем индексі" НИ</t>
  </si>
  <si>
    <t>"Әзірленген құжаттамаларға оң қорытындыларды алған  МЖӘ жобалардың санын көбейту және олар бойынша конкурсты жариялау" НИ</t>
  </si>
  <si>
    <t>"2015 жылға қарай шикізат емес сектордың негізгі капиталына инвестициялардың өсуі (мемлекеттік бюджеттен инвестицияларды қоспағанда)" НИ</t>
  </si>
  <si>
    <t>"Негізгі капиталға инвестициялардың жалпы көлемінде сыртқы инвестициялар үлесі" НИ</t>
  </si>
  <si>
    <t>"Қолданыстағы кәсіпорындардың жалпы санынан инновациялық белсенді кәсіпорындар үлесі" НИ</t>
  </si>
  <si>
    <t>"Жалпы өңірлік өнімнің жалпы көлемінде инновациялық өнім үлесін арттыру" НИ</t>
  </si>
  <si>
    <t>млн.теңге</t>
  </si>
  <si>
    <t xml:space="preserve">"Бизнестің жол картасы 2020" бизнесті қолдау және дамыту бағдарламасы бойынша:  </t>
  </si>
  <si>
    <t xml:space="preserve">НИ: "Халық санының өсуі/азаюы" </t>
  </si>
  <si>
    <t>НИ: "Даму әлеуеті жоғары ауылдық елді мекендер санын арттыру"</t>
  </si>
  <si>
    <t>"Жан басына шаққанда негізгі капиталға инвестициялар (Өңірлерді дамытудың бағдарламада көзделген қаражат шеңберінде)" НИ</t>
  </si>
  <si>
    <t>моноқалалар</t>
  </si>
  <si>
    <t>шағын қалалар</t>
  </si>
  <si>
    <t>"Халықтың саны" НИ</t>
  </si>
  <si>
    <t>агломерациялар</t>
  </si>
  <si>
    <t>тірек ауылдық елді мекендер</t>
  </si>
  <si>
    <t>мың адам</t>
  </si>
  <si>
    <t>"Қалаларда орталықтандырылған қол жеткізу НИ:</t>
  </si>
  <si>
    <t xml:space="preserve">сумен қамту  </t>
  </si>
  <si>
    <t>су бұру</t>
  </si>
  <si>
    <t xml:space="preserve"> "Жалпы ұзындықтан жаңғыртылған желілер үлесі НИ:</t>
  </si>
  <si>
    <t xml:space="preserve">жылумен қамту </t>
  </si>
  <si>
    <t>газбен қамту</t>
  </si>
  <si>
    <t>электрмен қамту"</t>
  </si>
  <si>
    <t>ЭТКШБ, ҚБ</t>
  </si>
  <si>
    <t>ЭТКШБ</t>
  </si>
  <si>
    <t>Әлеуметтік сала және ветеринария мамандарына арналған тұрғын үйді сатып алуға және салуға бюджеттік кредиттер ұсыну</t>
  </si>
  <si>
    <t>Әлеуметтік сала және ветеринария мамандарына көтерме жәрдемақысын беру</t>
  </si>
  <si>
    <t>"Жергілікті өзін-өзі басқаруды дамыту" басымдығы бойынша Өңірлерді дамыту бағдарламасын іске асыру</t>
  </si>
  <si>
    <t>ЭБЖБ, ББ, ДСБ, КБ, ДШСБ, аудандар мен қалалар әкімдері</t>
  </si>
  <si>
    <t>ЭБЖБ, ББ, ДСБ, КБ, ҚБКжәнеҚ, аудандар мен қалалар әкімдері</t>
  </si>
  <si>
    <t>ЭБЖБ, аудандар мен қалалар әкімдері</t>
  </si>
  <si>
    <t>Инновациялық қызметті кадрлық қамтамасыз ету</t>
  </si>
  <si>
    <t xml:space="preserve">оның ішінде: </t>
  </si>
  <si>
    <t xml:space="preserve">Ақмола облысы инновациялық қызмет субъектілерінің инновациялық әзірлемелерінің және технологияларының халықаралық және республикалық көрмелерде, форумдарда және бизнес-миссияларда және т.б. тұсаукесерлерін ұйымдастыру және өткізу </t>
  </si>
  <si>
    <t>Мынадай облыс байқауларын өткізу:</t>
  </si>
  <si>
    <t>ең үздік жастар инновациялық жобасы</t>
  </si>
  <si>
    <t>Ақмола облысының ең үздік инновациялық ұйымы</t>
  </si>
  <si>
    <t>Жүйелік шаралар</t>
  </si>
  <si>
    <t>Инвесторларды тарту және инвестициялық ахуалды жақсарту бойынша кеңес қызметін қамту</t>
  </si>
  <si>
    <t>Шетел инвесторларының мәселелерін, оның қызметі кезінде туындағын мәселелерді  жұмысы аясында жобаларды жүзеге асыруына көмек көрсету</t>
  </si>
  <si>
    <t>КӨБ, «Есіл» ӘКК» ҰК» АҚ, аудандар, Көкшетау және Степногорск қалаларының әкімдіктер</t>
  </si>
  <si>
    <t xml:space="preserve">КӨБ, КП, «Есіл» ӘКК» ҰК» АҚ,
ХҚКО жанындағы ИҚКС
</t>
  </si>
  <si>
    <r>
      <t>258.003 "Жергілікті 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сараптамаларын жүргізу, мемлекеттік-жекешелік әріптестік жобаларды, оның ішінде концессиялық жобаларды консультациялық сүйемелдеу"</t>
    </r>
    <r>
      <rPr>
        <i/>
        <sz val="10"/>
        <rFont val="Times New Roman"/>
        <family val="1"/>
        <charset val="204"/>
      </rPr>
      <t xml:space="preserve"> УЭБП </t>
    </r>
  </si>
  <si>
    <t>Экономика және бюджеттік жоспарлау басқармасы бойынша іс-шараларды қаржыландыру (2-бөлім):</t>
  </si>
  <si>
    <t>ЭБЖБ, барлық облбасқармалар, шаруашылық субъектілері</t>
  </si>
  <si>
    <t>Инновациялық инфрақұрылымды дамыту</t>
  </si>
  <si>
    <t>Ақмола облысының инновациялық кәсіпорындары мен жобаларының деректер базасын қалыптастыру</t>
  </si>
  <si>
    <t>КӨБ, ТБ</t>
  </si>
  <si>
    <t>"Жұмыс істейтін апатты және үш ауысымды мектептер саны" НИ</t>
  </si>
  <si>
    <t>"Жаратылыстану-математика пәндері бойынша мектеп түлектері арасында білім беру бағдарламаларын табысты (үздік/жақсы) меңгерген оқушылар үлесі" НИ</t>
  </si>
  <si>
    <t>"Мүмкіндігі шектеулі балалардың жалпы санынан инклюзивтік біліммен қамтылған балалар" НИ</t>
  </si>
  <si>
    <t>"Мектепке дейінгі тәрбиемен және біліммен қамтылған балалар (3-6 жас)" НИ</t>
  </si>
  <si>
    <t>оның ішінде, жеке мектепке дейінгі білім беру орындары желісін дамыту есебінен</t>
  </si>
  <si>
    <t>"Мемлекеттік тапсырыс бойынша оқып шыққан және оқу аяқтағаннан кейін бірінші жылы жұмысқа орналастырылған техникалық және кәсіби білім беру орындары түлектерінің үлесі " НИ</t>
  </si>
  <si>
    <t>"Мемлекеттік желі нормативіне сәйкес жалпы орта білім орындарының жұмысын қаматамасыз ету" НИ</t>
  </si>
  <si>
    <t xml:space="preserve"> 8-мақсат: "Білім сапасы мен қолжетімділігін жақсарту"</t>
  </si>
  <si>
    <t>Білім беру</t>
  </si>
  <si>
    <t xml:space="preserve"> 2-бағыт: Әлеуметтік сала  </t>
  </si>
  <si>
    <t>ББ</t>
  </si>
  <si>
    <t>"Типтік жастағы (14-24 жас) жастардың техникалық және кәсіптік біліммен қамтылу үлесі" НИ</t>
  </si>
  <si>
    <t>Білім беру объектілерін салу және қалпына келтіру бойынша  іс-шаралар №4-бағытта көрсетілген</t>
  </si>
  <si>
    <t>"Білім сапасы мен қолжетімділігін арттыру" мақсаты бойынша жиыны:</t>
  </si>
  <si>
    <t>"Халықтың күтілетін өмір сүру ұзақтығы" НИ</t>
  </si>
  <si>
    <t>"100 мың тірі туылғанға аналар өлімін азайту" НИ</t>
  </si>
  <si>
    <t>100 мың тірі туылғанға</t>
  </si>
  <si>
    <t>"1000 тірі туылғанға нәрестелер өлімін азайту" НИ</t>
  </si>
  <si>
    <t>1000 тірі туылғанға</t>
  </si>
  <si>
    <t>"100 мың адамға қатерлі ісік ауруларынан өлімді азайту" НИ</t>
  </si>
  <si>
    <t>100 мың адамға</t>
  </si>
  <si>
    <t>"15-49 жас тобында адамның иммуно тапшылық вирусының таралуы, 0,2-0,6% шегінде" НИ</t>
  </si>
  <si>
    <t>ДБ</t>
  </si>
  <si>
    <t>"Денсаулық сақтау жүйесін дамыту және халық денсаулығының жағдайын жақсарту" мақсаты бойынша жиыны:</t>
  </si>
  <si>
    <t xml:space="preserve"> 10-мақсат: "Азаматтардың жұмыспен қамтылуын және әлеуметтік қорғалуының тиімді жүйесін қамтамасыз ету"</t>
  </si>
  <si>
    <t>Еңбек және халықты әлеуметтік қорғау</t>
  </si>
  <si>
    <t>"Жұмыссыздық деңгейі" НИ</t>
  </si>
  <si>
    <t>"Жұмысқа орналастыру мәселелері бойынша жүгінгендердің санынан жұмысқа орналастырылғандар үлесі" НИ</t>
  </si>
  <si>
    <t>"Жергілікті атқарушы органдармен берілген рұқсаттар бойынша тартылатын шетел жұмыс күші құрамында білікті мамандардың үлестік салмағы (шетел жұмыс күшін тартуға бөлінген квота бойынша)" НИ</t>
  </si>
  <si>
    <t>"Табысы күнкөрістің ең төмен көрсеткішінен төмен халық үлесі" НИ</t>
  </si>
  <si>
    <t xml:space="preserve"> "Жеке сектор субъектілерімен ұсынылатын арнайы әлеуметтік қызметтермен қамтылған тұлғалар үлесі (оның ішінде, үкіметтік емес ұйымдар)" НИ</t>
  </si>
  <si>
    <t xml:space="preserve"> "Жұмыспен қамтуға көмек сұраған еңбекке жарамды жастағы жұмысқа орналастырылған мүгедектер саны" НИ</t>
  </si>
  <si>
    <t xml:space="preserve"> "Паспортталған әлеуметтік, көлік инфрақұрылымы объектілерінің жалпы санынан мүгедектер үшін қол жеткізумен қамтамасыз етілген әлеуметтік инфрақұрылым объектілерінің үлесі" НИ</t>
  </si>
  <si>
    <t>ЖӘБҮБ</t>
  </si>
  <si>
    <t>ЕИБ</t>
  </si>
  <si>
    <t>"Еңбек заңнамасының жойылған бұзылуларының үлестік салмағы, анықталған бұзылулардың жалпы санына %-бен" НИ</t>
  </si>
  <si>
    <t>"Өндірістік жарақаттану деңгейі (1000 адамға апатты жағдайлардың жиілік коэффициенті)*" НИ</t>
  </si>
  <si>
    <t>"Өтініш білдірген нысаналы топтар санынан тұрақты жұмысқа орналастырылғандар үлесі" НИ</t>
  </si>
  <si>
    <t>"Жастар жұмыссыздығының деңгейі" НИ</t>
  </si>
  <si>
    <t>"Әйелдер жұмыссыздығының деңгейі" НИ</t>
  </si>
  <si>
    <t>"Күнкөрістің ең төмен көрсеткішінен төмен өмір сүретін халықтың жалпы санында АӘК алатындар үлесі" НИ</t>
  </si>
  <si>
    <t>"Атаулы әлеуметтік көмек алатындардың санында еңбекке жарамдылар үлесі" НИ</t>
  </si>
  <si>
    <t>"Арнайы әлеуметтік қызметтерді көрсетумен қамтылған тұлғалардың үлестік салмағы (оларды алуға мұқтаж тұлғалардың жалпы санында)" НИ</t>
  </si>
  <si>
    <t>Облыстық коммуналдық меншікті мүліктік жалдау (жалға) беруден түсетін түсімдердің объектілер санын және облыстық бюджетке кірістерді бақылау</t>
  </si>
  <si>
    <t>Талап етілмейді</t>
  </si>
  <si>
    <r>
      <t xml:space="preserve">733.004 «Жекешелендіру, коммуналдық меншікті басқару, жекешелендіруден кейінгі қызмет және осыған байланысты дауларды реттеу» </t>
    </r>
    <r>
      <rPr>
        <i/>
        <sz val="10"/>
        <rFont val="Times New Roman"/>
        <family val="1"/>
        <charset val="204"/>
      </rPr>
      <t>МСКМБ</t>
    </r>
  </si>
  <si>
    <t>733.001 «Жергілікті деңгейде мемлекеттік активтер мен сатып алуды басқару саласындағы мемлекеттік саясатты іске асыру жөніндегі қызметтер» МСКМБ</t>
  </si>
  <si>
    <t>Мемлекеттік сатып алу және коммуналдық меншік басқармасының бойынша іс-шараларды қаржыландыру:</t>
  </si>
  <si>
    <t>МСКМБ</t>
  </si>
  <si>
    <t>282.001 «Облыстың тексеру комиссиясының қызметін қамтамасыз ету жөніндегі қызметтер» ТК</t>
  </si>
  <si>
    <t>Тексеру комиссия бойынша іс-шараларды қаржыландыру:</t>
  </si>
  <si>
    <t>Облыс мәслихаты бойынша іс-шараларды қаржыландыру:</t>
  </si>
  <si>
    <t>Тексеру комиссиясы</t>
  </si>
  <si>
    <t>258.001 «Экономикалық саясатты, мемлекеттік жоспарлау жүйесін қалыптастыру мен дамыту саласындағы мемлекеттік саясатты іске асыру жөніндегі қызметтер» ЭБЖБ</t>
  </si>
  <si>
    <t>Ауыл шаруашылығы басқармасы бойынша іс-шараларды қаржыландыру:</t>
  </si>
  <si>
    <t>Жастар саясаты мәселелерi жөніндегі басқармасы бойынша іс-шараларды қаржыландыру:</t>
  </si>
  <si>
    <t>283.032 «Ведомстволық бағыныстағы мемлекеттік мекемелер мен ұйымдардың күрделі шығыстары» ЖСМБ</t>
  </si>
  <si>
    <t>Мемлекеттік жастар саясатының әр түрлі бағыттары бойынша іс-шаралар өткізу</t>
  </si>
  <si>
    <t xml:space="preserve">Ақмола облысы әкімінің атаулы шәкіртақасын тағайындау </t>
  </si>
  <si>
    <t xml:space="preserve">Жастар саясаты саласындағы мемлекеттік әлеуметтік тапсырыс аясында әлеуметтік маңызды жобаларды жүзеге асыру </t>
  </si>
  <si>
    <t>"Ақмола облысының жастар ресурстық орталығы" КММ-нің қызметін қамтамасыз ету және үйлестіру</t>
  </si>
  <si>
    <t>«ОК» облыстық жастар онлайн-арнасының қызметін ұйымдастыру</t>
  </si>
  <si>
    <t>Ақмола облысы әкімдігінің жанындағы  Жастар істері жөніндегі кеңестің қызметін ұйымдастыру және қамтамасыз ету</t>
  </si>
  <si>
    <t>Түрлі бағыттар бойынша жастар ортасында жағдайға мониторинг жүргізу</t>
  </si>
  <si>
    <t>ЖСМБ</t>
  </si>
  <si>
    <t>283.001 «Жергілікті деңгейде жастар саясатын іске асыру жөніндегі қызметтер» ЖСМБ</t>
  </si>
  <si>
    <t>283.003 «Мемлекеттік органның күрделі шығыстары» УВМП</t>
  </si>
  <si>
    <t xml:space="preserve"> "15-28 жастағы жастардың жалпы санындағы NEET үлесі (NEET – ағылш. NotinEducation, Employmentor Training)" НИ</t>
  </si>
  <si>
    <t xml:space="preserve"> "14-29 жастағы халықтың мемлекеттік жастар саясатының іске асырылуымен қанағаттандырылу деңгейі" НИ</t>
  </si>
  <si>
    <t>"Жастардың өңірдің әлеуметтік-экономикалық дамуына қатысуын қамтамасыз ету" мақсаты бойынша барлығы:</t>
  </si>
  <si>
    <t>"Қызмет бабында пайдалану үшін" НИ</t>
  </si>
  <si>
    <t>"Конфессияаралық қатынастар саласында мемлекеттік саясатты оң бағалайтын халықтың үлесі" НИ</t>
  </si>
  <si>
    <t xml:space="preserve"> "Этносаралық және конфессияаралық келісімді сақтау және нығайту" мақсаты бойынша барлығы:</t>
  </si>
  <si>
    <t>"Кіріс туризмі бойынша орналастыру орындарымен қамтылған келушілер санын арттыру (резидент еместер), өткен жылмен салыстырғанда" НИ</t>
  </si>
  <si>
    <t>"Ішкі туризм бойынша орналастыру орындарымен қамтылған келушілер санын арттыру (резиденттер), өткен жылмен салыстырғанда" НИ</t>
  </si>
  <si>
    <t>"Ұсынылған тәулік-орындарының санын арттыру, өткен жылмен салыстырғанда" НИ</t>
  </si>
  <si>
    <t>ТБ</t>
  </si>
  <si>
    <t>283.005 «Жастар саясаты саласында іс-шараларды іске асыру» ЖСМБ</t>
  </si>
  <si>
    <t>16-мақсат: "Ақмола облысының туристік саласын дамыту"</t>
  </si>
  <si>
    <t>Дін істері басқармасы бойынша іс-шараларды қаржыландыру бойынша:</t>
  </si>
  <si>
    <t>269.001 «Жергілікті деңгейде дін істер саласындағы мемлекеттік саясатты іске асыру жөніндегі қызметтер» ДІБ</t>
  </si>
  <si>
    <t>269.005 «Өңірде діни ахуалды зерделеу және талдау» ДІБ</t>
  </si>
  <si>
    <t>Халықтың түрлі санаттары арасында түсіндіру жұмыстарын өткізу</t>
  </si>
  <si>
    <t>Діни жағдай</t>
  </si>
  <si>
    <t xml:space="preserve"> 15-мақсат: "Этносаралық және конфессияаралық келісімді сақтау және нығайту"</t>
  </si>
  <si>
    <t>ДІБ</t>
  </si>
  <si>
    <t>Туризмді дамыту, статистика, туристік индустрияда, қонақ үй шаруашылығында қызметтерді сертификаттау және туристік сала мамандарының біліктілігін арттыру мәселелері бойынша семинарларды ұйымдастыру және өткізу</t>
  </si>
  <si>
    <t>Ақмола облысының туристік-рекреациялық әлеуетін зерттеу бойынша экспедиция ұйымдастыру және өткізу</t>
  </si>
  <si>
    <t>Туристік саланы дамыту бойынша республикалық және өңірлік семинарларға, кеңестерге, конференцияларға, көрмелерге, жәрмеңкелерге қатысу</t>
  </si>
  <si>
    <t>Ақмола облысының экологиялық, мәдени-танымдық және тарихи объектілері бойынша 3 тілде жыл сайынғы жарнама-ақпараттық материалдарды, жолнұсқаларды және каталогтарды әзірлеу және шығару</t>
  </si>
  <si>
    <t>ТБ, Бурабай ауданының әкімдігі</t>
  </si>
  <si>
    <t>ТБ, аудандар мен қалалар әкімдіктері, МҰТП (келісу бойынша), туристік ұйымдар (келісу бойынша)</t>
  </si>
  <si>
    <t>Туризм басқармасы бойынша іс-шараларды қаржыландыру:</t>
  </si>
  <si>
    <t>"Ақмола облысының туристік саласын дамыту" мақсыты бойынша жиыны:</t>
  </si>
  <si>
    <t>Үш тілділікті дамыту</t>
  </si>
  <si>
    <t xml:space="preserve"> 17-мақсат:"Өңірде үш тілділікті дамыту"</t>
  </si>
  <si>
    <t>"Мемлекеттік тілді меңгерген ересек халықтың үлесі" НИ</t>
  </si>
  <si>
    <t>"Ағылшын тілді меңгерген ересек халықтың үлесі" НИ</t>
  </si>
  <si>
    <t>"Үш тілді тілді меңгерген ересек халықтың үлесі (мемлекеттік, орыс және ағылшын)" НИ</t>
  </si>
  <si>
    <t>ТДБ</t>
  </si>
  <si>
    <t>Тілдерді дамыту басқармасы бойынша іс-шараларды қаржыландыру:</t>
  </si>
  <si>
    <t>Қазақ, орыс және ағылшын тіліне үйретуді ұйымдастыру</t>
  </si>
  <si>
    <t>Мемлекеттік, орыс және ағылшын тілдеріне үйрететін теле және радиобағдарламаларды шығаруды қамтамасыз ету мақсатында БАҚ-мен өзара іс-қимыл жасау</t>
  </si>
  <si>
    <t>Тілдерді дамыту және қолдану бойынша 2011-2020 жылдарға арналған мемлекеттік бағдарламасын орындау бойынша іс-шаралар жоспарын іске асыру</t>
  </si>
  <si>
    <t>Көрнекі ақпаратты және деректемелерді ресімдеуде "Қазақстан Республикасындағы тілдер туралы" Қазақстан Республикасының Заңын сақтауға бақылау жүзеге асыру</t>
  </si>
  <si>
    <t>Ересек халықты тілдерге үйрететін мемлекеттік емес оқу, лингвистикалық орталықтармен өзара іс-қимыл жасау</t>
  </si>
  <si>
    <t>ТДБ, аудандар мен қалалар әкімдері</t>
  </si>
  <si>
    <t>"Өңірде үш тілділікті дамыту" мақсаты бойынша жиыны</t>
  </si>
  <si>
    <t xml:space="preserve"> 3-бағыт: Қоғамдық қауіпсіздік және құқықтық тәртіп</t>
  </si>
  <si>
    <t xml:space="preserve"> 18-мақсат:  "Халық өмірінің қауіпсіздігін арттыру"</t>
  </si>
  <si>
    <t>Қоғамдық қауіпсіздікті және құқықтық тәртіпті қамтамасыз ету</t>
  </si>
  <si>
    <t>"100 жарақаттанғанға қатысты жол-көлік оқиғаларында қаза болғандар санын азайту" НИ</t>
  </si>
  <si>
    <t>"Кәмелеттік жасқа толмағандармен жасалған қылмыстардың үлестік салмағы" НИ</t>
  </si>
  <si>
    <t>"Бұрын қылмыс жасағандармен жасалған қылмыстардың үлестік салмағы" НИ</t>
  </si>
  <si>
    <t>"Көшелерде жасалған қылмыстардың үлестік салмағы" НИ</t>
  </si>
  <si>
    <t>Нашақорлықпен және есірткі бизнесімен күрс жүргізудің 2012-2016 жылдарға арналған салалық бағдарламасы көрсеткіштерінің декомпозициясымен байланысты</t>
  </si>
  <si>
    <t xml:space="preserve">"Есірткіні залалды тұтынумен және оған тәуелділікпен наркологиялық есепте тұрған адамдар саны" НИ </t>
  </si>
  <si>
    <t xml:space="preserve"> "Есірткінің заңсыз айналымымен байланысты қылмыстық әрекеттері үшін қылмыстық жауапкершілікке тартылған тұлғалар санын арттыру" НИ</t>
  </si>
  <si>
    <t>"Есірткі қылмыстарының жалпы санынан  анықталған есірткі өткізумен байланысты не өткізу мақсатындағы қылмыстар санының үлесі" НИ</t>
  </si>
  <si>
    <t>ІІД</t>
  </si>
  <si>
    <t>100 мың адамға шаққанда</t>
  </si>
  <si>
    <t>ІІБ</t>
  </si>
  <si>
    <t>Ішкі істер департаменті бойынша ісшараларды қаржыландыру:</t>
  </si>
  <si>
    <t>252.001 «Облыс аумағында қоғамдық тәртіптті және қауіпсіздікті сақтауды қамтамасыз ету  саласындағы мемлекеттік саясатты іске асыру жөніндегі қызметтер » ІІД</t>
  </si>
  <si>
    <t>252.003 «Қоғамдық тәртіпті қорғауға қатысатын азаматтарды көтермелеу » ІІД</t>
  </si>
  <si>
    <t>252.013 «Белгілі тұратын жері және құжаттары жоқ адамдарды орналастыру қызметтері» ІІД</t>
  </si>
  <si>
    <t>252.014 «Әкімшілік тәртіппен тұткындалған адамдарды ұстауды ұйымдастыру»  ІІД</t>
  </si>
  <si>
    <t>252.015 «Қызметтік жануарларды ұстауды ұйымдастыру» ІІД</t>
  </si>
  <si>
    <t>252.025 «Халықаралық маңызы бар іс-шараларды өткізу уақытында қоғамдық тәртіпті сақтауды қамтамасыз ету» ІІД</t>
  </si>
  <si>
    <t xml:space="preserve">Азаматтардың жаппай жиналу орындарында (алаңдар, бақтар, көшелер, тұрғын үй кешендерінің аулаішілік аумақтары және т.б.) сыртқы бейне бақылау жүйелерін енгізу </t>
  </si>
  <si>
    <t>ІІД, аудандар, Степногорск және Көкшетау ққ әкімдері</t>
  </si>
  <si>
    <t>Қоғамдық тәртіпті қорғауға қатысатын азаматтарды құптауға арналған бөлінетін ақшалай қаражаттың тиімді пайдаланылуын қамтамасыз ету</t>
  </si>
  <si>
    <t xml:space="preserve">ІІД, аудандар, Степногорск және Көкшетау қалаларының әкімдері </t>
  </si>
  <si>
    <t xml:space="preserve">Кәмелеттік жасқа толмағандармен жасалатын қылмыстардың алдын алу бойынша профилактикалық шаралар өткізу </t>
  </si>
  <si>
    <t>Бұрын қылмыс жасағандармен жасалатын қылмыстардың алдын алу бойынша профилактикалық шараларды өткізу</t>
  </si>
  <si>
    <t>Жол қозғалысы қауіпсіздігіне нақты қауіп төндіретін құқықбұзушылықтардың алдын алу және жол бермеу</t>
  </si>
  <si>
    <t xml:space="preserve">Жол қозғалысы қауіпсіздігін насихаттау бойынша әлеуметтік роликтер жасау және олардың орталық, республикалық пен жергілікті телеарналарды прокатын қамтамасыз ету </t>
  </si>
  <si>
    <t xml:space="preserve">Мемлекеттік органдардың нашақорлыққа және есірткі бизнесіне қарсы іс-қимыл жасауға бағытталған қызметін үйлестіру бойынша облыстық штаб қызметін қамтамасыз ету </t>
  </si>
  <si>
    <t>облыс әкімінің аппараты, ІІД (келісу бойынша)</t>
  </si>
  <si>
    <t>Сауық орындарында, түнгі клубтарда есірткілердің, психотропты заттардың таралу және пайдалану фактілерін анықтау бойынша рейдтік іс-шараларды өткізу</t>
  </si>
  <si>
    <t>"Канал", "Мак", "Барьер" және басқа да оперативті-профилактикалық іс-шараларды өткізу</t>
  </si>
  <si>
    <t>ІІД (келісу бойынша), ҰҚКД (келісу бойынша), МКД (келісу бойынша), СЖҚІҰБ (келісу бойынша)</t>
  </si>
  <si>
    <t>Нашақорлыққа және есірткі бизнесіне қарсы іс-қимыл жасау бойынша іс-шаралар:</t>
  </si>
  <si>
    <t>Тегін кружоктар саны</t>
  </si>
  <si>
    <t>ББ, аудандар, Көкшетау Степногорск қалаларының әкімдіктері</t>
  </si>
  <si>
    <t>Тегін спорт секцияларының саны</t>
  </si>
  <si>
    <t>ДШСБ, аудандар, Көкшетау Степногорск қалаларының әкімдіктері</t>
  </si>
  <si>
    <t>Диспансерлік  есепте тұрған есірткі тұтынатын және оған тәуелді адамдар, оның ішінде әйелдер мен кәмелетке толмағандар  санын азайту</t>
  </si>
  <si>
    <t>адам</t>
  </si>
  <si>
    <t>ДСБ, аудандар, Көкшетау Степногорск қалаларының әкімдіктері</t>
  </si>
  <si>
    <t>Наркологиялық есепте тұрған есірткі тұтынатын және оған тәуелді адамдар санын азайту</t>
  </si>
  <si>
    <t>Ремиссия ұзақтығы 2 немесе одан да көп жыл диспансерлік  есепте тұрған есірткіге тәуелді адамдардың диспансерлік есепте тұрған есірткіге тәуелді адамдар арасындағы үлесі</t>
  </si>
  <si>
    <t>Есірткі тұтынушылар санының азаюы (диспансерлік және профилактикалық есепте тұрған)</t>
  </si>
  <si>
    <t>"Біз салауатты өмір салты үшін!" ұранымен іс-шаралар мен фестивальдар өткізу</t>
  </si>
  <si>
    <t>СӨСОҚ, ДСБ, аудандар, Көкшетау Степногорск қалаларының әкімдіктері</t>
  </si>
  <si>
    <t xml:space="preserve">Ақмола облысының халқы арасында нашақорлыққа қарсы іс-қимыл жасау, салауатты өмір салтының профилактикасы бойынша әлеуметтік-маңызды жобаларды іске асыру және ұлттық спорт түрлерінің жалпыға тарату </t>
  </si>
  <si>
    <t>ДСБ, СӨСОФ, ІСБ, ҮЕҰ</t>
  </si>
  <si>
    <t>Жастар және үкіметтік емес қоғамдық бірлестіктерді тарта отырып "Халықаралық есірткімен күрес жүргізу күніне" (26 маусым) арналған акцияларды өткізу</t>
  </si>
  <si>
    <t>ІЖСБ, КБ, ОСӨСҚО, ІІД, ДСБ, ББ, ДШСБ, аудандар, Көкшетау және Степногорск қалаларының әкімдіктері</t>
  </si>
  <si>
    <t>Жастар арасында есірткіні пайдалану фактілерін ерте анықтау мақсатында белгіленген тәртіпте тестілеу өткізу</t>
  </si>
  <si>
    <t>ОНОО, ДСБ, ББ, ЖООлар (келісу бойынша)</t>
  </si>
  <si>
    <t xml:space="preserve"> «Есірткісіз болашақ» ұранымен ең үздік суретке, плакатқа шығармашылық байқауларды өткізу</t>
  </si>
  <si>
    <t>«Жастар есірткіге қарсы!» «Спорт – денсаулық!», «Есірткі – дұшпан!» ұрандарымен оқушылар мен студенттер арасында бұқаралық-спорт шараларын өткізу (акциялар, спорт, туристік іс-шаралар, фестивальдар, байқаулар, дөңгелек үстелдер, конференциялар)</t>
  </si>
  <si>
    <t>Төтенше жағдайлардың пайда болуының алдын алу және қорғауды қамтамасыз ету</t>
  </si>
  <si>
    <t xml:space="preserve"> "Төтенше жағдайларға қарсы іс-қимыл жасау инфрақұрылымының қамтылу деңгейі" НИ</t>
  </si>
  <si>
    <t>Төтенше жағдайлардың пайда болуын алдын алу мақсатында мекен мен объектілерді мониторингілеу</t>
  </si>
  <si>
    <t>Облыстың елді мекендерін өртке қарсы қорғаумен қамту (өрт сөндіру бекеттерін құру)</t>
  </si>
  <si>
    <t>Су техникалық құрылыстардың қанағаттанарлық жағдайын қамтамасыз ету (су техникалық құрылыстардың жөндеуі және нығайтуы)</t>
  </si>
  <si>
    <t>Өрт сөндіру деполарының жөндеуі</t>
  </si>
  <si>
    <t>ТЖД, аудандық (қалалық) әкімдіктер</t>
  </si>
  <si>
    <t xml:space="preserve"> ТЖД</t>
  </si>
  <si>
    <t xml:space="preserve"> "100 тұрғынға тіркелген телефон байланысы желілерінің тығыздығы" НИ</t>
  </si>
  <si>
    <t>"Интернет пайдаланушыларының үлесі" НИ</t>
  </si>
  <si>
    <t>4608  портқа арналған GPON жабдықты орнату</t>
  </si>
  <si>
    <t>"Қазақтелеком" АҚ</t>
  </si>
  <si>
    <t>Бірлік ш-нан Қызыл Жар а. абонеттік сыйымдылығы 384 номерден тұратын мультисервистік қол жеткізу жабдығын ауыстыру және желілік шаруашылықты салу</t>
  </si>
  <si>
    <t>Көкшетау қ. Көктем ш-нан босатылатын абоненттік сыйымдылығы 640 номерден тұратын мультисервистік қол жеткізу жабдығын Көкшетау-2 станциясына ауыстыру, сызықтық желіні дамыту</t>
  </si>
  <si>
    <t>4 846 абонентке арналған тарату талшықты оптикалық желіні салу</t>
  </si>
  <si>
    <t>Халықты цифрлік (компьютерлік) сауаттылыққа үйрету</t>
  </si>
  <si>
    <t>ББ, аудандық (қалалық) әкімдіктер</t>
  </si>
  <si>
    <t>Байланыс операторлары</t>
  </si>
  <si>
    <t xml:space="preserve"> 4-бағыт: Инфрақұрылым</t>
  </si>
  <si>
    <t>Байланыс және коммуникациялар</t>
  </si>
  <si>
    <t xml:space="preserve"> 19-мақсат: "Байланыс және коммуникация құралдарын дамыту" </t>
  </si>
  <si>
    <t>"Байланыс және коммуникация құралдарын дамыту" мақсаты бойынша барлығы :</t>
  </si>
  <si>
    <t>"Халық өмірінің қауіпсіздігін арттыру" мақсаты бойынша барлығы:</t>
  </si>
  <si>
    <t>Құқықтық тәртіпті және қауіпсіздікті қамтамасыз ету объектілерін салу мен қалпына келтіру бойынша іс-шаралар №4 бағытта көрсетілген</t>
  </si>
  <si>
    <t>Облыстық бюджеттен қаржыландырылатын табиғи және техногендік сипаттағы төтенше жағдайлар, азаматтық қорғаныс саласындағы уәкілетті органдардың аумақтық органы бойынша іс-шараларды қаржыландыру:</t>
  </si>
  <si>
    <t>287.002 «Аумақтық органның және ведомстволық бағынысты мемлекеттік мекемелерінің күрделі шығыстары»  ТЖД</t>
  </si>
  <si>
    <t>287.004 «Облыс ауқымдағы төтенше жағдайлардың алдын алу және оларды жою» ТЖД</t>
  </si>
  <si>
    <t>Облыс әкімінің аппараты бойынша іс-шараларды қаржыландыру:</t>
  </si>
  <si>
    <t>120.007 «Ведомстволық бағыныстағы мемлекеттік мекемелер мен ұйымдардың күрделі шығыстары» ӘА</t>
  </si>
  <si>
    <t>120.010 «Жалпыға бірдей әскери міндетті атқару шеңберіндегі іс-шаралар» ӘА</t>
  </si>
  <si>
    <t>120.011 «Аумақтық қорғанысты даярлау және облыс ауқымдағы аумақтық қорғаныс» ӘА</t>
  </si>
  <si>
    <t>120.012 «Облыстық ауқымдағы жұмылдыру дайындығы және жұмылдыру» ӘА</t>
  </si>
  <si>
    <t>"Экономикалық өсуінің орталықтарын дамыту"  мақсаты бойынша жиыны:</t>
  </si>
  <si>
    <t>"Құрылыс жұмыстарының нақты көлемінің индексі" НИ</t>
  </si>
  <si>
    <t>"Пайдалануға берілген тұрғын үй ғимараттарының жалпы ауданы"</t>
  </si>
  <si>
    <t>мың шаршы метр</t>
  </si>
  <si>
    <t>Сәулет және қала құрылысы</t>
  </si>
  <si>
    <t>724.001 «Жергілікті деңгейде мемлекеттік сәулет-құрылыс бақылау саласындағы мемлекеттік саясатты іске асыру жөніндегі қызметтер» МСҚБ</t>
  </si>
  <si>
    <t>МСҚБ</t>
  </si>
  <si>
    <t>Мемлекеттік сәулет-құрылыс бақылауы басқармасы бойынша іс-шараларды қаржыландыру</t>
  </si>
  <si>
    <t>272.001 «Жергілікті деңгейде сәулет және қала құрылысы саласында мемлекеттік саясатты іске асыру бойынша қызметтер» СҚБ</t>
  </si>
  <si>
    <t>СҚБ</t>
  </si>
  <si>
    <t>272.113 «Жергілікті бюджеттен ағымдағы мақсатты трансферттер» СҚБ</t>
  </si>
  <si>
    <t>272.004 «Мемлекеттік органның күрделі шығыстары» СҚБ</t>
  </si>
  <si>
    <t>Сәулет және қала құрылыс басқармасы бойынша іс-шараларды қаржыландыру</t>
  </si>
  <si>
    <t>соның ішінде аудандар бойынша</t>
  </si>
  <si>
    <t xml:space="preserve">Аршалы ауданы Анар ст. құрылыс салу және дамыту схемасын әзірлеу </t>
  </si>
  <si>
    <t xml:space="preserve"> Аршалы ауданының әкімдігі, СҚБ</t>
  </si>
  <si>
    <t>Степногорск қ. Бестөбе  к. ЕЖЖ мен бас жоспарын әзірлеу</t>
  </si>
  <si>
    <t>Степногорск қ. әкімдігі, СҚБ</t>
  </si>
  <si>
    <t xml:space="preserve">Зеренді ауданы Еленовка а. құрылыс салу және дамыту схемасын әзірлеу </t>
  </si>
  <si>
    <t>Зеренді ауданының әкімдігі, СҚБ</t>
  </si>
  <si>
    <t>Іс-шараларды аудандық және қалалық бюджеттер, өзге көздер есебінен қаржыландыру</t>
  </si>
  <si>
    <t>Бұланды ауданы</t>
  </si>
  <si>
    <t>Егіндікөл ауданы:</t>
  </si>
  <si>
    <t>Егіндікөл ауданы Бауманское а. құрылыс салу және дамыту схемасын әзірлеу</t>
  </si>
  <si>
    <t xml:space="preserve"> Егіндікөл ауданының әкімдігі, СҚБ</t>
  </si>
  <si>
    <t>Ерейментау ауданы:</t>
  </si>
  <si>
    <t xml:space="preserve"> Ерейментау  ауданының әкімдігі, СҚБ</t>
  </si>
  <si>
    <t>Ерейментау ауданы Новомарковка а. дамыту және құрылыс схемасын әзірлеу</t>
  </si>
  <si>
    <t>Есіл ауданы:</t>
  </si>
  <si>
    <t>Есіл  ауданы  Заречное  а. дамыту және құрылыс схемасын әзірлеу</t>
  </si>
  <si>
    <t xml:space="preserve"> Есіл  ауданының әкімдігі, СҚБ</t>
  </si>
  <si>
    <t>Есіл  ауданы  Ақсай  а. дамыту және құрылыс схемасын әзірлеу</t>
  </si>
  <si>
    <t>Жарқайын ауданы:</t>
  </si>
  <si>
    <t>Жарқайын ауданы Валиханово, Достык а. дамыту және құрылыс схемасын әзірлеу</t>
  </si>
  <si>
    <t xml:space="preserve"> Жарқайын ауданының әкімдігі, СҚБ</t>
  </si>
  <si>
    <t>Целиноград ауданы:</t>
  </si>
  <si>
    <t xml:space="preserve">Целиноград ауданы Новоишимка а. дамыту және құрылыс схемасын әзірлеу  </t>
  </si>
  <si>
    <t>Целиноград ауданының әкімдігі, СҚБ</t>
  </si>
  <si>
    <t xml:space="preserve">Целиноград ауданы Родина а. дамыту және құрылыс схемасын әзірлеу                   </t>
  </si>
  <si>
    <t xml:space="preserve">Целиноград ауданы Отаутүскен а. дамыту және құрылыс схемасын әзірлеу   </t>
  </si>
  <si>
    <t xml:space="preserve">Целиноград ауданы Жалғызқұдық а. дамыту және құрылыс схемасын әзірлеу </t>
  </si>
  <si>
    <t>Целиноград ауданы Приречное а. дамыту және құрылыс схемасын әзірлеу</t>
  </si>
  <si>
    <t>Целиноград ауданы Красноярка а. дамыту және құрылыс схемасын әзірлеу</t>
  </si>
  <si>
    <t>Целиноград ауданы Семеновка а. дамыту және құрылыс схемасын әзірлеу</t>
  </si>
  <si>
    <t>Целиноград ауданы Оразақ а. дамыту және құрылыс схемасын әзірлеу</t>
  </si>
  <si>
    <t>Целиноград ауданы Тасты а. дамыту және құрылыс схемасын әзірлеу</t>
  </si>
  <si>
    <t>Степногорск қаласы:</t>
  </si>
  <si>
    <t>Степногорск қаласы Солнечный ша. ЕЖЖ әзірлеу г.Степногорск</t>
  </si>
  <si>
    <t>Степногорск қаласының әкімдігі, СҚБ</t>
  </si>
  <si>
    <t>Көкшетау</t>
  </si>
  <si>
    <t xml:space="preserve">Көкшетау қ. инвесторлардың арқасында әр-бір бөлектерідің ЕЖЖ әзірлеу </t>
  </si>
  <si>
    <t>Көкшетау қаласының әкімдігі, СҚБ</t>
  </si>
  <si>
    <t>Көкшетау қ. солт. Васильковский ш-нындағы 94 га ЕЖЖ әзірлеу</t>
  </si>
  <si>
    <t>Көкшетау қ. солт. Васильковский ш-нындағы 28 га ЕЖЖ әзірлеу</t>
  </si>
  <si>
    <t>Көкшетау қ. Қылшақты өзен ауданындағы 72 га ЕЖЖ әзірлеу</t>
  </si>
  <si>
    <t>271.001 «Жергілікті деңгейде құрлыс саласындағы мемлекеттік саясатты іске асыру жөніндегі қызметтер» ҚБ</t>
  </si>
  <si>
    <t>271.005 «Мемлекеттік органның күрделі шығыстары» ҚБ</t>
  </si>
  <si>
    <t>Құрылыс басқармасы бойынша іс-шараларды қаржыландыру</t>
  </si>
  <si>
    <t>"Сәулет және қала құрылысы" бөлімі бойынша жиыны:</t>
  </si>
  <si>
    <t>725.001 «Жергілікті деңгейде жердiң пайдаланылуы мен қорғалуын бақылау саласындағы мемлекеттік саясатты іске асыру жөніндегі қызметтер» ЖПҚББ</t>
  </si>
  <si>
    <t xml:space="preserve">Облыс әкімінің қызметін қамтамасыз ету жөніндегі қызметтер  </t>
  </si>
  <si>
    <t>261.001 «Жергілікті деңгейде білім беру саласындағы мемлекеттік саясатты іске асыру жөніндегі қызметтер» ББ</t>
  </si>
  <si>
    <t>Жергілікті деңгейде денсаулық сақтау саласындағы  мемлекеттік саясатты іске асыру жөніндегі қызметтер</t>
  </si>
  <si>
    <t>256.001«Жергілікті деңгейде жұмыспен қамтуды қамтамасыз ету  және халық үшін әлеуметтік бағдарламаларды іске асыру саласында мемлекеттік саясатты іске асыру жөніндегі қызметтер» ӘКӘҚБ</t>
  </si>
  <si>
    <t>270.001 «Жергілікті деңгейде еңбек қатынасын реттеу саласындағы  мемлекеттік саясатты іске асыру жөніндегі қызметтер» ЕИБ</t>
  </si>
  <si>
    <t>262.001 «Жергiлiктi деңгейде мәдениет саласындағы мемлекеттік саясатты іске асыру жөніндегі қызметтер» МБ</t>
  </si>
  <si>
    <t>259.001 «Жергілікті деңгейде архив ісін басқару жөніндегі мемлекеттік саясатты іске асыру жөніндегі қызметтер» АҚБ</t>
  </si>
  <si>
    <t xml:space="preserve">Жергілікті деңгейде дене шынықтыру және спорт саласында мемлекеттік саясатты іске асыру жөніндегі қызметтер </t>
  </si>
  <si>
    <t>263.001 «Жергілікті деңгейде мемлекеттік  ішкі саясатты іске асыру жөніндегі қызметтер» ІСБ</t>
  </si>
  <si>
    <t>Экономика резервтерін пайдалану бойынша шаралар:</t>
  </si>
  <si>
    <t>3. Нәтижелі жұмыспен қамту және жаппай кәсіпкерлікті дамыту бағадарламасы шеңберінде микрокредиттерді ішінара кепілдендіру</t>
  </si>
  <si>
    <t>265 004 "Бизнестің жол картасы 2020" бизнесті қолдау мен дамытудың бірыңғай бағдарламасы шеңберінде жеке кәсіпкерлікті қолдау" (3)</t>
  </si>
  <si>
    <t xml:space="preserve">265 014 "Бизнестің жол картасы 2020" бизнесті қолдау мен дамытудың бірыңғай бағдарламасы шеңберінде кредиттер бойынша пайыздық мөлшерлемені субсидиялау" (1)
</t>
  </si>
  <si>
    <t xml:space="preserve">265 015 "Бизнестің жол картасы 2020" бизнесті қолдау мен дамытудың бірыңғай бағдарламасы шеңберінде шағын және орта бизнеске кредиттерді ішінара кепілдендіру" (2)
                                </t>
  </si>
  <si>
    <t>265 069 "Облыстық орталықтарда, моноқалаларда кәсіпкерлікті дамытуға жәрдемдесуге кредит беру" (5)</t>
  </si>
  <si>
    <t xml:space="preserve">Денсаулық сақтау ұйымдарының медицина қызметкерлерінің біліктілігін арттыру және қайта даярлауды қамтамасыз ету </t>
  </si>
  <si>
    <t>ДСБ, МҰ басшылары</t>
  </si>
  <si>
    <t>Медициналық оңалдыру және  қалпына келтіре емдеуді көрсету</t>
  </si>
  <si>
    <t xml:space="preserve">Емдеу ұйымдарын препараттар мен қан құрамдарымен қамтамасыз ету </t>
  </si>
  <si>
    <t>Жетім балалар және ата-ана қамқорлығынсыз қалған балаларға, сандай-ақ ақыл-есі және физикалық дамуында ақаулары бар балаларға медициналық көмек көрсету</t>
  </si>
  <si>
    <t>Салауатты өмір салтын қалыптастыру мәселелері бойынша іс-шаралар жүргізу</t>
  </si>
  <si>
    <t>ЖИТС-пен күрес және алдын алу  бойынша іс-шараларды жүзеге асыру</t>
  </si>
  <si>
    <t>Туберкулез, жұқпалы аурулар, психикалық, оның ішінде психикаға белсенді әсер ететін заттарды қолдануға байланысты күйзелістен және мінез-құлқының бұзылуынан зардап шегетін адамдарға медициналық көмек көрсету</t>
  </si>
  <si>
    <t>Халыққа тәулік бойы, уақытылы шұғыл, жедел және кезек күттірмейтін медециналық көмек көрсету</t>
  </si>
  <si>
    <t>Халықтың жекелеген санаттарын амбулаториялық деңгейде дәрілік заттармен және балаларға арналған және емдік тағамдардың арнаулы өнімдерімен қамтамасыз ету</t>
  </si>
  <si>
    <t>Азаматтарды елді мекеннен тысқары жерде емделуге тегін немесе жеңілдетілген жол жүрумен қамтамасыз ету</t>
  </si>
  <si>
    <t>Туберкулезбен ауыратын науқастарды туберкулезге қарсы препараттармен қамтамасыз ету</t>
  </si>
  <si>
    <t>Диабетпен ауыратын науқастарды диабетке қарсы препараттармен қамтамасыз ету</t>
  </si>
  <si>
    <t>Онкогематологиялық аурулармен ауыратын науқастарды химиялық препараттармен қамтамасыз ету</t>
  </si>
  <si>
    <t xml:space="preserve">Созылмалы бүйрек функциясының жетіспеушілігі бар, аутоиммунды, орфандық аурулармен ауыратын, иммунитеті жеткіліксіз науқастарды, сондай-ақ ағзаларды транспланттаудан кейінгі науқастарды дәрілік заттармен қамтамасыз ету </t>
  </si>
  <si>
    <t xml:space="preserve">Гемофилия науқастарды қан ұюы факторларымен қамтамасыз ету </t>
  </si>
  <si>
    <t>Денсаулық сақтау ұйымдары ғимараттарының ахуалын жақсарту, заманауи зертхана, медециналық жабдықтармен  жарақтандыру</t>
  </si>
  <si>
    <t xml:space="preserve">Тұрғындарды одан әрі имундау бойынша іс-шараларды жалғастыру (Ұлттық екпе күнтізбесін жүзеге асыру) </t>
  </si>
  <si>
    <t>ДСБ</t>
  </si>
  <si>
    <t>Медициналық денсаулық сақтау ұйымдарының күрделі шығыстары, барлығы</t>
  </si>
  <si>
    <t>соның ішінде күрделі жөндеу</t>
  </si>
  <si>
    <t>Материалдық-техникалық жабдықтау</t>
  </si>
  <si>
    <t>саны</t>
  </si>
  <si>
    <t>«Жұмыспен қамту 2020 жол картасы» және «Өнімді жұмыспен қамту және бұқаралық кәсіпкерлікті дамыту» бағдарламасы шеңберінде қалалар мен ауылдық елді-мекендерді дамыту шеңберінде нысандарды жөндеу, барлығы</t>
  </si>
  <si>
    <t xml:space="preserve">Жіті миокард инфарктімен науқастарды тромбалитикалық препараттармен қамтамасыз ету </t>
  </si>
  <si>
    <t xml:space="preserve">Ұлттық скринингтік бағдарламаны дамытуды одан әрі қамтамасыз ету </t>
  </si>
  <si>
    <t>Спорттық іс-шаралар өткізгенде спортшылар мен жаттықтырушыларға  медициналық көмекті қамтамасыз ету және спортшылардың қарқынды физикалық жүктемеден кейін, жарақаттану және аурулары кезінде қалпына келтіру іс-шараларымен медициналық көмек көрсету</t>
  </si>
  <si>
    <t>Патологоанатомиялық ашып тексеруді жүргізу</t>
  </si>
  <si>
    <t>ДСБ, медициналық колледж</t>
  </si>
  <si>
    <t>Мемлекеттік денсаулық сақтау органдарының күрделі шығыстары</t>
  </si>
  <si>
    <t>Облыстық арнайы медициналық жабдықтау базалары</t>
  </si>
  <si>
    <t>Денсаулық сақтау саласындағы ақпараттық талдамалық қызметтер</t>
  </si>
  <si>
    <t xml:space="preserve">Жергілікті бюджет қаражаты есебінен денсаулық сақтау ұйымдарының міндеттемелері бойынша кредиттік қарызды  өтеу </t>
  </si>
  <si>
    <t>Денсаулық сақтау объектілерінің құрылысы және қалпына қайта жабдықтау бойынша іс-шаралар №4-бағытта көрсетілген</t>
  </si>
  <si>
    <t>Білім басқармасы бойынша іс-шараларды қаржыландыру:</t>
  </si>
  <si>
    <t>261.013 «Мемлекеттік органның күрделі шығыстары» ББ</t>
  </si>
  <si>
    <t>261.003. "Арнайы білім беретін оқу бағдарламалары бойынша жалпы білім беру" ББ</t>
  </si>
  <si>
    <t>261.004 "Облыстық мемлекеттік  білім беру мекемелерінде білім беру жүйесін ақпараттандыру" ББ</t>
  </si>
  <si>
    <t>261.005. "Облыстық мемлекеттік білім беру мекемелері үшін оқулықтар мен оқу-әдiстемелiк кешендерді сатып алу және жеткізу" ББ</t>
  </si>
  <si>
    <t>261.006. "Мамандандырылған білім беру ұйымдарында дарынды балаларға жалпы білім беру"  ББ</t>
  </si>
  <si>
    <t>261.007. "Облыстық ауқымда мектеп олимпиадаларын, мектептен тыс іс-шараларды және конкурстар өткізу" ББ</t>
  </si>
  <si>
    <t>261.011. "Балалар мен жасөспірімдердің психикалық денсаулығын зерттеу және халыққа психологиялық-медициналық-педагогикалық консультациялық көмек көрсету" ББ</t>
  </si>
  <si>
    <t>261.015. "Жетiм балаларды, ата-анасының қамқорлығынсыз қалған балаларды әлеуметтік қамсыздандыру" ББ</t>
  </si>
  <si>
    <t>"Балалар үйлері " ББ</t>
  </si>
  <si>
    <t>"Кәмелетке  жасы толмаған балалар үшін баспана" ББ</t>
  </si>
  <si>
    <t>261.024  "Техникалық және кәсіптік білім беру ұйымдарында мамандар даярлау" ББ</t>
  </si>
  <si>
    <t>261.029 «Әдістемелік жұмыс» ББ</t>
  </si>
  <si>
    <t>261.037 «Әлеуметтік сауықтандыру» ББ</t>
  </si>
  <si>
    <t>261.052 «Нәтижелі жұмыспен қамтуды және жаппай кәсіпкерлікті дамыту бағдарламасы шеңберінде кадрлардың біліктілігін арттыру, даярлау және қайта даярлау»  ББ</t>
  </si>
  <si>
    <t>261.056 «Аудандық (облыстық маңызы бар қалалардың) бюджеттеріне тілдік курстардан тағылымдамадан өткен мұғалімдерге үстемақы төлеу үшін және оқу кезеңінде негізгі қызметкерді алмастырғаны үшін мұғалімдерге қосымшаақы төлеу үшін берілетін ағымдағы нысаналы трансферттер» ББ</t>
  </si>
  <si>
    <t>261.057 «Жоғары, жоғары оқу орнынан кейінгі білімі бар мамандар даярлау және білім алушыларға әлеуметтік қолдау көрсету» ББ</t>
  </si>
  <si>
    <t>261.067 «Ведомстволық бағыныстағы мемлекеттік мекемелер мен ұйымдардың күрделі шығыстары» ББ</t>
  </si>
  <si>
    <t>261.113 «Жергілікті бюджеттерден берілетін ағымдағы нысаналы  трансферттер» ББ</t>
  </si>
  <si>
    <t>261.116 "Қазақстан Республикасы Үкіметінің шұғыл шығындарға арналған резервінің есебінен іс-шаралар өткізуге арналған мемлекеттік басқарудың басқа деңгейлеріне берілетін трансферттер" ББ</t>
  </si>
  <si>
    <t>261.121 "Әлеуметтік, табиғи және техногендік сипаттағы төтенше жағдайларды жою үшін жергілікті атқарушы органның төтенше резерві есебінен іс-шаралар өткізуге арналған мемлекеттік басқарудың басқа деңгейлеріне берілетін трансферттер" ББ</t>
  </si>
  <si>
    <t>Мектептер үшін лингафон-мультимедиялық кабинеттер сатып алу</t>
  </si>
  <si>
    <t xml:space="preserve">бірл.  </t>
  </si>
  <si>
    <t xml:space="preserve">Мектептер үшін физика кабинеттерін сатып алу </t>
  </si>
  <si>
    <t>Мектептер үшін химия кабинеттерін сатып алу</t>
  </si>
  <si>
    <t>Мектептер үшін биология кабинеттерін сатып алу</t>
  </si>
  <si>
    <t>ББ, аудандар мен қалалар әкімдері, білім беру ұйымдары</t>
  </si>
  <si>
    <t>Облыстық, білім берудің мемлекеттік ұйымдары үшін оқулықтарды, оқыту-әдістемелік кешендерді сатып алу және жеткізу</t>
  </si>
  <si>
    <t>Мектептердің күрделі жөндеуі</t>
  </si>
  <si>
    <t>БМО күрделі жөндеуі</t>
  </si>
  <si>
    <t>Мемлекеттік тапсырысты орналастыру (мектепке дейінгі білім беру орындарында)</t>
  </si>
  <si>
    <t>Мектепке дейінгі ұйымдарды  топтардың толық болуаның төмендеуі</t>
  </si>
  <si>
    <t>Жұмыс берушімен кадрларды даярлауға шарттар жасау</t>
  </si>
  <si>
    <t>Ірі жұмыс берушілермен өзара ынтымақтастық туралы білім беру басқармаларының меморандумдарына қол қою</t>
  </si>
  <si>
    <t xml:space="preserve">Жұмыс берушілермен және ТжәнеКБ оқу орындарымен одан әрі жұмысқа орналастыра отырып кәсіби тағылымдамадан өтуге жұмыс орындарын ұсыну туралы 3-жақты шарттарға қол қою  </t>
  </si>
  <si>
    <t>Заманауи оқыту жабдығын сатып алу</t>
  </si>
  <si>
    <t>ББ, ТжәнеКБ ұйымдары</t>
  </si>
  <si>
    <t>ТжәнеКБ ұйымдары, жұмыс берушілер, ТжәнеКБ ұйымдардың оқушылар</t>
  </si>
  <si>
    <t>аудан және қала әкімдері</t>
  </si>
  <si>
    <t xml:space="preserve">аудан және қала әкімдері, білім беру ұйымдарының басшылары </t>
  </si>
  <si>
    <t xml:space="preserve"> ТжәнеКБ ұйымдары, жұмыс берушілер</t>
  </si>
  <si>
    <t>Жұмыспен қамту және әлеуметтік бағдарламаларды үйлестіру бойынша басқармасы бойынша іс-шараларды қаржыландыру:</t>
  </si>
  <si>
    <t>256.002 «Жалпы үлгідегі медициналық-әлеуметтік мекемелерде (ұйымдарда), арнаулы әлеуметтік қызметтер көрсету орталықтарында, әлеуметтік қызмет көрсету орталықтарында қарттар мен мүгедектерге арнаулы әлеуметтік қызметтер көрсету» ЖӘБҮБ</t>
  </si>
  <si>
    <t>256.003 «Мүгедектерге әлеуметтік қолдау» ЖӘБҮБ</t>
  </si>
  <si>
    <t>"Мүгедектерді оңалтудың жеке бағдарламасына сәйкес мүгедектердің және мүгедек балалардың санаторлық-курорттық емделуін қамтамасыз ету"</t>
  </si>
  <si>
    <t>"Мүгедектерді оңалтудың жеке бағдарламасына сәйкес мүгедектердің техникалық  көмекші (орын толтырушы) құралдарымен және (немесе) арнаулы жүріп-тұру құралдарымен қамтамасыз ету"</t>
  </si>
  <si>
    <t>"Протездеу, үйрету жөнінде медициналық қызметтер көрсету протездік-ортопедиялық құралдарымен және оларды пайдалануды қамтамасыз ету"</t>
  </si>
  <si>
    <t>256.013 «Психоневрологиялық медициналық-әлеуметтік мекемелерде (ұйымдарда), арнаулы әлеуметтік қызметтер көрсету орталықтарында, әлеуметтік қызмет көрсету орталықтарында психоневрологиялық аурулармен ауыратын мүгедектер үшін арнаулы әлеуметтік қызметтер көрсету» ЖӘБҮБ</t>
  </si>
  <si>
    <t>256.014 «Оңалту орталықтарында қарттарға, мүгедектерге, оның ішінде мүгедек балаларға арнаулы әлеуметтік қызметтер көрсету » ЖӘБҮБ</t>
  </si>
  <si>
    <t>256.015 «Балалар психоневрологиялық медициналық-әлеуметтік мекемелерінде (ұйымдарда), арнаулы әлеуметтік қызметтер көрсету орталықтарында, әлеуметтік қызмет көрсету орталықтарында психоневрологиялық патологиялары бар мүгедек балалар үшін арнаулы әлеуметтік қызметтер көрсету» ЖӘБҮБ</t>
  </si>
  <si>
    <t>256.019 «Нәтижелі жұмыспен қамтуды және жаппай кәсіпкерлікті дамыту бағдарламасы шеңберінде, еңбек нарығын дамытуға бағытталған, ағымдағы іс-шараларды іске асыру  (Жұмыспен қамту 2020 жол картасы)» ЖӘБҮБ</t>
  </si>
  <si>
    <t>256.037 «Аудандық (облыстық маңызы бар қалалардың) бюджеттеріне нәтижелі жұмыспен қамтуды және жаппай кәсіпкерлікті дамыту бағдарламасы шеңберінде, еңбек нарығын дамытуға бағытталған, іс-шараларын іске асыруға берілетін ағымдағы нысаналы трансферттер (Жұмыспен қамту 2020 жол картасы)» ЖӘБҮБ</t>
  </si>
  <si>
    <t>256.043 «Нәтижелі жұмыспен қамтуды және жаппай кәсіпкерлікті дамыту бағдарламасы шеңберінде қалалардың және ауылдық елді мекендердің объектілерін жөндеу (Жұмыспен қамту 2020 жол картасы)» ЖӘБҮБ</t>
  </si>
  <si>
    <t>256.044 «Жергілікті деңгейде көші-қон іс-шараларын іске асыру» ЖӘБҮБ</t>
  </si>
  <si>
    <t>256.045 «Аудандық (облыстық маңызы бар қалалардың) бюджеттеріне Қазақстан Республикасында мүгедектердің құқықтарын қамтамасыз ету және өмір сүру сапасын жақсарту жөніндегі 2012 - 2018 жылдарға арналған іс-шаралар жоспарын іске асыруға берілетін ағымдағы нысаналы трансферттер» ЖӘБҮБ</t>
  </si>
  <si>
    <t>256.046 «Мүгедектердің құқықтарын қамтамасыз ету және өмір сүру сапасын жақсарту жөніндегі  арналған іс-шаралар жоспарын іске асыру» ЖӘБҮБ</t>
  </si>
  <si>
    <t>256.047 «Аудандардың (облыстық маңызы бар қалалардың) бюджеттеріне «Өрлеу» жобасы бойынша келісілген қаржылай көмекті енгізуге берілетін ағымдағы нысаналы трансферттер» ЖӘБҮБ</t>
  </si>
  <si>
    <t>256.053 «Кохлеарлық импланттарға дәлдеп сөйлеу процессорларын ауыстыру және келтіру бойынша қызмет көрсету» ЖӘБҮБ</t>
  </si>
  <si>
    <t>256.054 «Аудандық (облыстық маңызы бар қалалардың) бюджеттеріне үкіметтік емес ұйымдарда мемлекеттік әлеуметтік тапсырысты орналастыруға берілетін ағымдағы нысаналы трансферттер» ЖӘБҮБ</t>
  </si>
  <si>
    <t>256.067 «Ведомстволық бағыныстағы мемлекеттік мекемелер мен ұйымдардың күрделі шығыстары» ЖӘБҮБ</t>
  </si>
  <si>
    <t>256.113 «Жергілікті бюджеттерден берілетін ағымдағы нысаналы трансферттер » ЖӘБҮБ</t>
  </si>
  <si>
    <t>Бос жұмыс орындары вакансияларының жәрмеңкелерін өткізу</t>
  </si>
  <si>
    <t>Жұмыс іздеу клубының қызметі</t>
  </si>
  <si>
    <t>Өңірдің жаңа өндірістік кәсіпорындарына жоғары және күрделі технологиялар бойынша шетел мамандарын тарту</t>
  </si>
  <si>
    <t xml:space="preserve">Халықтың жұмыспен қамтылуының өсуі барлық салаларда шағын және орта бизнесті дамытудың нақты секторында жаңа өндірістерді ашу есебінен жаңа жұмыс орындарын құрумен қамтамасыз етіледі </t>
  </si>
  <si>
    <t>Жұмыспен қамту органдарына жүгінген кәсіби даярлау және қайта даярлауды қаржыландыру көлемі</t>
  </si>
  <si>
    <t>Қоғамдық жұмыстарды қаржыландыру</t>
  </si>
  <si>
    <t>Әлеуметтік жұмыс орындарын қаржыландыру</t>
  </si>
  <si>
    <t xml:space="preserve"> "1000 адамға мәдениет ұйымдарына келушілердің (келудің) орташа саны" НИ</t>
  </si>
  <si>
    <t>кітапханаларға келушілер,</t>
  </si>
  <si>
    <t>театрға келу,</t>
  </si>
  <si>
    <t>мұражайға келу,</t>
  </si>
  <si>
    <t>концерттік ұйымдарға келу"</t>
  </si>
  <si>
    <t>Мәдениетті басқару бойынша іс-шараларды қаржыландыру</t>
  </si>
  <si>
    <t>"Азаматтардың жұмыспен қамтылуын және әлеуметтік қорғалуының тиімді жүйесін қамтамасыз ету" мақсаты бойынша жиыны:</t>
  </si>
  <si>
    <t>262.003 «Мәдени-демалыс жұмысын қолдау» МБ</t>
  </si>
  <si>
    <t>262.005 «Тарихи-мәдени мұраны сақтауды және оған қолжетімділікті қамтамасыз ету» МБ</t>
  </si>
  <si>
    <t>262.007 «Театр және музыка өнерін қолдау» МБ</t>
  </si>
  <si>
    <t>262.008 «Облыстық кітапханалардың жұмыс істеуін қамтамасыз ету» МБ</t>
  </si>
  <si>
    <t>262.032 «Ведомстволық бағыныстағы мемлекеттік мекемелерінің және ұйымдарының күрделі шығыстары» МБ</t>
  </si>
  <si>
    <t>262.113 «Жергілікті бюджеттерден берілетін ағымдағы нысаналы  трансферттер» МБ</t>
  </si>
  <si>
    <t>Қоғамдық маңызы бар және мәдени іс-шаралар өткізу</t>
  </si>
  <si>
    <t>МБ, қала және аудан әкімдері</t>
  </si>
  <si>
    <t>"Мәдени кеңістікті қалыптастыру" мақсаты бойынша жиыны:</t>
  </si>
  <si>
    <t>Мәдениет</t>
  </si>
  <si>
    <t>11-мақсат: "Мәдени кеңістікті қалыптастыру"</t>
  </si>
  <si>
    <t>259.002 «Архив қорының сақталуын қамтамасыз ету» АҚБ</t>
  </si>
  <si>
    <t>АҚБ</t>
  </si>
  <si>
    <t>259.032 «Ведомстволық  бағыныстағы мемлекеттік  мекемелердің және  ұйымдардың күрделі шығыстары» АҚБ</t>
  </si>
  <si>
    <t>Мәдениет басқармасы бөлігінде "Мәдени кеңістікті қалыптастыру" мақсаты  бойынша жиыны:</t>
  </si>
  <si>
    <t>Архивтер және құжаттама басқармасы бөлігінде "Мәдени кеңістікті қалыптастыру" бойынша жиыны:</t>
  </si>
  <si>
    <t>"Балалар мен жасөспірімдердің жалпы санынан  балалар-жасөспірімдер спорт мектептерінде, спорт клубтарында дене шынықтырумен және спортпен айналысатын 7-18 жас аралығындағы балаларды қамту" НИ</t>
  </si>
  <si>
    <t>"Дене шынықтырумен және спортпен айналысатын азаматтарды қамту" НИ</t>
  </si>
  <si>
    <t>ДШСБ</t>
  </si>
  <si>
    <t>Спорт объектілерін салу және қалпына келтіру бойынша өзге іс-шаралар №4-бағытта көрсетілген</t>
  </si>
  <si>
    <t>"Дене шынықтыру және бұқаралық спортты дамыту" мақсаты бойынша жиыны:</t>
  </si>
  <si>
    <t>Облыстық  деңгейде  спорттық  жарыстарын өткізу</t>
  </si>
  <si>
    <t>Әр түрлі бойынша облыстың құрама  командаларының мүшелерін дайындау және   республиқалық және  халықаралық спорт  жарыстарына  қатысуы</t>
  </si>
  <si>
    <t>Балалар мен  жасөспірімдерге  спорт бойынша  қосымша білім беру</t>
  </si>
  <si>
    <t>Жергілікті  бюджеттерден  берілетін ағымдағы   нысаналы  трансферттер</t>
  </si>
  <si>
    <t xml:space="preserve">Ведомстволық  бағыныстағы  мемлекеттік  мекемелердің және ұйымдардың күрделі шығыстары </t>
  </si>
  <si>
    <t>Спорт объектілерін пайдалануға беру (заманауи спорт алаңдарын салу, қалпына келтіру және жабдықтау)</t>
  </si>
  <si>
    <t>аудандар мен қалалар әкімдіктері, ҚБ</t>
  </si>
  <si>
    <t xml:space="preserve">ДШСБ, аудандардың, Көкшетау, Степногорск  қалаларының </t>
  </si>
  <si>
    <t>Дене шынықтыру және спорт басқармасы бойынша іс-шараларды қаржыландыру:</t>
  </si>
  <si>
    <t>Іс-шаралары:</t>
  </si>
  <si>
    <t>"Мемлекеттік саясаттың негізгі басымдықтарының іске асырылуын оң бағалайтын халық үлесі" НИ</t>
  </si>
  <si>
    <t>Ішкі саясат басқармасы бойынша іс-шараларды қаржыландыру:</t>
  </si>
  <si>
    <t>ІСБ</t>
  </si>
  <si>
    <t>263.005 «Мемлекеттік органның күрделі шығыстары» ІСБ</t>
  </si>
  <si>
    <t>263.007 «Мемлекеттік  ақпараттық саясат жүргізу жөніндегі қызметтер» ІСБ</t>
  </si>
  <si>
    <t xml:space="preserve">263.077 «Мүгедектердің құқықтарын  қамтамасыз ету және өмір сүру сапасын жақсарту  арналған іс-шаралар жоспарын  іске асыру» ІСБ </t>
  </si>
  <si>
    <t>Облыс әкімінің аппараты бойынша іс-шараларды қаржыландыру (1-бөлім):</t>
  </si>
  <si>
    <t xml:space="preserve">Дене шынықтыру және спорт  </t>
  </si>
  <si>
    <t xml:space="preserve"> 12-мақсат: "Дене шынықтыруды және бұқаралық спортты дамыту"</t>
  </si>
  <si>
    <t>Ішкі саясат</t>
  </si>
  <si>
    <t>13-мақсат: "Халықтың бірлігін қамтамасыз ету және қазақстандық патриотизмді нығайту"</t>
  </si>
  <si>
    <t xml:space="preserve"> "Халықтың бірлігін қамтамасыз ету және қазақстандық патриотизмді нығайту" мақсаты бойынша барлығы:</t>
  </si>
  <si>
    <t>Облыс әкімінің аппараты, Қазақстан халқы Ассамблеясы</t>
  </si>
  <si>
    <t>Объектілердің құрылыс сапасын тексеру және құрылыс саласындағы нормативтердің сақталуын анықтау мақсатында бақылау шараларын өткізу</t>
  </si>
  <si>
    <t>"Мемлекеттік көрсетілетін қызметтердің сапасы мен қолжетімділігін арттыру" мақсаты бойынша жиыны:</t>
  </si>
  <si>
    <t>5. «Бизнестің жол картасы 2020» бизнесті қолдау мен дамытудың бірыңғай бағдарламасы шеңберінде индустриялық инфрақұрылымды дамыту» (4)</t>
  </si>
  <si>
    <t>Құрылыс басқармасы және Энергетика тұрғын-үй коммуналдық шаруашылық басқармасы бойынша іс-шаралардың қаржыландыру  (1- бөлім):</t>
  </si>
  <si>
    <t>ЭТҮКШБ</t>
  </si>
  <si>
    <t>Ақкөл ауданы Красный горняк а. туристік базасын сумен жабдықтау және кәріз жүйесінің  СЭБ сыртқы торларынның құрылысы</t>
  </si>
  <si>
    <t>Бұланды ауданында жылына тірі салмақта өнімділігі 60 мың тонна беретін бройлерлер өсіру құс фабрикасының өндірістік (индустриалдық) инженерлік инфрақұрылымын құрылысы (сумен жабдықтау желілері және ғимараттар)</t>
  </si>
  <si>
    <t>су бұру желілері, ғимараттар, тазарту құрылғылары</t>
  </si>
  <si>
    <t>электрмен жабдықтау желілері мен құрылыстары, әлсіз ток желілері)</t>
  </si>
  <si>
    <t>газбен жабдықтау</t>
  </si>
  <si>
    <t>Көкшетау қ. ауыл шаруашылық және коммуналдық техниканың индустриалды-технологиялық паркіне электрмен жабдықтау инженерлік желілерінің құрылысы</t>
  </si>
  <si>
    <t>Білім нысандарының құрылысы және қалпына келтіру</t>
  </si>
  <si>
    <t>271.079 «Аудандардың (облыстық маңызы бар қалалардың) бюджеттеріне бастауыш, негізгі орта және жалпы орта білім беру объектілерін құрылысы және реконструкциялауға берілетін нысаналы даму трансферттерi» ҚБ</t>
  </si>
  <si>
    <t>соның ішінде:</t>
  </si>
  <si>
    <t>Целиноград ауданының Қаражар а. 120 орындық орта мектебінің құрылысы</t>
  </si>
  <si>
    <t>Целиноград ауданының Кызылсуат а. 120 орындық орта мектебінің құрылысы</t>
  </si>
  <si>
    <t>Целиноград ауданының Қажымуқан  а. 300 орта мектебінің құрылысы, ЖСҚ әзірлеу</t>
  </si>
  <si>
    <t>Қорғалжын ауданының Арықты а.жұмыс істемейтін мектеп-интернат ғимаратын қайта жаңарту МС-мен ЖСҚ әзірлеу</t>
  </si>
  <si>
    <t>Арықты а. жұмыс істемейтін мектеп-интернат ғимаратын қайта жаңарту</t>
  </si>
  <si>
    <t>Сандықтау  ауданының  Балкашино а. 200 орындық мектептің құрылысы</t>
  </si>
  <si>
    <t>Аршалы ауданы Анар ст. мектептің және балабақша қазандығының құрылысы</t>
  </si>
  <si>
    <t>Аршалы ауданы Жалтыркөл ауылындағы 300 орындық орта мектептің құрылысына, жобалық-сметалық құжаттамасын әзірлеу</t>
  </si>
  <si>
    <t>Аршалы ауданы Жібек жолы ауылындағы 300 орындық орта мектептің құрылысына, жобалық-сметалық құжаттамасын әзірлеу</t>
  </si>
  <si>
    <t>Аршалы ауданы Ижевск ауылындағы балабақша мен мектепке инженерлік желілермен блок-модульді қазандық құрылысы ЖСҚ әзірлеу</t>
  </si>
  <si>
    <t>Егіндікөл ауданы Қоржынкөл ауылындағы Днепропетровск мектебі үшін инженерлік желілермен блок-модульді қазандық құрылысына ЖСҚ әзірлеу</t>
  </si>
  <si>
    <t>Еңбекшілдер ауданы Құдық-ағаш ауылындағы Рамазан Елебаев атындағы Құдық-ағаш орта мектебіне инженерлік желілермен блок-модульді қазандық құрылысының ЖСҚ әзірлеу</t>
  </si>
  <si>
    <t>Жақсы ауданы Калининск ауылындағы Калининск орта мектебіне инженерлік желілермен блок-модульді қазандық құрылысының ЖСҚ әзірлеу</t>
  </si>
  <si>
    <t>Қорғалжын ауданы Қорғалжын ауылындағы музыка мектебіне инженерлік желілермен блок-модульді қазандық құрылысының ЖСҚ әзірлеу</t>
  </si>
  <si>
    <t>Атбасар ауданы Родионовканың негізгі мектебіне инженерлік желілермен блок-модульді қазандық құрылысының ЖСҚ әзірлеу</t>
  </si>
  <si>
    <t xml:space="preserve">Көкшетау қаласы Краснояр тас жолы бойында тұрған оқу-тәрбиелік кешенінің құрылысы </t>
  </si>
  <si>
    <t>Ақмола облысы Астрахан ауданы Петровка ауылындағы "Петров орта мектебі" ММ ғимаратының шатырсыз төбесіні шатырлы етіп реконструкциялау</t>
  </si>
  <si>
    <t>Макинск қаласындағы №4  орта мектеп ғимаратының екі қабатты блогын балалар музыка мектебі, балалар шығармашылығы үйі және түзету сыныптары бар кабинеттерге реконструкциялау</t>
  </si>
  <si>
    <t>"Щучинск қаласы №4 орта мектебі» ММ «Шатырын қайта құру (біріктірілген шатырға ауыстыру)</t>
  </si>
  <si>
    <t>Еңбекшілдер ауданы  Невское а. 80 орындық мектептің құрылысы</t>
  </si>
  <si>
    <t>Ақмола облысы Зеренді ауданының Доңғылағаш ауылында 50 орынға арналған мектепте қазандық құрылысы</t>
  </si>
  <si>
    <t>Зеренді ауданы, Зеренді ауылында Жанайдар Мусин 39 А көшесіндегі Мәлік Ғабдуллин атындағы мектепті спорт залы құрылысымен жалпы білім беретін орта мектептің оқу корпусының ғимаратыныетіп қайта құру</t>
  </si>
  <si>
    <t>Шортанды ауданы Ключи ауылындағы Ключи орта мектебіне инженерлік желілермен блок-модульді қазандық құрылысының ЖСҚ әзірлеу</t>
  </si>
  <si>
    <t>Зеренді ауданы Пухальское ауылындағы орта мектебіне инженерлік желілермен блок-модульді қазандық құрылысының ЖСҚ әзірлеу</t>
  </si>
  <si>
    <t xml:space="preserve">"Целиноград ауданы Максимовка ауылында 300 орындық орта мектеп құрылысы" объектінін ЖСҚ түзету </t>
  </si>
  <si>
    <t>Целиноград ауданы Максимовка ауылында 300 орындық орта мектеп құрылысы</t>
  </si>
  <si>
    <t>Бурабай ауданының Щучинск қаласында 135 орындық интернат пен 800 оқушыға арналған бейінді мектептің құрылысы</t>
  </si>
  <si>
    <t>Көкшетау қаласындағы 900 орынды үлгі мектептің құрылысы (бекіту)</t>
  </si>
  <si>
    <t>Ақмола облысы Көкшетау қаласының №18 орта мектебіне 420 орындық жапсаржлас құрылыс</t>
  </si>
  <si>
    <t>271.114 «Жергілікті бюджеттерден берілетін нысаналы даму трансферттері» ҚБ</t>
  </si>
  <si>
    <t xml:space="preserve">Целиноград ауданы Қараөткел а. 280 орындық балабақшасын құрылысы ведомстводан тыс кешенді сараптама жүргізу мен ЖСҚ әзірлеу </t>
  </si>
  <si>
    <t>Целиноград ауданы Талапкер селосында 280 орындық балабақша құрылысы, үлгілік жобаны жергілікті жерге байланыстыру</t>
  </si>
  <si>
    <t>Целиноград ауданы Қосшы селосының 280 орындық балабақшасын құрылысы, үлгілік жобаны жергілікті жерге байланыстыру</t>
  </si>
  <si>
    <t xml:space="preserve">Целиноград ауданы Қаражар а.  140 орындық балабақша құрылысы ведомстводан тыс кешенді сараптама жүргізу мен ЖСҚ әзірлеу </t>
  </si>
  <si>
    <t>Целиноград ауданы Қызылжар а. 140 орындық балабақша құрылысы, ведомстводан тыс кешенді сараптама жүргізу мен үлгілік жобаны жергілікті жерге байланыстыру</t>
  </si>
  <si>
    <t xml:space="preserve">Целиноград ауданы Қажымұқан а. 140 орындық балабақша құрылысы, ведомстводан тыс кешенді сараптама жүргізу мен ЖСҚ әзірлеу </t>
  </si>
  <si>
    <t>Целиноград ауданы Р.Қошқарбаев а. 140 орындық балабақша құрылысы, ведомстводан тыс кешенді сараптама жүргізу мен үлгілік жобаны жергілікті жерге байланыстыру</t>
  </si>
  <si>
    <t>Целиноград ауданы Софиевка а. 140 орындық балабақша құрылысы, ведомстводан тыс кешенді сараптама жүргізу мен үлгілік жобаны жергілікті жерге байланыстыру</t>
  </si>
  <si>
    <t xml:space="preserve">Целиноград ауданы Қосшы а. 280 орындық балабақшасын құрылысы ведомстводан тыс кешенді сараптама жүргізу мен ЖСҚ әзірлеу </t>
  </si>
  <si>
    <t>Шортанды ауданы Төңкеріс ауылында 140 орындық балабақша құрылысы үлгілік жобаны жергілікті жерге байланыстыру</t>
  </si>
  <si>
    <t xml:space="preserve">Волгодоновка селосында 140 орындық балабақша құрылысы, үлгілік жобаны жергілікті жерге байланыстыру </t>
  </si>
  <si>
    <t>Шортанды ауданы Бозайғыр селосында 140 орындық балабақша құрылысы, үлгілік жобаны жергілікті жерге байланыстыру</t>
  </si>
  <si>
    <t>Ақмола облысы Көкшетау қ. Ауэзов  көшесі, 119 үй 280 орындық балабақша құрылысына кешенді ведомстволық сараптаманың жүргізе отырып ЖСҚ әзірлеу</t>
  </si>
  <si>
    <t>Ақмола облысы Көкшетау қ. Ауэзов  көшесі, 119 үй 280 орындық балабақша құрылысы</t>
  </si>
  <si>
    <t>Ақмола облысы Көкшетау Боровской ш/ауданы 280 орындық балабақша құрылысы</t>
  </si>
  <si>
    <t>271.099 «Техникалық және кәсіптік, орта білімнен кейінгі білім беру объектілерін құрылысы және реконструкциялау» ҚБ</t>
  </si>
  <si>
    <t>Көкшетау қ. Ақан Сері ат. Мәдениет колледжінің оқу корпусына қосымша ғимараттың құрылысы</t>
  </si>
  <si>
    <t xml:space="preserve">Бурабай ауданы Щучинск  қаласы, жоғары колледжіне Абылай хан к. №63 орналасқан спорт залының құрылысына кешенді ведомстволық сараптаманың жүргізе отырып жобалау-сметалық құжаттаманы әзірлеу </t>
  </si>
  <si>
    <t>"Білім беру орындарын құрылысы және қалпына келтіру" тарауы бойынша жиыны:</t>
  </si>
  <si>
    <t>Денсаулық сақтау объектілерін құрылысы және қалпына келтіру</t>
  </si>
  <si>
    <t>271.038 «Деңсаулық сақтау объектілерің құрылысы және реконструкциялау» ҚБ</t>
  </si>
  <si>
    <t>оның ішінде:</t>
  </si>
  <si>
    <t>Атбасар ауданың Ново-Александровка с. ауысымына 25 келушіге арналған қабылдау жасайтын дәрігерлік емхананың  құрылысы</t>
  </si>
  <si>
    <t>Ақмола облысы Зеренді ауданының Зеренді к. ауысымына 250 қабылдауға арналған аудандық емхана</t>
  </si>
  <si>
    <t>Целиноград ауданының Қабанбай батыр с. ауысымына 50 қабылдауға арналған емдік амбулатория құрылысы</t>
  </si>
  <si>
    <t>Есіл ауданы Интернациональное а. ауысымына 25 қабылдау жасайтын дәрігерлік емхананың  құрылысы</t>
  </si>
  <si>
    <t>Бурабай ауданы Кенесары а. ауысымына 25 қабылдау жасайтын дәрігерлік емхананың құрылысы</t>
  </si>
  <si>
    <t>"Денсаулық сақтау инфрақұрылымын дамыту" тарауы бойынша барлығы:</t>
  </si>
  <si>
    <t xml:space="preserve">Мідениет, спорт инфрақұрылымдың дамыту </t>
  </si>
  <si>
    <t>және де:</t>
  </si>
  <si>
    <t>Целиноград ауданының Ақмол а. әкімшілік ғимараттың құрылысы</t>
  </si>
  <si>
    <t>271.017 «Спорт объектілерін дамыту» ҚБ</t>
  </si>
  <si>
    <t>Көкшетау қ. жеңіл конструкциялардан спорт залының құрылысы</t>
  </si>
  <si>
    <t>Сандықтау ауданы Балкашино селосында дене шынықтыру-сауықтыру кешенінің құрылысы</t>
  </si>
  <si>
    <t>Әлеуметтік қамтамасыз ету объектілерін құрылысы</t>
  </si>
  <si>
    <t>"Мәдениет және спорт инфрақұрылымын дамыту" тарауы бойынша жиыны:</t>
  </si>
  <si>
    <t>271.039 «Әлеуметтік қамтамасыз ету объектілерінің құрылысы және реконструкциялау» ҚБ</t>
  </si>
  <si>
    <t xml:space="preserve">Еңбекшілдер ауданы Макинка ауылында қарттар мен мүгедектерге арналған медициналық-әлеуметтік мекеме  кешенді ведомстволық сараптама жүргізумен ЖСҚ әзірлеу </t>
  </si>
  <si>
    <t>"Шортанды ауданы Жолымбет ауылында медициналық-әлеуметтік мекеме психоневрологиялық аурулармен ауыратын мүгедектер үшін" ҚММ қазандық  блоктық-модулдік құрылысының кешенді ведомстволық сараптамасың жүргізе отырып ЖСҚ әзірлеу</t>
  </si>
  <si>
    <t>Ақмола облысы, Шортанды ауданы, Жолымбет кентінің «Психоневрологиялық ауруы бар мүгедектерге арналған медициналық-әлеуметтік мекемесі" КММ-не блокты-модульдік қазандық құрылысы</t>
  </si>
  <si>
    <t>Ақкөл ауданының Урюпинка балалар үйінің қайта жаңартуға арналған кешенді ведомстволық сараптамасың жүргізе отырып ЖСҚ әзірлеу</t>
  </si>
  <si>
    <t>Сандықтау ауданы Сандықтау селосында, жетім балалар мен ата-анасының қамқорлығынсыз қалған балаларға арналған № 3 балалар үйі» КММ ғимаратына қайта жабдықтауға кешенді ведомстволық сараптама жүргізе отырып ЖСҚ әзірлеу</t>
  </si>
  <si>
    <t>"Әлеуметтік қамтамасыз ету объектілерің құрылысы" тарауы бойынша жиыны:</t>
  </si>
  <si>
    <t>Қоғамдық тәртіп және қауіпсіздік объектілерін құрылысы</t>
  </si>
  <si>
    <t>271.053 «Қоғамдық тәртіп және қауіпсіздік объектілерің құрылысы» ҚБ</t>
  </si>
  <si>
    <t>Ақмола облысы Бурабай ауданы Щучинск қаласы 100-пәтерлік тұрғын үйдің құрылысы</t>
  </si>
  <si>
    <t>Ақмола облысы Бурабай ауданы Зеленобор селолық округі Молбаза кентінің Жастар, 2 б көшесі бойында Бурабай ауданы ішкі істер басқармасының кавалерия взводы ғимаратының құрылысы</t>
  </si>
  <si>
    <t>Ақмола облысы Бурабай ауданының Щучинск қаласында Бурабай ауданының ІІБ ғимаратының құрылысы (типтік жоба)</t>
  </si>
  <si>
    <t>271.061 «Мемлекеттік органдардың объектілерін дамыту»  ҚБ</t>
  </si>
  <si>
    <t>Ақмола облысы Көкшетау қаласы Абай көшесі, 83 мекенжайында орналасқан облыстық әкімдігінің әкімшілік ғимаратын реконструкциялау (2-кезек - 3-қабат, үлкен зал)</t>
  </si>
  <si>
    <t>Ақмола облысы Көкшетау қ. Абай көшесі, 83 мекенжайында орналасқан облыстық әкімдігінің әкімшілік ғимаратын реконструкциялау (3-кезек - 1, 2-қабат және техникалық еден асты)</t>
  </si>
  <si>
    <t>"Қоғамдық тәртіп және қауіпсіздік объектілерін құрылысы" тарауы бойынша жиыны</t>
  </si>
  <si>
    <t>Тұрғын-үй құрылысы</t>
  </si>
  <si>
    <t>271.009 «Аудандардың (облыстық маңызы бар қалалардың) бюджеттеріне тұрғын үй жобалауға және құрылысы кредит беру» ҚБ</t>
  </si>
  <si>
    <t>271.014 «Аудандардың (облыстық маңызы бар қалалардың) бюджеттеріне коммуналдық тұрғын үй қорының тұрғын үйлерін жобалауға және (немесе) құрылысы, реконструкциялауға берілетін нысаналы даму трансферттері» ҚБ</t>
  </si>
  <si>
    <t>Аршалы ауданы</t>
  </si>
  <si>
    <t>Аршалы ауданы Аршалы к. 45 пәтерлік тұрғын үйдің құрылысы</t>
  </si>
  <si>
    <t>Астрахан ауданы</t>
  </si>
  <si>
    <t>Астрахан ауданы Астрахан ауылындағы 36 пәтерлік тұрғын үйдің құрылысы</t>
  </si>
  <si>
    <t>Атбасар ауданы</t>
  </si>
  <si>
    <t xml:space="preserve">Бұланды ауданы Макинск қ. 18 пәтерлік тұрғын үйдің құрылысы </t>
  </si>
  <si>
    <t>Бурабай ауданы</t>
  </si>
  <si>
    <t>Егіндікөл ауданы</t>
  </si>
  <si>
    <t xml:space="preserve">Егіндікөл ауданы Егіндікөл а. екі пәтерлік тұрғын үйдің құрылысы (5 позиция) </t>
  </si>
  <si>
    <t>Ерейментау ауданы</t>
  </si>
  <si>
    <t>Ерейментау қаласындағы 60 пәтерлік тұрғын үйдің құрылысы</t>
  </si>
  <si>
    <t xml:space="preserve">"Ерейментау қ. 60 пәтерлік тұрғын жалдық (коммуналдык) үйдің құрылысы" объектінін ЖСҚ түзету </t>
  </si>
  <si>
    <t>Жақсы ауданы</t>
  </si>
  <si>
    <t xml:space="preserve">Жақсы ауданында Жақсы а. 27 пәтерлік үй құру бойынша кешенді ведомстволық  сараптама жүргізумен жобалау-сметалық құжаттаманы әзірлеу </t>
  </si>
  <si>
    <t>Жақсы ауданы Жақсы а. 18 пәтерлік тұрғын үй құрлысы</t>
  </si>
  <si>
    <t>Қорғалжын ауданы</t>
  </si>
  <si>
    <t xml:space="preserve">"Қорғалжын ауданы Сабынды ауылындағы жас мамандарға арналған  2 -пәтерлік тұрғын үйдің құрылысы" МС жүргізумен типтік жобасын қайта байланыстыру  </t>
  </si>
  <si>
    <t xml:space="preserve">Сандықтау ауданы </t>
  </si>
  <si>
    <t>Сандықтау ауданы Балкашино ауылындағы 18 пәтерлік тұрғын үйдің құрылысы</t>
  </si>
  <si>
    <t>Сандықтау ауданы Балкашино а. Кирова, 8А көш. 18 пәтерлік тұрғын үйдің құрылысы, кешенді ведомстволық  сараптама жүргізумен жобалау-сметалық құжаттаманы әзірлеу</t>
  </si>
  <si>
    <t>Целиноград ауданы</t>
  </si>
  <si>
    <t>Целиноград ауданы Қосшы ауылындағы 45- пәтерлік тұрғын үйдің құрылысы (поз.1) Шнет ауылының тұрғындарын көшіру үшін</t>
  </si>
  <si>
    <t>Целиноград ауданы Қосшы ауылындағы 45- пәтерлік (2-поз.) тұрғын үйдің құрылысы, аймаққа типтік жобаны байланыстыру</t>
  </si>
  <si>
    <t xml:space="preserve">Шортанды ауданы </t>
  </si>
  <si>
    <t>Шортанды ауданы Шортанды ауылында 36-пәтерлік  тұрғын үйдің құрылысына кешенді ведомстволық сараптама жүргізу  жобалау-сметалық құжаттарын әзірлеу</t>
  </si>
  <si>
    <t>Степногорск қ.</t>
  </si>
  <si>
    <t>Степногорск қаласындағы 45 пәтерлік жалдамалы тұрғын үйдің құрылысы (1 позиция)</t>
  </si>
  <si>
    <t>Степногорск қаласындағы 45 пәтерлік жалдамалы тұрғын үйдің құрылысы (2 позиция)</t>
  </si>
  <si>
    <t>Көкшетау қ.</t>
  </si>
  <si>
    <t>Көкшетау қ. 12 көппәтерлік тұрғынүйлердің құрылысының жобалау-сметалық құжаттамасын әзірлеу</t>
  </si>
  <si>
    <t>Аудандық (облыстық маңызы бар қалалардың) бюджеттеріне инженерлік-коммуникациялық инфрақұрылымды жобалауға, дамытуға және (немесе) жайластыруға берілетін нысаналы даму трансферттері</t>
  </si>
  <si>
    <t xml:space="preserve">      Көкшетау қ.</t>
  </si>
  <si>
    <t xml:space="preserve">      Жақсы ауданы</t>
  </si>
  <si>
    <t xml:space="preserve">Аудандардың (облыстық маңызы бар қалалардың) бюджеттеріне коммуналдық тұрғын үй қорының тұрғын үйлерін жобалауға және (немесе) құрылысы, реконструкциялауға берілетін нысаналы даму трансферттері </t>
  </si>
  <si>
    <t xml:space="preserve">      Аршалы ауданы</t>
  </si>
  <si>
    <t>271.027 «Аудандардың (облыстық маңызы бар қалалардың) бюджеттеріне коммуналдық тұрғын үй қорының тұрғын үйлерін жобалауға және (немесе) құрылысы, реконструкциялауға берілетін нысаналы даму трансферттері » ҚБ</t>
  </si>
  <si>
    <t>Ақкөл ауданы</t>
  </si>
  <si>
    <t>Ақкөл ауданы Ақкөл қаласы "Степной- 4" ықшам ауданында су желілері және электр желілері құрылысына кешенді ведомстволық  сараптама жүргізумен жобалау-сметалық құжаттарын әзірлеу</t>
  </si>
  <si>
    <t>Ақкөл ауданы Ақкөл қаласы "Степной- 1" ықшам ауданында су желілері және электр желілері құрылысына кешенді ведомстволық  сараптама жүргізумен жобалау-сметалық құжаттарын әзірлеу</t>
  </si>
  <si>
    <t>Ақкөл ауданы Ақкөл қаласында (балалар үйі ауданындағы) су желілері және электр желілері құрылысына кешенді ведомстволық  сараптама жүргізумен жобалау-сметалық құжаттарын әзірлеу</t>
  </si>
  <si>
    <t>Ақкөл ауданы Ақкөл қаласында (Привокзальный көшесінде) су желілері және электр желілері құрылысына кешенді ведомстволық  сараптама жүргізумен жобалау-сметалық құжаттарын әзірлеу</t>
  </si>
  <si>
    <t>Ақкөл ауданы Ақкөл қаласында (Мұратбаев ықшам ауданында) су желілері және электр желілері құрылысына кешенді ведомстволық  сараптама жүргізумен жобалау-сметалық құжаттарын әзірлеу</t>
  </si>
  <si>
    <t xml:space="preserve">Аршалы ауданы </t>
  </si>
  <si>
    <t xml:space="preserve">Аршалы ауданы Разъезд 42 ауылында сумен жабдықтаудың таратушы желілерінің қайта жабдықтауға ЖСҚ әзірлеу </t>
  </si>
  <si>
    <t>Аршалы ауданы Ақбұлақ ауылында инженерлік-коммуникациялық желілер құрылысына кешенді ведомстволық  сараптама жүргізумен жобалау-сметалық құжаттарын әзірлеу</t>
  </si>
  <si>
    <t>Аршалы ауданы Аршалы ауылында инженерлік-коммуникациялық желілер құрылысына кешенді ведомстволық сараптама жүргізумен жобалау-сметалық құжаттарын әзірлеу</t>
  </si>
  <si>
    <t>Аршалы ауданы Жібек жолы ауылында инженерлік-коммуникациялық желілер құрылысына кешенді ведомстволық  сараптама жүргізумен жобалау-сметалық құжаттарын әзірлеу</t>
  </si>
  <si>
    <t xml:space="preserve">Аршалы ауданы Қостомар ауылында инженерлік-коммуникациялық желілер құрылысына кешенді ведомстволық  сараптама жүргізумен жобалау-сметалық құжаттарын әзірлеу </t>
  </si>
  <si>
    <t>Аршалы ауданы Қостомар ауылында инженерлік-коммуникациялық желілер құрылысы</t>
  </si>
  <si>
    <t xml:space="preserve">Астрахан ауданы Астрахан а. 36 пәтерлік тұрғын үйдің инженерлік-коммуникациялық желілерініңің құрылысы </t>
  </si>
  <si>
    <t xml:space="preserve">Атбасар ауданы Атбасар қаласының солтүстік бөлігіндегі инженерлік-коммуникациялық инфрақұрылымдар құрылысына (10,5 га жер ауданы учаскісінде)  кешенді ведомстволық  сараптама жүргізумен жобалау-сметалық құжаттарын әзірлеу  </t>
  </si>
  <si>
    <t>Ақмола  облысының Атбасар ауданындағы Атбасар қаласының №1 шағын ауданында  14 төртқабатты тұрғын үйдің сыртқы инженерлік желілерінің құрылысы және жабдықтау, жылу желісі</t>
  </si>
  <si>
    <t>Атбасар ауданындағы Атбасар қаласының №1 шағын ауданында  14 қырық бес пәтерлік үйге сыртқы инженерлік желілерінің және байланыс желісініңің құрылысы</t>
  </si>
  <si>
    <t>Атбасар ауданындағы Атбасар қаласының №1 шағын ауданында 14 қырық бес пәтерлік тұрғын үйдің сыртқы инженерлік желілер мен құрылыстар құрылысы, сумен жабдықтау және су бұру желісінің құрылысы</t>
  </si>
  <si>
    <t xml:space="preserve">Бұланды ауданы Макинск қ. 18 пәтерлік тұрғын үйдің инженерлік желілер құрылысы және жабдықтау </t>
  </si>
  <si>
    <t>Ақмола облысы Бурабай ауданы Щучинск қаласындағы ИЖЖ объектілеріне су желілері, электр желілері және су бұру желілері құрылысына кешенді ведомстволық  сараптама жүргізумен жобалау-сметалық құжаттарын әзірлеу</t>
  </si>
  <si>
    <t>Ақмола облысы Бурабай ауданы Зеленый Бор ИЖЖ объектілеріне су желілері, электр желілері және су бұру желілері құрылысына кешенді ведомстволық  сараптама жүргізумен жобалау-сметалық құжаттарын әзірлеу</t>
  </si>
  <si>
    <t>Щучинск Санаторий кентінде қазандық және жылу желілерініңің блоктық-модулдік абаттандыру мен инженерлік желілерінің құрылысы екі  5 қабатты және үш 4 қабатты үйлеріне қойылатын</t>
  </si>
  <si>
    <t>Ерейментау қаласындағы 60 пәтерлік тұрғын үүйдің инженерлік желілерініңің құрылысы</t>
  </si>
  <si>
    <t xml:space="preserve">Зеренді ауданы </t>
  </si>
  <si>
    <t>Зеренді ауданы Ақкөл ауылында бөлі желілері, су желілері құрылысына және электрберу желілерініңің құрылысына кешенді ведомстволық  сараптама жүргізумен жобалау-сметалық құжаттарын әзірлеу</t>
  </si>
  <si>
    <t>Зеренді ауданы Садовое ауылындағы электр желілері және су желілері құрылысына кешенді ведомстволық  сараптама жүргізумен жобалау сметалық құжаттамасын әзірлеу</t>
  </si>
  <si>
    <t>Зеренді ауданы Зеренді ауылындағы жаңа құрылыс тұрғын массивті усадьбалы құрылысына кешенді ведомстволық  сараптама жүргізумен жобалау сметалық құжаттамасын әзірлеу</t>
  </si>
  <si>
    <t xml:space="preserve">Сандықтау ауданы Балкашино ауылындағы 18 пәтерлік тұрғын үйдің инженерлік желілері құрылысы және аббатандыру </t>
  </si>
  <si>
    <t>Целиноград ауданы Қосшы ауылындағы ішкі кварталдық су бұру (кәріз) (55,3 км үшінші іске қосу кешені ұзындығы) су бұру желілерініңің құрылысы</t>
  </si>
  <si>
    <t>Целиноград ауданы Қосшы ауылындағы сумен жабдықтау жүйелерінің құрылысы</t>
  </si>
  <si>
    <t>Шортанды ауданы Шортанды ауылында жаңа құрылыс ИЖЖ учаскілеріне инженерлік-коммуникациялық инфрақұрылымдардың құрылысына кешенді ведомстволық сараптама жүргізумен  жобалау-сметалық құжаттарын әзірлеу</t>
  </si>
  <si>
    <t>Шортанды ауданы Научный ауылында жаңа құрылыс ИЖЖ учаскілеріне инженерлік-коммуникациялық инфрақұрылымдардың құрылысына кешенді ведомстволық сараптама жүргізумен  жобалау-сметалық құжаттарын әзірлеу</t>
  </si>
  <si>
    <t>Көкшетау қаласы Көктем шағын ауданының солтүстігіндегі 11 көп пәтерлік тұрғын үйлерді абаттандырудың және  сыртқы инженерлік желілер құрылысының ЖСҚ дайындау мен мемлекеттік сараптамадан жүргізу.</t>
  </si>
  <si>
    <t>Көкшетау қаласындағы 108 пәтерлік тұрғын үйін абаттандыру және сыртқы инженерлік желілерінің құрылысы (поз Б)</t>
  </si>
  <si>
    <t>Көкшетау қаласындағы 514 га жер учаскі ауданында инженерлік желілердің құрылысына кешенді ведомстволық  сараптама жүргізумен жобалау-сметалық құжаттарын әзірлеу ЖСҚ әзірлеу</t>
  </si>
  <si>
    <t xml:space="preserve">Көкшетау қаласындағы 514 га жер учаскі ауданында инженерлік желілер құрылысына кешенді ведомстволық  сараптама жүргізумен  жобалау-сметалық құжаттарын әзірлеу ЖСҚ түзету </t>
  </si>
  <si>
    <t>Көкшетау қаласы Станционный ауылының оңтүстігіндегі 60 га жер учаскі аумағындағы инженерлік желілер құрылысына кешенді ведомстволық  сараптама жүргізумен жобалау-сметалық құжаттарын әзірлеу</t>
  </si>
  <si>
    <t xml:space="preserve">Көкшетау қ. Боровской шағын ауданда 60 пәтерлік тұрғын үйдің ішкі кварталды желілерінің (электр, жылу, сумен жабдықтау және кәріз) құрылысы және аббатандыру </t>
  </si>
  <si>
    <t>Көкшетау қаласында № 3а «Юбилейный» шағын ауданында  90 пәтерлік үйіне инженерлік желілерді құрылысы және аббатандыру</t>
  </si>
  <si>
    <t>Ақмола облысы, Көкшетау қаласы ,Көктем шағын  ауданы, 11 Б, тоғыз қабатты 45 пәтерлік үйге сыртқы инженерлік желілерді құрылысы және аббатандыру</t>
  </si>
  <si>
    <t xml:space="preserve">Көкшетау қ. Центральный, 55Б шағын ауданындағы екі 45 пәтерлік тұрғын үйлердің инжерлік желілерінің құрылысы (поз.1, 2) </t>
  </si>
  <si>
    <t>Ақмола облысы Көкшетау қаласының Темірбекова № 2 көшесі кіріктірілген тұрағы бар 292-бөлмелі 9 қабатты тұрғын үйдің арналған желілерінің құрылысы бойынша жобалық сметасын әзірлеу</t>
  </si>
  <si>
    <t xml:space="preserve">Аудандық (облыстық маңызы бар қалалардың) бюджеттеріне коммуналдық тұрғын үй қорының тұрғын үйлерін жобалауға және (немесе) құрылысы, реконструкциялауға берілетін нысаналы даму трансферттері </t>
  </si>
  <si>
    <t xml:space="preserve">      Атбасар ауданы</t>
  </si>
  <si>
    <t>Атбасар ауданы Атбасар қ. он екі 45-пәтерлік тұрғын үй құрылысына ЖСҚ байлау</t>
  </si>
  <si>
    <t xml:space="preserve">Атбасар ауданы Атбасар қ. 45-пәтерлік тұрғын үйдің инженерлік-коммуникациялық инфрақұрылымды құрылысына сараптама жүргізумен ЖСҚ әзірлеу </t>
  </si>
  <si>
    <t>271.019 «Аудандарың (облыстық маңызы бар қалалардың) бюджеттеріне жылу-энергетикалық жүйесін дамытуға берілетін нысаналы даму трансферттері» ҚБ</t>
  </si>
  <si>
    <t>Атбасар ауданындағы Атбасар қаласының №1 шағын ауданында   14 қырық бес пәтерлік тұрғын үйге инженерлік желілердің құру және тұрғын үйді электр желісімен  жабдықтау</t>
  </si>
  <si>
    <t>"Тұрғын үй құрылысы" тарауы бойынша жиыны:</t>
  </si>
  <si>
    <t>Сумен қамту және су бұру</t>
  </si>
  <si>
    <t xml:space="preserve">Құрылыс басқармасы бойынша іс-шараларды қаржыландыру </t>
  </si>
  <si>
    <t>271.092 «Елді мекендерді шаруашылық-ауыз сумен жабдықтау үшін жерасты суларына іздестіру-барлау жұмыстарын ұйымдастыру және жүргізу» ҚБ</t>
  </si>
  <si>
    <t>271.058 «Аудандардың (облыстық маңызы бар қалалардың) бюджеттеріне елді мекендерді сумен жабдықтау және су бұру жүйелерін дамытуға берілетін нысаналы даму трансферттері " ҚБ</t>
  </si>
  <si>
    <t>Целиноград ауданы Қызылжар ауылын сумен жабдықтаудың таратушы желілерің қайта құру, ЖСҚ әзірлеу</t>
  </si>
  <si>
    <t>Целиноград ауданының Қабанбай батыр ауылында су құбырының қосымша желісін және су бұру желісінің құрылысы (2-кезек)</t>
  </si>
  <si>
    <t xml:space="preserve">Целиноград ауданының 96 а. Разъезд  сумен жабдықтау, бұру желілерің қалпына келтіруге ЖСҚ әзірлеу </t>
  </si>
  <si>
    <t xml:space="preserve">Целиноград ауданының Р.Қошқарбаев а. жаңа учаскелерінде су құбыры желілерінің құрылысына ЖСҚ әзірлеу </t>
  </si>
  <si>
    <t xml:space="preserve">Ақкөл ауданының Азат а. су құбырының құрылысы, жобалау-сметалық құжаттамасын әзірлеу </t>
  </si>
  <si>
    <t>Еңбекшілдер ауданының Мамай с. су құбырлары желісін қалпына келтіру</t>
  </si>
  <si>
    <t>Қорғалжын ауданының Өркендеу а. су құбыры желісін қалпына келтіру</t>
  </si>
  <si>
    <t>Целиноград ауданының Тайтөбе а. сумен қамту желілерің қалпына келтіру</t>
  </si>
  <si>
    <t>Ақкөл ауданының Минское а. су құбыры желісін қалпына келтіру</t>
  </si>
  <si>
    <t>Атбасар ауданының Садовое а. су құбыры желісін қалпына келтіру</t>
  </si>
  <si>
    <t>Жібек Жолы а. жаңа учаскелерінде су құбыры желілерінің құрылысы ЖСҚ әзірлеу</t>
  </si>
  <si>
    <t>Бурабай ауданының Первомай ауылының су құбыры желісін қайта құру</t>
  </si>
  <si>
    <t>Ерейментау ауданының Куншалган ауылының су құбырлары желілерін қайта жаңарту</t>
  </si>
  <si>
    <t>Целиноград ауданының Мәншүк ауылы ұңғымалық сілтілеу және жер асты сумен жабдықтау жүйесін қайта құру</t>
  </si>
  <si>
    <t>Шортанды ауданының Шортанды а. су құбырлары желілерін және су бұруды  қайта жаңарту (3-ші кезек)</t>
  </si>
  <si>
    <t>Төңкеріс  а. (Шортанды ауданы) су бұрумен қамту желілерін қалпына келтіруге ЖСҚ әзірлеу</t>
  </si>
  <si>
    <t>Жақсы ауданының Лозовое ауылында су бұру желілерін қалпына келтіру</t>
  </si>
  <si>
    <t>Астрахан ауданының Каменка а. су құбыры желісінің құрылысы</t>
  </si>
  <si>
    <t>Ақмола облысы Ақкөл ауданының Минское ауылында ұңғымалық сілтілеу және жер асты суыммен жабдықтау жүйесін қайта құру</t>
  </si>
  <si>
    <t>Целиноград ауданы Оразақ с-нан Ақмол а. магистральдық су тартқышын қайта жаңарту. Құрылыстың 2-ші кезегі</t>
  </si>
  <si>
    <t>Ақмола облысы Целиноград ауданының Қаражар ауылында сумен жабдықтаудың таратушы желілерін қайта құру</t>
  </si>
  <si>
    <t>Целиноград ауданының Тайтөбе а. сумен қамту желілерін қалпына келтіру</t>
  </si>
  <si>
    <t>Целиноград ауданы 96 Разъезд  ауылындағы сумен жабдықтаудың таратушы желілерін қайта құру</t>
  </si>
  <si>
    <t>Целиноград ауданының Сабынды а. Оразак а. дейін су мен қамту желілерін қайта жаңарту</t>
  </si>
  <si>
    <t>Су құбыр құрылыстарын және су құбырын қалпына келтіре отырып Каменка а. су құбыр желілерін құрылысы</t>
  </si>
  <si>
    <t>Ақмола облысы Атбасар ауданының Садовое ауылының су құбыры желілерің мен құрылыстарын қалпына келтіру</t>
  </si>
  <si>
    <t xml:space="preserve">Ақмола облысы Целиноград ауданы Нижнеромановск кен орнының Қосшы а. дейін су жинайтын құрылыстар мен сумен қамту құрылысы </t>
  </si>
  <si>
    <t>Ақмола облысы Қорғалжын ауданының Өркендеу а. магистральды құбырды қалпына келтіру</t>
  </si>
  <si>
    <t>Ақмола облысы Целиноград ауданының Қабанбай батыр а. сумен қамту жүйелерін қалпына келтіру (ІІ-кезек)</t>
  </si>
  <si>
    <t>Ақмола облысы Целиноград ауданының Мәншүк ауылының ұңғымалық су бұру және сумен қамту жүйелерін қалпына келтіру</t>
  </si>
  <si>
    <t>"Сумен қамту және су бұру" тарауы бойынша жиыны</t>
  </si>
  <si>
    <t>"Тұрғын үй қолжетімділікті қамтамасыз ету және құрылыстың дамыту" мақсаты бойынша жиыны</t>
  </si>
  <si>
    <t>ЖКАЖБ</t>
  </si>
  <si>
    <t>"Жақсы және қанағаттанарлық жағдайдағы облыстық және аудандық маңызы бар автомобиль жолдарының үлесі" НИ</t>
  </si>
  <si>
    <t xml:space="preserve"> "Жолаушылар автомобиль тасымалымен қамтылмаған елді мекендер үлесі" НИ</t>
  </si>
  <si>
    <t>"Күрделі жөндеу жұмыстарын талап ететін кондоминиум объектілері үлесінің төмендеуі" НИ</t>
  </si>
  <si>
    <t xml:space="preserve"> "Қалаларда орталықтандырылған қол жеткізу" НИ:</t>
  </si>
  <si>
    <t>"Ауылдық елді мекендердің орталықтандырылған  қол жеткізуі" НИ:</t>
  </si>
  <si>
    <t xml:space="preserve"> "Жаңғыртылған желілердің ұзындығы НИ:</t>
  </si>
  <si>
    <t xml:space="preserve">жылумен қамсыздандыру </t>
  </si>
  <si>
    <t>газбен қамсыздандыру</t>
  </si>
  <si>
    <t>электрмен қамсыздандыру"</t>
  </si>
  <si>
    <t>5-бағыт: Экология және жер ресурстары</t>
  </si>
  <si>
    <t>24-мақсат: "Экологиялық қауіпсіздікті және қоршаған ортаның қорғалуын қамтамасыз ету"</t>
  </si>
  <si>
    <t>"Орман шаруашылығының негізгі капиталына инвестициялардың нақты көлемінің индексі" НИ</t>
  </si>
  <si>
    <t>"Экологиялық талаптарға және санитариялық ережелерге сәйкес келетін қатты тұрмыстық қалдықтарды орналастыру объектілерінің үлесі (оларды орналастыру орындарының жалпы санынан)" НИ</t>
  </si>
  <si>
    <t>"Нормативтік ластау заттарының көлемі" НИ:</t>
  </si>
  <si>
    <t>- атмосфералық ауаға тастанымдар</t>
  </si>
  <si>
    <t>- су объектілеріне тастанымдар</t>
  </si>
  <si>
    <t xml:space="preserve"> "Жергілікті атқарушы органдар иелігінде орналасқан мемлекеттік орман қолрының аумағындағы орманы бар алқаптар ауданы**"НИ</t>
  </si>
  <si>
    <t>"Жергілікті атқарушы органдар иелігінде орналасқан мемлекеттік орман қорының аумағындағы бір орман өртінің орташа ауданы **" НИ</t>
  </si>
  <si>
    <t>"Экологиялық қауіпсіздікті және қоршаған ортаның қорғалуын қамтамасыз ету" мақсаты бойынша жиыны:</t>
  </si>
  <si>
    <t>"Ауыл шаруашылық мақсатта пайдаланылатын жерлердің ауыл шаруашылық айналымға тартылған жерлердің үлесі**" НИ</t>
  </si>
  <si>
    <t>Қазақстан Республикасының жер заңнамасына өзгерістер енгізу бойынша тиісті ұсынымдар енгізу</t>
  </si>
  <si>
    <t>Ауыл шаруашылық мақсатта пайдаланылмайтын жерлерді ауыл шаруашылық айналымға одан әрі енгізу мүмкіндігін қамтамасыз ету үшін қайтару бойынша жұмысты өзектендіру</t>
  </si>
  <si>
    <t>Жер ресурстарын тиімді пайдалану және жер заңнамасын сақтауды анықтау мақсатында бақылау іс-шараларын өткізу</t>
  </si>
  <si>
    <t xml:space="preserve"> "Жергілікті атқарушы органдармен көрсетілетін мемлекеттік қызметтерді көрсету сапасына қанағаттандырылу деңгейін арттыру" НИ</t>
  </si>
  <si>
    <t>"Жерлерді тиімді пайдалану" мақсаты бойынша жиыны:</t>
  </si>
  <si>
    <t>Мемлекеттік қызметтердің көрсетілу сапасын мониторингілеу</t>
  </si>
  <si>
    <t>Тұтынушыларды мемлекеттік қызметтерді көрсету тәртібі туралы ақпараттандыру</t>
  </si>
  <si>
    <t>облыс әкімі аппаратының мемлекеттік қызметтерді көрсетуді талдау бөлімі</t>
  </si>
  <si>
    <t>аудандар, қалалар әкімдері, облыстық басқармалар</t>
  </si>
  <si>
    <t xml:space="preserve"> 6-бағыт: Мемлекеттік қызметтер</t>
  </si>
  <si>
    <t xml:space="preserve"> 26-мақсат:  "Мемлекеттік қызметтердің сапасы мен қолжетімділігін арттыру"</t>
  </si>
  <si>
    <t>Облыс әкімі аппараты бойынша іс-шараларды қаржыландыру:</t>
  </si>
  <si>
    <t>Қаржы басқармасы бойынша іс-шараларды қаржыландыру:</t>
  </si>
  <si>
    <t>Облыс әкімінің аппараты</t>
  </si>
  <si>
    <t>ЖҚБ</t>
  </si>
  <si>
    <t>Жер қатынастары басқармасы бойынша іс-шараларды қаржыландыру:</t>
  </si>
  <si>
    <t>Жердiң пайдаланылуы мен қорғалуын бақылау басқармасы бойынша іс-шараларды қаржыландыру:</t>
  </si>
  <si>
    <t>ЖПҚББ</t>
  </si>
  <si>
    <t xml:space="preserve"> 25-мақсат: "Жерлерді тиімді пайдалану"</t>
  </si>
  <si>
    <t>Іс-шаралар</t>
  </si>
  <si>
    <t>Табиғи ресурстар және табиғат пайдалануды реттеу басқармасы бойынша іс-шараларды қаржыландыру:</t>
  </si>
  <si>
    <t>254.001 «Жергілікті деңгейде қоршаған ортаны қорғау саласындағы мемлекеттік саясатты іске асыру жөніндегі қызметтер» ТРТПБ</t>
  </si>
  <si>
    <t>254.013 «Мемлекеттік органның күрделі шығыстары» ТРТПБ</t>
  </si>
  <si>
    <t>ТРТПБ</t>
  </si>
  <si>
    <t>мың га</t>
  </si>
  <si>
    <t>Жолаушылар көлігі және автомобиль жолдары басқармасы бойынша іс-шараларды қаржыландыру:</t>
  </si>
  <si>
    <t>"Малый Барап-Кордон" облыстық маңызы бар автомобиль жолын қалпына келтіру, ЖСҚ әзірлеу</t>
  </si>
  <si>
    <t>Ақмола облысында "Атбасар-Сочинское" автожолынан 19 ш. қашықтағы көпірдің құрылысы,  ЖСҚ әзірлеу</t>
  </si>
  <si>
    <t xml:space="preserve">Ақмола облысында "Жалтыр-Макинск" автожолын 55 ш. қашықтағы көпірдің құрылысы, ЖСҚ әзірлеу </t>
  </si>
  <si>
    <t>«Ерейментау-Павловка-Аршалы» автомобиль жолының 19 ш кіреберісіндегі жабдықталған кіші жасанды құрылысты қайта   жаңарту,  ЖСҚ әзірлеу</t>
  </si>
  <si>
    <t>Ақмола облысында "Есіл-Свободное-Раздольное" автожолынан 13 ш. қашықтағы көпірдің құрылысы, ЖСҚ әзірлеу</t>
  </si>
  <si>
    <t>"Жолымбет-Шортанды-Пригородное" 116 км автомобиль жолының Колутон өзені арқылы өтетін көпірдің құрылысына ЖСҚ әзірлеу</t>
  </si>
  <si>
    <t>Целиноград ауданы Жібек жолы ауылының көше-жол желісінің құрылысы ЖСҚ әзірлеу</t>
  </si>
  <si>
    <t xml:space="preserve">Бурабай кенті жол торабын дамытудың жабдықталуы және құрылысы </t>
  </si>
  <si>
    <t>"Бурабай кенті жол торабын дамытудың қайта жабдықталуы және құрылысы (2 кезең)" жұмыс жобасын түзету</t>
  </si>
  <si>
    <t>Зеренді ауданы</t>
  </si>
  <si>
    <t>Зеренді ауданы Садовый ауылдық округі шекарасындағы "кіреберіс Елікті тау-шаңғы  базасына" автожолды қайта жабдықтау</t>
  </si>
  <si>
    <t xml:space="preserve">Целиноград ауданы Ақмол а. жол торабын дамыту құрылысы (1,2,3,4 ш/аудандар) </t>
  </si>
  <si>
    <t>Ақмола облысы Целиноград ауданының Родина ауылына кіре беріс авто жолын қайта жабдықтау (0-5,78ш.)</t>
  </si>
  <si>
    <t xml:space="preserve">Целиноград ауданы Талапкер ауылының көше-жол жүйесінің құрылысы </t>
  </si>
  <si>
    <t>Целиноград ауданы Нұресіл (Воздвиженка) ауылының көше-жол жүйесінің құрылысы  ЖСҚ әзірлеу</t>
  </si>
  <si>
    <t>Көкшетау қ. (Әуезов көшесінен Абыдайхан даңғылына дейінгі) Ғабдуллин көшесін  қайта жабдықтау</t>
  </si>
  <si>
    <r>
      <rPr>
        <sz val="10"/>
        <rFont val="Times New Roman"/>
        <family val="1"/>
        <charset val="204"/>
      </rPr>
      <t xml:space="preserve">268.045 «Аудандардың (облыстық маңызы бар қалалардың) бюджеттеріне Қазақстан Республикасында мүгедектердің құқықтарын қамтамасыз ету және өмір сүру сапасын жақсарту жөніндегі 2012 - 2018 жылдарға арналған іс-шаралар жоспарын іске асыруға берілетін ағымдағы нысаналы трансферттер» </t>
    </r>
    <r>
      <rPr>
        <i/>
        <sz val="10"/>
        <rFont val="Times New Roman"/>
        <family val="1"/>
        <charset val="204"/>
      </rPr>
      <t>ЖКАЖБ</t>
    </r>
  </si>
  <si>
    <r>
      <rPr>
        <sz val="10"/>
        <rFont val="Times New Roman"/>
        <family val="1"/>
        <charset val="204"/>
      </rPr>
      <t>268.003 «Автомобиль жолдарының жұмыс істеуін қамтамасыз ету»</t>
    </r>
    <r>
      <rPr>
        <i/>
        <sz val="10"/>
        <rFont val="Times New Roman"/>
        <family val="1"/>
        <charset val="204"/>
      </rPr>
      <t xml:space="preserve"> ЖКАЖБ </t>
    </r>
    <r>
      <rPr>
        <sz val="10"/>
        <rFont val="Times New Roman"/>
        <family val="1"/>
        <charset val="204"/>
      </rPr>
      <t>"Облыстық маңызы бар жолдарды ұстау және ағымдағы жөндеу"</t>
    </r>
  </si>
  <si>
    <t xml:space="preserve">Облыстық мағынадағы жолдар мен елді мекендердің көшелерін жөндеуге ЖСҚ әзірлеу </t>
  </si>
  <si>
    <t>"Ақмола облысы Целиноград ауданы Малотимофеевка ауылының көше-жол жүйесін күрделі жөндеу" жұмыс жобасы бойынша ведомстводан тыс кешендік сараптама жүргізу</t>
  </si>
  <si>
    <t>"Атбасар-Сочинское" 93+746 ш автомобиль жолындағы Шортанбай ө. арқылы көпірінің күрделі жөндеуі" жұмыс жобасы бойынша ведомстводан тыс кешендік сараптама жүргізу</t>
  </si>
  <si>
    <t xml:space="preserve">"Балқашын-Шаңтөбе" автомобиль жолының орташа жөндеуі </t>
  </si>
  <si>
    <t xml:space="preserve">Новый Колутон-Ақкөл-Азат-Минское" автожолының күрделі жөндеуі  </t>
  </si>
  <si>
    <t xml:space="preserve">"Бұзұлық-Алматинский" автомобиль жолының орташа жөндеуі </t>
  </si>
  <si>
    <t xml:space="preserve">"Новочеркасск-Егіндікөл" автомобиль жолы учаскесінің орташа жөндеуі </t>
  </si>
  <si>
    <t xml:space="preserve">«Ақмол - Воздвиженка – Талапкер» облыстық мағынады жолдың орташа жөндеуі </t>
  </si>
  <si>
    <t xml:space="preserve"> «Ақсу – Бестөбе – Изобильное» автомобиль жолының орташа жөндеуі </t>
  </si>
  <si>
    <t xml:space="preserve">"Астана қ. шығыс айналма жолы-Сарыоба ст." автомобиль жолы учаскесінің орташа жөндеуі </t>
  </si>
  <si>
    <t xml:space="preserve">Ақмола облысы Целиноград ауданы Қосшы ауылының  көше-жол желісінің күрделі жөндеуі </t>
  </si>
  <si>
    <t xml:space="preserve">Целиноград ауданы Қабанбай батыр а. көше-жол желісінің күрделі жөндеуі </t>
  </si>
  <si>
    <t xml:space="preserve">Целиноград ауданы Тайтөбе а. көше-жол жүйесінің күрделі жөндеуі </t>
  </si>
  <si>
    <t xml:space="preserve">Целиноград ауданы Максимовка а. көше-жол жүйесінің күрделі жөндеуі </t>
  </si>
  <si>
    <t xml:space="preserve">Целиноград ауданы Софиевка а. көше-жол жүйесінің күрделі жөндеуі  </t>
  </si>
  <si>
    <t xml:space="preserve">Целиноград ауданы Шұбар а. көше-жол жүйесінің күрделі жөндеуі  </t>
  </si>
  <si>
    <t xml:space="preserve">Аршалы ауданы "Аршалы-Ижевское"автомобиль жолының күрделі жөндеуі </t>
  </si>
  <si>
    <t xml:space="preserve">Бурабай ауданының "Щучинск-Николаевка" автожолы учаскесінің орташа жөндеуі </t>
  </si>
  <si>
    <t xml:space="preserve">Қызылсуат а. көше-жол жүйесінің күрделі жөндеуі </t>
  </si>
  <si>
    <t xml:space="preserve">Ақкөл қ. жолдарының ағымдағы жөндеуі </t>
  </si>
  <si>
    <t>Аршалы қ. жолдарының ағымдағы жөндеуі</t>
  </si>
  <si>
    <t>Астрахан ауданы Жалтыр а., Астрахан а. көшелерін ағымдағы жөндеуі</t>
  </si>
  <si>
    <t xml:space="preserve">Атбасар қ. көше-жол желісінің ағымдағы жөндеуі </t>
  </si>
  <si>
    <t xml:space="preserve">Атбасар қ. жолдарын ағымдағы жөндеуі </t>
  </si>
  <si>
    <t xml:space="preserve">Макинск қ. жолдарын ағымдағы жөндеуі </t>
  </si>
  <si>
    <t xml:space="preserve">Бурабай ауданы "Ұрымқай-Қиыңдық-Қарағай" су бұрғыш құбырын жөндеу, автомобиль жолының құм-тас жапқышының ағымдағы жөндеуі </t>
  </si>
  <si>
    <t>Бурабай ауданы Щучинск қ. т/ж торабынан Рабочая көшесіне дейін ағымдағы жөндеу</t>
  </si>
  <si>
    <t>"Бурабай ауданы Щучинск қ. Астана-Көкшетау тас жолына шығуына дейін Трудовой, Коммунистический, ПК10+00 Пролетарский көшелерінің күрделі жөндеуі"</t>
  </si>
  <si>
    <t>Щучинск қ. Октябрьский, Зеленая және Сейфуллин к-рі бойынша қалаішілік жолдардың орташа жөндеуі</t>
  </si>
  <si>
    <t xml:space="preserve">Бурабай к. мемлекеттік қажеттілік үшін жолдардың реконструкциясы мен құрылысына жер учаскелерін иеліктен шығаруға байланысты  жер учаскесін және басқа жылжымайтын мүлікті сатып алу </t>
  </si>
  <si>
    <t xml:space="preserve">Щучинск қ. жолдардың ағымдағы (күтіп ұстау) жөндеуі </t>
  </si>
  <si>
    <t>Егіндікөл а. жолдарының ағымдағы жөндеуі</t>
  </si>
  <si>
    <t xml:space="preserve">Степняк қ. көше-жол төсемінің ағымдағы жөндеуі </t>
  </si>
  <si>
    <t xml:space="preserve">Ерейментау қ. жол төсемінің ағымдағы жөндеуі </t>
  </si>
  <si>
    <t xml:space="preserve">Есіл қ. көше-жол жүйесінің ағымдағы жөндеуі </t>
  </si>
  <si>
    <t xml:space="preserve">Жақсы а.. көше-жол жүйесінің ағымдағы жөндеуі </t>
  </si>
  <si>
    <t xml:space="preserve">Державинск қ. көше-жол жүйесінің ағымдағы жөндеуі </t>
  </si>
  <si>
    <t xml:space="preserve">Зеренді а. көше-жол жүйесінің ағымдағы жөндеуі </t>
  </si>
  <si>
    <t>Қорғалжын ауданының Өркендеу, Майшүкір ауылдарына кіреберіс жолдарының ағымдағы жөндеуі; Қорғалжын-Баршин, Қорғалжын-Шалқар, Жантеке-Ұялы автомобиль жолдары учаскелерінің ағымдағы жөндеуі</t>
  </si>
  <si>
    <t>«Васильевка-Тучное» автомобиль жолының 2-ші ш апаттық су өткізгіш құбырының күрделі жөндеуі</t>
  </si>
  <si>
    <t xml:space="preserve">«Каменка – Дорогинка» автомобиль жолының 4-ші ш апаттық су өткізгіш құбырының күрделі жөндеуі </t>
  </si>
  <si>
    <t xml:space="preserve">Шашке – Барақпай автомобиль жолының 1-ші ш  апаттық су өткізгіш құбырының күрделі жөндеуі </t>
  </si>
  <si>
    <t xml:space="preserve">Новоселовка ауылына кіреберіс автомобиль жолының 1-ші ш  апаттық су өткізгіш құбырының күрделі жөндеуі </t>
  </si>
  <si>
    <t xml:space="preserve">Каменка - Белгородское автомобиль жолының 3-ші ш  апаттық су өткізгіш құбырының күрделі жөндеуі  </t>
  </si>
  <si>
    <t xml:space="preserve">Балкашино а. көшелері учаскелерінің автомобиль жолдарының ағымдағы жөндеуі </t>
  </si>
  <si>
    <t xml:space="preserve">Шортанды к. жолдарының ағымдағы жөндеуі </t>
  </si>
  <si>
    <t xml:space="preserve">Шортанды к. Дзержинский к-сі бойынша жолдың күрделі жөндеуі </t>
  </si>
  <si>
    <t xml:space="preserve">Ақмола облысының Степногорск өаласында Автобазадан Степная көшесіне дейін Парковая көшесі бойынша күрделі жөндеу </t>
  </si>
  <si>
    <t xml:space="preserve">Степногорск қ. жолдарының ағымдағы жөндеуі </t>
  </si>
  <si>
    <t xml:space="preserve">Көкшетау қ. жолдарының ағымдағы жөндеуі </t>
  </si>
  <si>
    <t>Ташенов көшесі жолының күрделі жөндеуі (Әуелбеков к-нен Әуезов к-не дейін)</t>
  </si>
  <si>
    <t>Ташенов көшесі жолының күрделі жөндеуі (айналма жолдан Уәлиханов көшесіне дейін)</t>
  </si>
  <si>
    <t xml:space="preserve">Целиноград ауданы Талапкер а. көше-жол жүйесінің ағымдағы жөндеуі </t>
  </si>
  <si>
    <t>Аудан орталықтарында және Көкшетау мен Степногорск қалаларында 6 такси тұрағын абаттандыру</t>
  </si>
  <si>
    <t>Такси тасымалдары нарығын дамыту және елді мекендерді ресми такси тасымалымен қамтамасыз ету</t>
  </si>
  <si>
    <t>аудандар мен Көкшетау және Степногорск қалаларының әкімдіктері</t>
  </si>
  <si>
    <t xml:space="preserve">аудандар мен Көкшетау және Степногорск қалаларының әкімдіктері </t>
  </si>
  <si>
    <t>Энергетика және тұрғын үй-коммуналдық шаруашылық басқармасы бойынша іс-шараларды қаржыландыру:</t>
  </si>
  <si>
    <t>Бурабай ауданының Бурабай к. тазарту қондырғыларын тазарту</t>
  </si>
  <si>
    <t xml:space="preserve">Ақмола облысы Бурабай ауданы Бурабай кентінде кәріздік сорғыш станциясының коллекторлармен (3 кезектегі) су бұру жүйесі </t>
  </si>
  <si>
    <t>Ақмола облысы Бурабай ауданы Қатаркөл ауылының су бұру нысандары мен желісінің объектілерінің құрылысы</t>
  </si>
  <si>
    <t>Ақмола облысы Бурабай ауданы Қатаркөлдің кәріздік коллекторының құрылысы</t>
  </si>
  <si>
    <t>Ақмола облысы Бурабай ауданы Щучинск қаласының кварталішілік су құбыры тораптарының құрылысы 4-кезек (93,08 ш)</t>
  </si>
  <si>
    <t>Ақмола облысы Бурабай ауданы Щучинск қаласының су бұру желілері мен нысандарын реконструкциялау</t>
  </si>
  <si>
    <t>Бурабай ауданының Бурабай к. су ағыны канализацияларының құрылысы</t>
  </si>
  <si>
    <t>Есіл ауданы</t>
  </si>
  <si>
    <t xml:space="preserve">Есіл ауданы Есіл қаласының кәріз жүйесін реконструкциялау мен тазалау қондырғыларының құрылысы құрылысы бойынша ЖСҚ әзірлеу </t>
  </si>
  <si>
    <t xml:space="preserve">Жарқайың ауданы                  </t>
  </si>
  <si>
    <t xml:space="preserve">Державин қаласын жерасты көздерінің суымен қамту желілері мен су жүргізуді қайта жөндеу, 3 кезек, кешенді ведомстволық сараптама жүргізу ЖСҚ әзірлеу </t>
  </si>
  <si>
    <t>Шортанды ауданы</t>
  </si>
  <si>
    <t>Шортанды ауданының Научный ауылында Дамса кенті мен кәріз желілерін қайта жаңарту</t>
  </si>
  <si>
    <t xml:space="preserve">Ақкөл ауданы қала сыртындағы "Барап"  резиденциясын электрберу желілерінің құрылысына ЖСҚ әзірлеу </t>
  </si>
  <si>
    <t>Ақмола облысы Целиноград ауданының Жібек Жолы ауылын «Новоалександровка» ПС 110/35/10 Кв қайта жаңартуы</t>
  </si>
  <si>
    <t>Қорғалжын ауданының Қорғалжын а. көшеге жарық беру құрылысы</t>
  </si>
  <si>
    <t>Целиноград ауданы  Нұресіл (Воздвиженка) а. электрмен жабдыктау желілерінің құрылысы</t>
  </si>
  <si>
    <t>Целиноград ауданы Қажымұқан а. электрмен жабдықтау желілерінің құрылысы</t>
  </si>
  <si>
    <t>Целиноград ауданы Қызылсуат а. электрмен жабдықтау желілерін құрылысы</t>
  </si>
  <si>
    <t>Целиноград ауданы Малотимофеевка а. электрмен жабдықтау желілерін құрылысы</t>
  </si>
  <si>
    <t>Целиноград ауданы Софиевка а. электрмен жабдықтау желілерін құрылысы</t>
  </si>
  <si>
    <t xml:space="preserve">Целиноград ауданының Қаражар а. жаңа құрылысты  электрмен жабдықтау </t>
  </si>
  <si>
    <t>Целиноград ауданы Қабанбай батыр а. электрмен жабдықтау желілерін құрылысы</t>
  </si>
  <si>
    <t>Ақмола облысы Шортанды ауданының Бозайғыр ауылын электрмен жабдықтау</t>
  </si>
  <si>
    <t>Есіл ауданы Есіл қаласының жылу желілерімен орталық қазандығының құрылысы</t>
  </si>
  <si>
    <t>Степногорск қ. Шаңтөбе а. қазандықтың құрылысы</t>
  </si>
  <si>
    <t>Ақсу, Заводской кенттерінің сумен қамту жүйелерін қалпына келтіру (соңғы кезең)</t>
  </si>
  <si>
    <t>Ақмола облысының Жарқайың ауданының Державинск қаласында тазарту құрылыстары бар кәріз желілерін қайта жаңарту</t>
  </si>
  <si>
    <t>Бұланды ауданының сумен жабдықтау және су бұру желілерін жөндеу</t>
  </si>
  <si>
    <t>Қорғалжын ауданының топтық су құбырының ағымдағы жөндеуі</t>
  </si>
  <si>
    <t>Шортанды   ауданының  Қаратөбе  ауылындағы  су  мұнарасын  ағымдағы  жөндеуі</t>
  </si>
  <si>
    <t>Шортанды  ауданы Ключи ауылындағы блок-сүзгіш станцияның ағымдағы жөндеуі</t>
  </si>
  <si>
    <t>Шортанды   ауданының  Шортанды  ауылында  бірінші  көтерілу  станциясының  ағымдағы  жөндеуі</t>
  </si>
  <si>
    <t>Целиноград ауданы Оразак а. су желілерін жөндеу</t>
  </si>
  <si>
    <t xml:space="preserve">Ақкөл ауданы Ақкөл қ. "Восточный" шағын ауданында қазандықты және жылу трассаларын реконструкциялауға кешенді ведомстволық  сараптама өткізумен жобалау-сметалық құжаттаманы әзірлеу </t>
  </si>
  <si>
    <t xml:space="preserve">Атбасар ауданы Атбасар қаласында жылумен жабдықтау жерасты құбырларын қайта жаңарту Уәлиханов көшесін кесіп өтетін </t>
  </si>
  <si>
    <t>Атбасар ауданы Атбасар қаласында жылумен жабдықтау желілері үстіндегі темір жол магистралін қайта жаңарту</t>
  </si>
  <si>
    <t xml:space="preserve">"Ақмола облысы Бұланды ауданы Макинск қаласының оңтүстік-шығыс бөлігінде (4 учаске) модульдік қазандық және жылу желілерінің құрылысы." бойынша ЖСҚ түзету </t>
  </si>
  <si>
    <t>Ақмола облысы Бұланды ауданы Макинск қаласының оңтүстік-шығыс бөлігінде (4 учаске) модульдік қазандық және жылу желілерін құрылысы ЖСҚ әзірлеу. 2 кезең.</t>
  </si>
  <si>
    <t>Ерейментау ауданы Ерейментау қ. жылумен қамтамасыз ету жүйесін және №5 қазандықты қайта жаңартуға кешенді ведомстволық  сараптама жүргізу ЖСҚ әзірлеу</t>
  </si>
  <si>
    <t xml:space="preserve">Зеренді ауданының Гранитное ауылында қазандық құрылысы, кешенді ведомстволық  сараптама өткізумен ЖСҚ әзірлеу </t>
  </si>
  <si>
    <t xml:space="preserve">Целиноград ауданы Акмол а. жылу көзі мен жылу желілерін реконструкциялауға ЖСҚ әзірлеу </t>
  </si>
  <si>
    <t xml:space="preserve">Целиноград ауданының Ақмол ауылында  Нұра өзені жағалауынан су техникалық су  құбырынан келетін орталық қазандықа дейін кешенді ведомстволық сараптама жүргізумен ЖСҚ әзірлеу </t>
  </si>
  <si>
    <t xml:space="preserve">Көкшетау қ. Красный Яр с. сыртқы жылу желілерін құрылысына кешенді ведомстволық  сараптама   жүргізу ЖСҚ әзірлеу </t>
  </si>
  <si>
    <t xml:space="preserve">Көкшетау қ. Застанционный кенті жылу магистралін қайта жаңарту </t>
  </si>
  <si>
    <t>"Аккольский горкомхоз" ШЖҚ МКК жарғылық капиталын ұлғайту</t>
  </si>
  <si>
    <t>"Макинск Жылу" ШЖҚ МКК жарғылық капиталының ұлғайту</t>
  </si>
  <si>
    <t>"Орлеу" ШЖҚ МКК жарғылық капиталының ұлғайту</t>
  </si>
  <si>
    <t>Жарғылық капиталын ұлғайту</t>
  </si>
  <si>
    <t xml:space="preserve">"Аршалы су 2030" ШЖҚ МКК жарғылық капиталын ұлғайту </t>
  </si>
  <si>
    <t>"Комхоз" ШЖҚ МКК жарғылық капиталын ұлғайту</t>
  </si>
  <si>
    <t>"Атбасар су" ШЖҚ МКК жарғылық капиталын ұлғайту</t>
  </si>
  <si>
    <t>"Бурабай Су Арнасы" ШЖҚ МКК жарғылық капиталын ұлғайту</t>
  </si>
  <si>
    <t>"Термо-Транзит" ШЖҚ МКК жарғылық капиталын ұлғайту</t>
  </si>
  <si>
    <t>"Тазалык Сервис" ШЖҚ МКК жарғылық капиталын ұлғайту</t>
  </si>
  <si>
    <t>"Егиндыколь су Арнасы" ШЖҚ МКК жарғылық капиталын ұлғайту</t>
  </si>
  <si>
    <t>"Степняк Су" ШЖҚ МКК жарғылық капиталын ұлғайту</t>
  </si>
  <si>
    <t>"Ерейментау Су Арнасы" ШЖҚ МКК жарғылық капиталын ұлғайту</t>
  </si>
  <si>
    <t>"Есильский горкомхоз" ШЖҚ МКК жарғылық капиталын ұлғайту</t>
  </si>
  <si>
    <t>"Жаксы Су арнасы" ШЖҚ МКК жарғылық капиталын ұлғайту</t>
  </si>
  <si>
    <t>"Коммунсервис" ШЖҚ МКК жарғылық капиталын ұлғайту</t>
  </si>
  <si>
    <t>"Зеренда Сервис" ШЖҚ МКК жарғылық капиталын ұлғайту</t>
  </si>
  <si>
    <t>"Акмола Су Арнасы" ШЖҚ МКК жарғылық капиталын ұлғайту</t>
  </si>
  <si>
    <t>"Сандыктау Су" ШЖҚ КМК жарғылық капиталын ұлғайту</t>
  </si>
  <si>
    <t>"Косшы коммуналдык кызметы" ШЖҚ МКК жарғылық капиталын ұлғайту</t>
  </si>
  <si>
    <t>"Целиноградская коммунальная служба" ШЖҚ МКК жарғылық капиталын ұлғайту</t>
  </si>
  <si>
    <t>"Шортанды су" ШЖҚ МКК жарғылық капиталын ұлғайту</t>
  </si>
  <si>
    <t>"Кокшетау жылу" ШЖҚ МКК жарғылық капиталын ұлғайту</t>
  </si>
  <si>
    <t>"Шантобе Энергокомплекс" ЖШС жарғылық капиталын ұлғайту</t>
  </si>
  <si>
    <t>Жылумен жабдықтайтын кәсіпорындардың жылу беру мезгіліне дайындалу және өткізу үшін</t>
  </si>
  <si>
    <t>Қорғалжын, Ерейментау, Целиноград аудандарын үздіксіз сумен жабдықтауды қамтамасыз етуге</t>
  </si>
  <si>
    <t>Атбасар қаласында авариялық және ескі тұрғын үйлерді бұзу</t>
  </si>
  <si>
    <t>Елдi мекендердiң санитариясын қамтамасыз ету</t>
  </si>
  <si>
    <t>Облыс орталығының абаттандырылуы және санитариясы</t>
  </si>
  <si>
    <t xml:space="preserve">Облыс орталығының лифт шаруашылығын қалпына келтіру </t>
  </si>
  <si>
    <t>Облыс орталығының аулалық аумақтарды және ойын алаңдарын абаттандыру</t>
  </si>
  <si>
    <t>Мемлекеттiк қажеттiлiктер үшiн жер учаскелерiн, жылжымайтын мүлiктi алып қою</t>
  </si>
  <si>
    <t xml:space="preserve">Коммуналдық меншік объектілерін жөндеу </t>
  </si>
  <si>
    <t>Мемлекеттік қызметшілер санының таза ауысымдылығы (мемлекеттік қызмет жүйесінен кету)</t>
  </si>
  <si>
    <t>Облыс әкімінің аппараты, жергілікті атқарушы органдар</t>
  </si>
  <si>
    <t>Аудандық маңызы бар қалалардың, ауылдардың, кенттердің, ауылдық округтердің әкімдерін сайлауды қамтамасыз ету және өткізу</t>
  </si>
  <si>
    <t>Жергілікті бюджеттерден берілетін ағымдағы нысалы трансферттер</t>
  </si>
  <si>
    <t>Қазақстан Республикасының "жасыл экономикаға" көшуі жөніндегі тұжырымдаманы іске
асыру жөніндегі 2013 - 2020 жылдарға арналған іс-шаралары</t>
  </si>
  <si>
    <t>11. 2020 жылға дейін өңірлер мен мамандықтар бөлінісінде өнеркәсіптік кластерлерде еңбек ресурстарына қажеттілікті бес өндірістік кластерде айқындау</t>
  </si>
  <si>
    <t>48-1. Қазақстан Республикасының мектептерінде арықтандыру құралдарын диодты жарық беретін құралдарға ауыстыру</t>
  </si>
  <si>
    <t>101. Климатты өзгертуге бейімделу бойынша тәжірибені қоса алғанда, ауылдық елді мекендерді орнықты дамыту бойынша шараларды іске асыру</t>
  </si>
  <si>
    <t>126. Қалаларда жаяу жүргіншілерге арналған тиісті инфрақұрылымды дамыту жоспарын әзірлеу</t>
  </si>
  <si>
    <t>"Шығарылған электр энергиясының жалпы көлемінде жаңғыртылатын энергия көздерімен шығарылған энергия үлесі" НИ</t>
  </si>
  <si>
    <t>"Ішкі өңірлік өнімнің энергия сыйымдылығы көрсеткіші" НИ</t>
  </si>
  <si>
    <t>2000 жылғы бағалармен мың АҚШ долларында мбт</t>
  </si>
  <si>
    <t>"Халықты сапалы коммуналдық қызметтермен қамтамасыз ету" мақсаты бойынша барлығы:</t>
  </si>
  <si>
    <t>23-мақсат:"Энергетиканы дамыту"</t>
  </si>
  <si>
    <t>млн. тонна</t>
  </si>
  <si>
    <t>"Энергетиканы дамыту" мақсаты бойынша жиыны:</t>
  </si>
  <si>
    <t>"Су шаруашылығының (су шаруашылық объектілері) және су мелиоративті жүйелер мен жабдықтардың негізгі капиталына мемлекеттік емес инвестициялардың нақты көлемінің индексі" НИ</t>
  </si>
  <si>
    <t>"Екпежер орман шаруашылығының негізгі капиталына мемлекеттік емес инвестициялардың нақты көлемінің индексі" НИ</t>
  </si>
  <si>
    <t>"Жануарлар әлемін жаңғыртудың негізгі капиталына мемлекеттік емес инвестициялардың нақты көлемінің индексі" НИ</t>
  </si>
  <si>
    <t>"Пайда болуына қатысты қатты тұрмыстық қалдықтарды кәдеге жарату үлесі" НИ</t>
  </si>
  <si>
    <t>"Облыс, республикалық маңызы бар қала, астана халқын қалдықтарды жинау және тасымалдау бойынша қызметтермен қамту" НИ</t>
  </si>
  <si>
    <t>Энергетиканы дамыту және қуат үнемдеу бойынша іс-шаралары:</t>
  </si>
  <si>
    <t>Аудан әкімдігі, "Шеврон Мунайгаз Инк" компаниясы (келісім бойынша)</t>
  </si>
  <si>
    <t>Аудан әкімдігі, "Samruk Green Energy" ЖШС (келісім бойынша)</t>
  </si>
  <si>
    <t>Аудан әкімдігі, «KB-Enterprises» ЖШС (келісім бойынша)</t>
  </si>
  <si>
    <t>Аудан әкімдігі, «ЦАТЭК Green Energy» ЖШС (келісім бойынша)</t>
  </si>
  <si>
    <t>Ерейментау ауданында  "Шеврон Мунайгаз Инк" компаниясы "Самал" жел электр станциясының құрылысы</t>
  </si>
  <si>
    <t>Аршалы ауданында болашақта 100 МВт-ға дейін ұлғайту жоспары бар қуаты 50 МВт жел электр станциясының құрылысы</t>
  </si>
  <si>
    <t>Ерейментау қаласы маңындағы алаңда қуаты 50 МВт жел электр станциясының құрылысы бойынша жобаны іске асыру</t>
  </si>
  <si>
    <t xml:space="preserve"> Жұмыс берушілер мен жұмысшылар арасында Қазақстан Республикасының жаңа Еңбек кодексінің          нормаларын түсіндіру жәңе олардың сақталуы бойынша оқыту семинарларын жүргізу.</t>
  </si>
  <si>
    <t>Кәсіпорындарда, ұйымдарда, барлық  меншік нысандарында  мемлекеттік еңбек инспекторларының жоспарларына сәйкес еңбек заңнамасы талаптарының сақталуына тексеруді жүзеге асыру</t>
  </si>
  <si>
    <t>Облыстың кәсіпорындарында қауіпсіздік және еңбектің қорғалу жағдайының мониторингі</t>
  </si>
  <si>
    <t>Оқыту-консультациялық орталықтарында  БиОТ-қа жауапты тұлғалар мен басшыларды қауіпсіздік және еңбекті қорғау мәселелері бойынша оқыту және біліктілігін тексеруді іске асыру</t>
  </si>
  <si>
    <t xml:space="preserve"> Қазақстан Республикасының жаңа Еңбек Кодексін  түсіндіре отырып,  баспасөзде және теледидарда сөз сөйлей отырып, түсіндірме жүргізу</t>
  </si>
  <si>
    <t>Еңбек қорғау және қауіпсізідігі</t>
  </si>
  <si>
    <t>Еңбек инспекциясы бойынша басқармасы бойынша іс-шараларды қаржыландыру:</t>
  </si>
  <si>
    <t>ЭТКШБ, аудандар мен қалалардың әкімдері</t>
  </si>
  <si>
    <t>ЭТКШБ, Атбасар ауданының әкімі</t>
  </si>
  <si>
    <t>ЭТКШБ, Көкшетау қаласының әкімі</t>
  </si>
  <si>
    <t>ЭТКШБ, аудандардың әкімдері</t>
  </si>
  <si>
    <t>Облыс мәслихатының аппараты</t>
  </si>
  <si>
    <t>110.001 «Облыс мәслихатының қызметін қамтамасыз ету жөніндегі қызметтер»</t>
  </si>
  <si>
    <t>282.003 «Мемлекеттік органның күрделі шығыстары»  ТК</t>
  </si>
  <si>
    <t>Жастар саясаты</t>
  </si>
  <si>
    <t>14-мақсат: "Жастардың өңірдің әлеуметтік-экономикалық дамуына қатысуын қамтамасыз ету"</t>
  </si>
  <si>
    <t>Денсаулық сақтау</t>
  </si>
  <si>
    <t>9-мақсат: "Денсаулық сақтау жүйесін дамыту және халық денсаулығының жағдайын жақсарту"</t>
  </si>
  <si>
    <t>Мемлекеттік - жеке меншіктік ынтымақтастық жобалары бойынша мемлекеттік міндеттемелерді орындау бойынша іс-шаралар 2-бағытында көрсетілген(білім беру, денсаулық сақтау)</t>
  </si>
  <si>
    <t>255.003 «Мемлекеттік органның күрделі шығыстары» АШБ</t>
  </si>
  <si>
    <t>719.003 «Мемлекеттік органның күрделі шығыстары» ВБ</t>
  </si>
  <si>
    <t>"Басқа облыс резиденттерінен және резидент еместерден сатып алынған тауарлардың жалпы көлеміне қатысты басқа өңірлерде сатып алынған тауарлардың үлестік салмағы (50 адамнан астам жұмысшылары бар көтерме кәсіпорындары бойынша)" НИ</t>
  </si>
  <si>
    <t>"Басқа өңірлерге жіберілген шығарылған өнім көлемі (50 адамнан асатын өнеркәсіптік кәсіпорындар бойынша)" НИ</t>
  </si>
  <si>
    <t>"Инвесторлар үшін тартымды жағдай жасау және инновацияларды дамыту" мақсаты бойынша жиыны:</t>
  </si>
  <si>
    <t>Мемлекеттік-жекешелік әріптестік жобалар бойынша мемлекеттік міндеттемелерді орындау</t>
  </si>
  <si>
    <t>ұйымдар саны</t>
  </si>
  <si>
    <t>Целиноград ауданы Қабанбай батыр селосында қуаты 200 МВт фотовольт (күн сәулелік) электр станциясының құрылысы</t>
  </si>
  <si>
    <t>2017 жылғы жоспар</t>
  </si>
  <si>
    <t>Қаржыландыру көзі</t>
  </si>
  <si>
    <t>Бюджеттік бағдарлама коды</t>
  </si>
  <si>
    <t>ББӘ</t>
  </si>
  <si>
    <t>бағдарлама</t>
  </si>
  <si>
    <t>кіші бағдарлама</t>
  </si>
  <si>
    <t>ж.б.</t>
  </si>
  <si>
    <t>ұ.қ.</t>
  </si>
  <si>
    <t>Аумақтық (кеңістіктік) дамыту</t>
  </si>
  <si>
    <t>7-мақсат: "Экономикалық өсуінің орталықтарын дамыту"</t>
  </si>
  <si>
    <t>қарастырылған қаражат шеңберінде</t>
  </si>
  <si>
    <t>Құрылыс</t>
  </si>
  <si>
    <t xml:space="preserve"> 20-мақсат: "Тұрғын үй құрылысының қолжетімділігін қамтамасыз ету және құрылысты дамыту"</t>
  </si>
  <si>
    <t>Жолдар және көлік</t>
  </si>
  <si>
    <t>21-мақсат: "Көлік инфрақұрылымын дамыту"</t>
  </si>
  <si>
    <t>"Көлік инфрақұрылымын дамыту" мақсаты бойынша жиыны:</t>
  </si>
  <si>
    <t>22-мақсат:"Халықты сапалы коммуналдық қызметтермен қамтамасыз ету"</t>
  </si>
  <si>
    <t>Целиноград ауданының әкімдігі, ЖКАЖБ</t>
  </si>
  <si>
    <t xml:space="preserve">Бурабай ауданының әкімдігі, ЖКАЖБ </t>
  </si>
  <si>
    <t>Аршалы ауданының әкімдігі, ЖКАЖБ</t>
  </si>
  <si>
    <t>Астрахан ауданының әкімдігі, ЖКАЖБ</t>
  </si>
  <si>
    <t xml:space="preserve">Ақкөл ауданының әкімдігі, ЖКАЖБ </t>
  </si>
  <si>
    <t>Атбасар ауданының әкімдігі, ЖКАЖБ</t>
  </si>
  <si>
    <t>Бұланды ауданының әкімдігі, ЖКАЖБ</t>
  </si>
  <si>
    <t>Бурабай ауданының әкімдігі, ЖКАЖБ</t>
  </si>
  <si>
    <t>Егіндікөл ауданының әкімдігі, ЖКАЖБ</t>
  </si>
  <si>
    <t>Еңбекшілдер ауданының әкімдігі, ЖКАЖБ</t>
  </si>
  <si>
    <t>Ерейментау ауданының әкімдігі, ЖКАЖБ</t>
  </si>
  <si>
    <t>Есіл ауданының әкімдігі, ЖКАЖБ</t>
  </si>
  <si>
    <t>Жақсы ауданының әкімдігі, ЖКАЖБ</t>
  </si>
  <si>
    <t>Жарқайың ауданының әкімдігі, ЖКАЖБ</t>
  </si>
  <si>
    <t>Зеренді ауданының әкімдігі, ЖКАЖБ</t>
  </si>
  <si>
    <t>Қорғалжын ауданының әкімдігі, ЖКАЖБ</t>
  </si>
  <si>
    <t>Сандықтау ауданының әкімдігі, ЖКАЖБ</t>
  </si>
  <si>
    <t>Шортанды ауданының әкімдігі, ЖКАЖБ</t>
  </si>
  <si>
    <t>Степногорск қаласының әкімдігі, ЖКАЖБ</t>
  </si>
  <si>
    <t>Көкшетау қаласының әкімдігі, ЖКАЖБ</t>
  </si>
  <si>
    <t>2017 жыл</t>
  </si>
  <si>
    <t>268.025 Облыстық автомобиль жолдарын және  елді-мекендердің көшелерін күрделі және орташа жөндеу</t>
  </si>
  <si>
    <t>БК</t>
  </si>
  <si>
    <t>ЖБ, БК</t>
  </si>
  <si>
    <t>991 бірлік</t>
  </si>
  <si>
    <t>44 адам / 36 адам</t>
  </si>
  <si>
    <t>295 адам</t>
  </si>
  <si>
    <t>831 адам</t>
  </si>
  <si>
    <t>қарастрырылған қаражат шеңберінде</t>
  </si>
  <si>
    <t>халықаралық гранттар шеңберінде</t>
  </si>
  <si>
    <t>аудан (қала) әкімдіктері</t>
  </si>
  <si>
    <t>ЖӘБҮБ, аудандар мен қала әкімдері</t>
  </si>
  <si>
    <t>ББ, ЭТКШБ аудандар мен қала әкімдері</t>
  </si>
  <si>
    <t xml:space="preserve"> ЭБЖБ аудандар мен қала әкімдері</t>
  </si>
  <si>
    <t>ЖКАЖБ аудандар мен қала әкімдері</t>
  </si>
  <si>
    <r>
      <rPr>
        <sz val="10"/>
        <rFont val="Times New Roman"/>
        <family val="1"/>
        <charset val="204"/>
      </rPr>
      <t>265.001.000 «Жергілікті деңгейде кәсіпкерлікті және өнеркәсіпті дамыту саласындағы мемлекеттік саясатты іске асыру жөніндегі қызметтер»</t>
    </r>
    <r>
      <rPr>
        <i/>
        <sz val="10"/>
        <rFont val="Times New Roman"/>
        <family val="1"/>
        <charset val="204"/>
      </rPr>
      <t xml:space="preserve"> КӨБ</t>
    </r>
  </si>
  <si>
    <r>
      <t xml:space="preserve">265.002.000 «Мемлекеттік органның күрделі шығыстары» </t>
    </r>
    <r>
      <rPr>
        <i/>
        <sz val="10"/>
        <rFont val="Times New Roman"/>
        <family val="1"/>
        <charset val="204"/>
      </rPr>
      <t>КӨБ</t>
    </r>
  </si>
  <si>
    <r>
      <rPr>
        <sz val="10"/>
        <rFont val="Times New Roman"/>
        <family val="1"/>
        <charset val="204"/>
      </rPr>
      <t xml:space="preserve">255.001 «Жергілікте деңгейде ауыл шаруашылығы  саласындағы мемлекеттік саясатты іске асыру жөніндегі қызметтер» </t>
    </r>
    <r>
      <rPr>
        <i/>
        <sz val="10"/>
        <rFont val="Times New Roman"/>
        <family val="1"/>
        <charset val="204"/>
      </rPr>
      <t>АШБ</t>
    </r>
  </si>
  <si>
    <r>
      <rPr>
        <sz val="10"/>
        <rFont val="Times New Roman"/>
        <family val="1"/>
        <charset val="204"/>
      </rPr>
      <t>255.002 «Тұқым шаруашылығын қолдау»</t>
    </r>
    <r>
      <rPr>
        <i/>
        <sz val="10"/>
        <rFont val="Times New Roman"/>
        <family val="1"/>
        <charset val="204"/>
      </rPr>
      <t xml:space="preserve"> АШБ</t>
    </r>
  </si>
  <si>
    <r>
      <rPr>
        <sz val="10"/>
        <rFont val="Times New Roman"/>
        <family val="1"/>
        <charset val="204"/>
      </rPr>
      <t>255.018 «Пестицидтерді (улы химикаттарды) залалсыздандыру»</t>
    </r>
    <r>
      <rPr>
        <i/>
        <sz val="10"/>
        <rFont val="Times New Roman"/>
        <family val="1"/>
        <charset val="204"/>
      </rPr>
      <t xml:space="preserve"> АШБ</t>
    </r>
  </si>
  <si>
    <r>
      <rPr>
        <sz val="10"/>
        <rFont val="Times New Roman"/>
        <family val="1"/>
        <charset val="204"/>
      </rPr>
      <t>255.020 «Басым дақылдарды өндіруді субсидиялау арқылы өсімдік шаруашылығы өнімінің шығымдылығы мен сапасын арттыруды, және көктемгі егіс пен егін жинау жұмыстарын жүргізуге қажетті жанар-жағармай материалдары мен басқа да тауар-материалдық құндылықтардың құнын арзандатуды субсидиялау»</t>
    </r>
    <r>
      <rPr>
        <i/>
        <sz val="10"/>
        <rFont val="Times New Roman"/>
        <family val="1"/>
        <charset val="204"/>
      </rPr>
      <t xml:space="preserve"> АШБ</t>
    </r>
  </si>
  <si>
    <r>
      <rPr>
        <sz val="10"/>
        <rFont val="Times New Roman"/>
        <family val="1"/>
        <charset val="204"/>
      </rPr>
      <t>255.029 «Ауыл шаруашылық дақылдарының зиянды организмдеріне қарсы күрес жөніндегі іс- шаралар»</t>
    </r>
    <r>
      <rPr>
        <i/>
        <sz val="10"/>
        <rFont val="Times New Roman"/>
        <family val="1"/>
        <charset val="204"/>
      </rPr>
      <t xml:space="preserve"> АШБ</t>
    </r>
  </si>
  <si>
    <r>
      <rPr>
        <sz val="10"/>
        <rFont val="Times New Roman"/>
        <family val="1"/>
        <charset val="204"/>
      </rPr>
      <t>255.037 «Нәтижелі жұмыспен қамтуды және жаппай кәсіпкерлікті дамыту бағдарламасы шеңберінде кәсіпкерлікті дамытуға жәрдемдесу үшін бюджеттік кредиттер беру»</t>
    </r>
    <r>
      <rPr>
        <i/>
        <sz val="10"/>
        <rFont val="Times New Roman"/>
        <family val="1"/>
        <charset val="204"/>
      </rPr>
      <t xml:space="preserve"> АШБ</t>
    </r>
  </si>
  <si>
    <r>
      <rPr>
        <sz val="10"/>
        <rFont val="Times New Roman"/>
        <family val="1"/>
        <charset val="204"/>
      </rPr>
      <t>255.041 «Ауыл шаруашылығы тауарын өндірушілерге өсімдіктерді қорғау мақсатында ауыл шаруашылығы дақылдарын өңдеуге арналған гербицидтердің, биоагенттердің (энтомофагтардың) және биопрепараттардың құнын арзандату»</t>
    </r>
    <r>
      <rPr>
        <i/>
        <sz val="10"/>
        <rFont val="Times New Roman"/>
        <family val="1"/>
        <charset val="204"/>
      </rPr>
      <t xml:space="preserve"> АШБ</t>
    </r>
  </si>
  <si>
    <r>
      <rPr>
        <sz val="10"/>
        <rFont val="Times New Roman"/>
        <family val="1"/>
        <charset val="204"/>
      </rPr>
      <t>255.045 «Тұқымдық және көшет отырғызылатын материалдың сорттық және себу сапаларын анықтау»</t>
    </r>
    <r>
      <rPr>
        <i/>
        <sz val="10"/>
        <rFont val="Times New Roman"/>
        <family val="1"/>
        <charset val="204"/>
      </rPr>
      <t xml:space="preserve"> АШБ</t>
    </r>
  </si>
  <si>
    <r>
      <rPr>
        <sz val="10"/>
        <rFont val="Times New Roman"/>
        <family val="1"/>
        <charset val="204"/>
      </rPr>
      <t>255.046 «Тракторларды, олардың тіркемелерін, өздігінен жүретін ауыл шаруашылығы, мелиоративтік және жол-құрылыс машиналары мен тетіктерін мемлекеттік есепке алуға және тіркеу»</t>
    </r>
    <r>
      <rPr>
        <i/>
        <sz val="10"/>
        <rFont val="Times New Roman"/>
        <family val="1"/>
        <charset val="204"/>
      </rPr>
      <t xml:space="preserve"> АШБ</t>
    </r>
  </si>
  <si>
    <r>
      <rPr>
        <sz val="10"/>
        <rFont val="Times New Roman"/>
        <family val="1"/>
        <charset val="204"/>
      </rPr>
      <t>255.047 «Тыңайтқыштар (органикалықтарды қоспағанда) құнын субсидиялау»</t>
    </r>
    <r>
      <rPr>
        <i/>
        <sz val="10"/>
        <rFont val="Times New Roman"/>
        <family val="1"/>
        <charset val="204"/>
      </rPr>
      <t xml:space="preserve"> АШБ</t>
    </r>
  </si>
  <si>
    <r>
      <rPr>
        <sz val="10"/>
        <rFont val="Times New Roman"/>
        <family val="1"/>
        <charset val="204"/>
      </rPr>
      <t>255.048 «Ауыл шаруашылығы дақылдарын қорғалған топырақта өсіру»</t>
    </r>
    <r>
      <rPr>
        <i/>
        <sz val="10"/>
        <rFont val="Times New Roman"/>
        <family val="1"/>
        <charset val="204"/>
      </rPr>
      <t xml:space="preserve"> АШБ</t>
    </r>
  </si>
  <si>
    <r>
      <rPr>
        <sz val="10"/>
        <rFont val="Times New Roman"/>
        <family val="1"/>
        <charset val="204"/>
      </rPr>
      <t>255.050 «Инвестициялар салынған жағдайда агроөнеркәсіптік кешен субъектісі көтерген шығыстардың бөліктерін өтеу»</t>
    </r>
    <r>
      <rPr>
        <i/>
        <sz val="10"/>
        <rFont val="Times New Roman"/>
        <family val="1"/>
        <charset val="204"/>
      </rPr>
      <t xml:space="preserve"> АШБ</t>
    </r>
  </si>
  <si>
    <r>
      <rPr>
        <sz val="10"/>
        <rFont val="Times New Roman"/>
        <family val="1"/>
        <charset val="204"/>
      </rPr>
      <t>255.051 «Агроөнеркәсіптік кешен субъектілерінің қарыздарын кепілдендіру мен сақтандыру шеңберінде субсидиялау»</t>
    </r>
    <r>
      <rPr>
        <i/>
        <sz val="10"/>
        <rFont val="Times New Roman"/>
        <family val="1"/>
        <charset val="204"/>
      </rPr>
      <t xml:space="preserve"> АШБ</t>
    </r>
  </si>
  <si>
    <r>
      <rPr>
        <sz val="10"/>
        <rFont val="Times New Roman"/>
        <family val="1"/>
        <charset val="204"/>
      </rPr>
      <t xml:space="preserve">255.053 «Асыл тұқымды мал шаруашылығын дамытуды, мал шаруашылығы өнімдерінің өнімділігі мен сапасын арттыруды субсидиялау» </t>
    </r>
    <r>
      <rPr>
        <i/>
        <sz val="10"/>
        <rFont val="Times New Roman"/>
        <family val="1"/>
        <charset val="204"/>
      </rPr>
      <t>АШБ</t>
    </r>
  </si>
  <si>
    <r>
      <rPr>
        <sz val="10"/>
        <rFont val="Times New Roman"/>
        <family val="1"/>
        <charset val="204"/>
      </rPr>
      <t xml:space="preserve">255.054 «Агроөнеркәсіптік кешен саласындағы дайындаушы ұйымдарға есептелген қосылған құн салығы шегінде бюджетке төленген қосылған құн салығының сомасын субсидиялау» </t>
    </r>
    <r>
      <rPr>
        <i/>
        <sz val="10"/>
        <rFont val="Times New Roman"/>
        <family val="1"/>
        <charset val="204"/>
      </rPr>
      <t>АШБ</t>
    </r>
  </si>
  <si>
    <r>
      <rPr>
        <sz val="10"/>
        <rFont val="Times New Roman"/>
        <family val="1"/>
        <charset val="204"/>
      </rPr>
      <t xml:space="preserve">255.055 «Агроөнеркәсіптік кешен субъектілерін қаржылық сауықтыру жөніндегі бағыт шеңберінде кредиттік және лизингтік міндеттемелер бойынша пайыздық мөлшерлемені субсидиялау» </t>
    </r>
    <r>
      <rPr>
        <i/>
        <sz val="10"/>
        <rFont val="Times New Roman"/>
        <family val="1"/>
        <charset val="204"/>
      </rPr>
      <t>АШБ</t>
    </r>
  </si>
  <si>
    <r>
      <rPr>
        <sz val="10"/>
        <rFont val="Times New Roman"/>
        <family val="1"/>
        <charset val="204"/>
      </rPr>
      <t xml:space="preserve">255.056 «Ауыл шаруашылығы малын, техниканы және технологиялық жабдықты сатып алуға кредит беру, сондай-ақ лизинг кезінде сыйақы мөлшерлемесін субсидиялау» </t>
    </r>
    <r>
      <rPr>
        <i/>
        <sz val="10"/>
        <rFont val="Times New Roman"/>
        <family val="1"/>
        <charset val="204"/>
      </rPr>
      <t>АШБ</t>
    </r>
  </si>
  <si>
    <r>
      <rPr>
        <sz val="10"/>
        <rFont val="Times New Roman"/>
        <family val="1"/>
        <charset val="204"/>
      </rPr>
      <t>255.057 «Ауыл шаруашылығы өнімін мал шаруашылығы саласындағы терең қайта өңдеу өнімдерінің өндірісі үшін қайта өңдеу кәсіпорындарының оны сатып алуға жұмсайтын шығындарын субсидиялау»</t>
    </r>
    <r>
      <rPr>
        <i/>
        <sz val="10"/>
        <rFont val="Times New Roman"/>
        <family val="1"/>
        <charset val="204"/>
      </rPr>
      <t xml:space="preserve"> АШБ</t>
    </r>
  </si>
  <si>
    <r>
      <rPr>
        <sz val="10"/>
        <rFont val="Times New Roman"/>
        <family val="1"/>
        <charset val="204"/>
      </rPr>
      <t>255.059 «Ауыл шаруашылығы кооперативтерінің тексеру одақтарының ауыл шаруашылығы кооперативтерінің ішкі аудитін жүргізуге арналған шығындарын субсидиялау»</t>
    </r>
    <r>
      <rPr>
        <i/>
        <sz val="10"/>
        <rFont val="Times New Roman"/>
        <family val="1"/>
        <charset val="204"/>
      </rPr>
      <t xml:space="preserve"> АШБ</t>
    </r>
  </si>
  <si>
    <r>
      <rPr>
        <sz val="10"/>
        <rFont val="Times New Roman"/>
        <family val="1"/>
        <charset val="204"/>
      </rPr>
      <t>255.060 «Нәтижелі жұмыспен қамту және жаппай кәсіпкерлікті дамыту бағадарламасы шеңберінде микрокредиттерді ішінара кепілдендіру»</t>
    </r>
    <r>
      <rPr>
        <i/>
        <sz val="10"/>
        <rFont val="Times New Roman"/>
        <family val="1"/>
        <charset val="204"/>
      </rPr>
      <t xml:space="preserve"> АШБ</t>
    </r>
  </si>
  <si>
    <r>
      <rPr>
        <sz val="10"/>
        <rFont val="Times New Roman"/>
        <family val="1"/>
        <charset val="204"/>
      </rPr>
      <t>255.061 «Нәтижелі жұмыспен қамту және жаппай кәсіпкерлікті дамыту бағадарламасы шеңберінде микроқаржы ұйымдарының операциялық шығындарын субсидиялау»</t>
    </r>
    <r>
      <rPr>
        <i/>
        <sz val="10"/>
        <rFont val="Times New Roman"/>
        <family val="1"/>
        <charset val="204"/>
      </rPr>
      <t xml:space="preserve"> АШБ</t>
    </r>
  </si>
  <si>
    <r>
      <rPr>
        <sz val="10"/>
        <rFont val="Times New Roman"/>
        <family val="1"/>
        <charset val="204"/>
      </rPr>
      <t>719.001 «Жергілікті деңгейде ветеринария саласындағы мемлекеттік саясатты іске асыру жөніндегі қызметтер»</t>
    </r>
    <r>
      <rPr>
        <i/>
        <sz val="10"/>
        <rFont val="Times New Roman"/>
        <family val="1"/>
        <charset val="204"/>
      </rPr>
      <t xml:space="preserve"> ВБ</t>
    </r>
  </si>
  <si>
    <r>
      <rPr>
        <sz val="10"/>
        <rFont val="Times New Roman"/>
        <family val="1"/>
        <charset val="204"/>
      </rPr>
      <t>719.028 «Уақытша сақтау пунктына ветеринариялық препараттарды тасымалдау бойынша қызметтер»</t>
    </r>
    <r>
      <rPr>
        <i/>
        <sz val="10"/>
        <rFont val="Times New Roman"/>
        <family val="1"/>
        <charset val="204"/>
      </rPr>
      <t xml:space="preserve"> ВБ</t>
    </r>
  </si>
  <si>
    <r>
      <rPr>
        <sz val="10"/>
        <rFont val="Times New Roman"/>
        <family val="1"/>
        <charset val="204"/>
      </rPr>
      <t>719.113 «Жергілікті бюджеттерден берілетін ағымдағы нысалы трансферттер»</t>
    </r>
    <r>
      <rPr>
        <i/>
        <sz val="10"/>
        <rFont val="Times New Roman"/>
        <family val="1"/>
        <charset val="204"/>
      </rPr>
      <t xml:space="preserve"> ВБ</t>
    </r>
  </si>
  <si>
    <r>
      <rPr>
        <sz val="10"/>
        <rFont val="Times New Roman"/>
        <family val="1"/>
        <charset val="204"/>
      </rPr>
      <t>261.108 «Бюджеттік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сараптамаларын жүргізу, мемлекеттік-жекешелік әріптестік жобаларды, оның ішінде концессиялық жобаларды консультациялық сүйемелдеу»</t>
    </r>
    <r>
      <rPr>
        <i/>
        <sz val="10"/>
        <rFont val="Times New Roman"/>
        <family val="1"/>
        <charset val="204"/>
      </rPr>
      <t xml:space="preserve"> ББ</t>
    </r>
  </si>
  <si>
    <t>Саланы білім берудің мемлекеттік стандарттарына сәйкес білікті медициналық кадрларымен қамтамасыз ету</t>
  </si>
  <si>
    <r>
      <rPr>
        <sz val="10"/>
        <rFont val="Times New Roman"/>
        <family val="1"/>
        <charset val="204"/>
      </rPr>
      <t xml:space="preserve">270.003 «Мемлекеттік органның күрделі шығыстары» </t>
    </r>
    <r>
      <rPr>
        <i/>
        <sz val="10"/>
        <rFont val="Times New Roman"/>
        <family val="1"/>
        <charset val="204"/>
      </rPr>
      <t>ЕИБ</t>
    </r>
  </si>
  <si>
    <t>Архивтер және құжаттама басқармасы бойынша  іс-шараларды  қаржыландыру:</t>
  </si>
  <si>
    <t xml:space="preserve">Мамандандырылған білім беру  ұйымдарында  спорттағы дарынды балаларға жалпы білім беру </t>
  </si>
  <si>
    <r>
      <rPr>
        <sz val="10"/>
        <rFont val="Times New Roman"/>
        <family val="1"/>
        <charset val="204"/>
      </rPr>
      <t xml:space="preserve">120.013 «Облыс Қазақстан халқы Ассамблеясының қызметін қамтамасыз ету» </t>
    </r>
    <r>
      <rPr>
        <i/>
        <sz val="10"/>
        <rFont val="Times New Roman"/>
        <family val="1"/>
        <charset val="204"/>
      </rPr>
      <t>ӘА</t>
    </r>
  </si>
  <si>
    <r>
      <rPr>
        <sz val="10"/>
        <rFont val="Times New Roman"/>
        <family val="1"/>
        <charset val="204"/>
      </rPr>
      <t>269.003 «Мемлекеттік органның күрделі шығыстары»</t>
    </r>
    <r>
      <rPr>
        <i/>
        <sz val="10"/>
        <rFont val="Times New Roman"/>
        <family val="1"/>
        <charset val="204"/>
      </rPr>
      <t xml:space="preserve"> ДІБ</t>
    </r>
  </si>
  <si>
    <r>
      <t xml:space="preserve">284.001 «Жергілікті деңгейде туризм саласында мемлекеттік саясатты іске асыру жөніндегі қызметтер» </t>
    </r>
    <r>
      <rPr>
        <i/>
        <sz val="10"/>
        <rFont val="Times New Roman"/>
        <family val="1"/>
        <charset val="204"/>
      </rPr>
      <t>ТБ</t>
    </r>
  </si>
  <si>
    <r>
      <t>284.003 «Мемлекеттік органның күрделі шығыстары»</t>
    </r>
    <r>
      <rPr>
        <i/>
        <sz val="10"/>
        <rFont val="Times New Roman"/>
        <family val="1"/>
        <charset val="204"/>
      </rPr>
      <t xml:space="preserve"> ТБ</t>
    </r>
  </si>
  <si>
    <r>
      <rPr>
        <sz val="10"/>
        <rFont val="Times New Roman"/>
        <family val="1"/>
        <charset val="204"/>
      </rPr>
      <t>284.032 «Ведомстволық бағыныстағы мемлекеттік мекемелердің және ұйымдардың күрделі шығыстары»</t>
    </r>
    <r>
      <rPr>
        <i/>
        <sz val="10"/>
        <rFont val="Times New Roman"/>
        <family val="1"/>
        <charset val="204"/>
      </rPr>
      <t xml:space="preserve"> ТБ</t>
    </r>
  </si>
  <si>
    <r>
      <rPr>
        <sz val="10"/>
        <rFont val="Times New Roman"/>
        <family val="1"/>
        <charset val="204"/>
      </rPr>
      <t xml:space="preserve">284.004 «Туристік қызметті реттеу» </t>
    </r>
    <r>
      <rPr>
        <i/>
        <sz val="10"/>
        <rFont val="Times New Roman"/>
        <family val="1"/>
        <charset val="204"/>
      </rPr>
      <t>ТБ</t>
    </r>
  </si>
  <si>
    <r>
      <rPr>
        <sz val="10"/>
        <rFont val="Times New Roman"/>
        <family val="1"/>
        <charset val="204"/>
      </rPr>
      <t xml:space="preserve">264.001 «Жергілікті деңгейде тілдерді дамыту саласындағы мемлекеттік саясатты іске асыру жөніндегі қызметтер» </t>
    </r>
    <r>
      <rPr>
        <i/>
        <sz val="10"/>
        <rFont val="Times New Roman"/>
        <family val="1"/>
        <charset val="204"/>
      </rPr>
      <t>ТДБ</t>
    </r>
  </si>
  <si>
    <r>
      <rPr>
        <sz val="10"/>
        <rFont val="Times New Roman"/>
        <family val="1"/>
        <charset val="204"/>
      </rPr>
      <t xml:space="preserve">264.003 «Мемлекеттік органның күрделі шығыстары» </t>
    </r>
    <r>
      <rPr>
        <i/>
        <sz val="10"/>
        <rFont val="Times New Roman"/>
        <family val="1"/>
        <charset val="204"/>
      </rPr>
      <t>ТДБ</t>
    </r>
  </si>
  <si>
    <r>
      <rPr>
        <sz val="10"/>
        <rFont val="Times New Roman"/>
        <family val="1"/>
        <charset val="204"/>
      </rPr>
      <t xml:space="preserve">264.032 «Ведомстволық бағыныстағы мемлекеттік мекемелер мен ұйымдардың күрделі шығыстары» </t>
    </r>
    <r>
      <rPr>
        <i/>
        <sz val="10"/>
        <rFont val="Times New Roman"/>
        <family val="1"/>
        <charset val="204"/>
      </rPr>
      <t>ТДБ</t>
    </r>
  </si>
  <si>
    <r>
      <rPr>
        <sz val="10"/>
        <rFont val="Times New Roman"/>
        <family val="1"/>
        <charset val="204"/>
      </rPr>
      <t xml:space="preserve">264.002 «Мемлекеттiк тiлдi және Қазақстан халқының басқа да тiлдерін дамыту» </t>
    </r>
    <r>
      <rPr>
        <i/>
        <sz val="10"/>
        <rFont val="Times New Roman"/>
        <family val="1"/>
        <charset val="204"/>
      </rPr>
      <t>ТДБ</t>
    </r>
  </si>
  <si>
    <r>
      <rPr>
        <sz val="10"/>
        <rFont val="Times New Roman"/>
        <family val="1"/>
        <charset val="204"/>
      </rPr>
      <t>271.108 «Бюджеттік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сараптамаларын жүргізу, мемлекеттік-жекешелік әріптестік жобаларды, оның ішінде концессиялық жобаларды консультациялық сүйемелдеу»</t>
    </r>
    <r>
      <rPr>
        <i/>
        <sz val="10"/>
        <rFont val="Times New Roman"/>
        <family val="1"/>
        <charset val="204"/>
      </rPr>
      <t xml:space="preserve"> ҚБ</t>
    </r>
  </si>
  <si>
    <r>
      <rPr>
        <sz val="10"/>
        <rFont val="Times New Roman"/>
        <family val="1"/>
        <charset val="204"/>
      </rPr>
      <t>271.116 «Қазақстан Республикасы Үкіметінің шұғыл шығындарға арналған резервінің есебінен іс-шаралар өткізуге арналған мемлекеттік басқарудың басқа деңгейлеріне берілетін трансферттер»</t>
    </r>
    <r>
      <rPr>
        <i/>
        <sz val="10"/>
        <rFont val="Times New Roman"/>
        <family val="1"/>
        <charset val="204"/>
      </rPr>
      <t xml:space="preserve"> ҚБ</t>
    </r>
  </si>
  <si>
    <r>
      <t xml:space="preserve">«Тұргын үйлердің сатып алуға жергілікті бюджеттерден берілетін ағымдағы нысалы трансферттер» </t>
    </r>
    <r>
      <rPr>
        <i/>
        <sz val="10"/>
        <rFont val="Times New Roman"/>
        <family val="1"/>
        <charset val="204"/>
      </rPr>
      <t>ҚБ, ЭТКШБ</t>
    </r>
  </si>
  <si>
    <r>
      <t xml:space="preserve">268.001 «Жергілікті деңгейде көлік және коммуникация саласындағы мемлекеттік саясатты іске асыру жөніндегі қызметтер» </t>
    </r>
    <r>
      <rPr>
        <i/>
        <sz val="10"/>
        <rFont val="Times New Roman"/>
        <family val="1"/>
        <charset val="204"/>
      </rPr>
      <t>ЖКАЖБ</t>
    </r>
  </si>
  <si>
    <r>
      <t xml:space="preserve">268.011 «Мемлекеттік органның күрделі шығыстары» </t>
    </r>
    <r>
      <rPr>
        <i/>
        <sz val="10"/>
        <rFont val="Times New Roman"/>
        <family val="1"/>
        <charset val="204"/>
      </rPr>
      <t>ЖКАЖБ</t>
    </r>
  </si>
  <si>
    <r>
      <t xml:space="preserve">268.002 «Көлік инфрақұрылымын дамыту»  </t>
    </r>
    <r>
      <rPr>
        <i/>
        <sz val="10"/>
        <rFont val="Times New Roman"/>
        <family val="1"/>
        <charset val="204"/>
      </rPr>
      <t>ЖКАЖБ</t>
    </r>
  </si>
  <si>
    <r>
      <t xml:space="preserve">268.007 «Аудандардың (облыстық маңызы бар қалалардың) бюджеттеріне көлік инфрақұрылымын дамытуға берілетін нысаналы даму трансферттері» </t>
    </r>
    <r>
      <rPr>
        <i/>
        <sz val="10"/>
        <rFont val="Times New Roman"/>
        <family val="1"/>
        <charset val="204"/>
      </rPr>
      <t>ЖКАЖБ</t>
    </r>
  </si>
  <si>
    <r>
      <rPr>
        <sz val="10"/>
        <rFont val="Times New Roman"/>
        <family val="1"/>
        <charset val="204"/>
      </rPr>
      <t xml:space="preserve">268.027 «Аудандардың (облыстық маңызы бар қалалардың) бюджеттеріне көлiк инфрақұрылымының басым  жобаларын қаржыландыруға берiлетiн ағымдағы нысаналы трансферттер» </t>
    </r>
    <r>
      <rPr>
        <i/>
        <sz val="10"/>
        <rFont val="Times New Roman"/>
        <family val="1"/>
        <charset val="204"/>
      </rPr>
      <t>УПТАД</t>
    </r>
  </si>
  <si>
    <r>
      <rPr>
        <sz val="10"/>
        <rFont val="Times New Roman"/>
        <family val="1"/>
        <charset val="204"/>
      </rPr>
      <t>268.028 «Көлiк инфрақұрылымының басым  жобаларын іске асыру»</t>
    </r>
    <r>
      <rPr>
        <i/>
        <sz val="10"/>
        <rFont val="Times New Roman"/>
        <family val="1"/>
        <charset val="204"/>
      </rPr>
      <t xml:space="preserve"> УПТАД</t>
    </r>
  </si>
  <si>
    <r>
      <rPr>
        <sz val="10"/>
        <rFont val="Times New Roman"/>
        <family val="1"/>
        <charset val="204"/>
      </rPr>
      <t>268.113 «Жергілікті бюджеттерден берілетін ағымдағы нысалы трансферттер»</t>
    </r>
    <r>
      <rPr>
        <i/>
        <sz val="10"/>
        <rFont val="Times New Roman"/>
        <family val="1"/>
        <charset val="204"/>
      </rPr>
      <t xml:space="preserve"> ЖКАЖБ</t>
    </r>
  </si>
  <si>
    <r>
      <t xml:space="preserve">279.001 «Жергілікті деңгейде энергетика және тұрғын үй-коммуналдық шаруашылық саласындағы мемлекеттік саясатты іске асыру жөніндегі қызметтер» </t>
    </r>
    <r>
      <rPr>
        <i/>
        <sz val="10"/>
        <rFont val="Times New Roman"/>
        <family val="1"/>
        <charset val="204"/>
      </rPr>
      <t>ЭТКШБ</t>
    </r>
  </si>
  <si>
    <r>
      <t xml:space="preserve">279.005 «Мемлекеттік органның күрделі шығыстары» </t>
    </r>
    <r>
      <rPr>
        <i/>
        <sz val="10"/>
        <rFont val="Times New Roman"/>
        <family val="1"/>
        <charset val="204"/>
      </rPr>
      <t>ЭТКШБ</t>
    </r>
  </si>
  <si>
    <r>
      <rPr>
        <sz val="10"/>
        <rFont val="Times New Roman"/>
        <family val="1"/>
        <charset val="204"/>
      </rPr>
      <t>279.010 «Аудандардың (облыстық маңызы бар қалалардың) бюджеттеріне сумен жабдықтау және су бұру жүйелерін дамытуға берілетін нысаналы даму трансферттері»</t>
    </r>
    <r>
      <rPr>
        <i/>
        <sz val="10"/>
        <rFont val="Times New Roman"/>
        <family val="1"/>
        <charset val="204"/>
      </rPr>
      <t xml:space="preserve"> ЭТКШБ</t>
    </r>
  </si>
  <si>
    <r>
      <t xml:space="preserve">279.011 «Аудандарың (облыстық маңызы бар қалалардың) бюджеттеріне жылу-энергетикалық жүйесін дамытуға берілетін нысаналы даму трансферттері" </t>
    </r>
    <r>
      <rPr>
        <i/>
        <sz val="10"/>
        <rFont val="Times New Roman"/>
        <family val="1"/>
        <charset val="204"/>
      </rPr>
      <t>ЭТҮКШБ</t>
    </r>
  </si>
  <si>
    <r>
      <t xml:space="preserve">279.032 «Ауыз сумен жабдықтаудың баламасыз көздерi болып табылатын сумен жабдықтаудың аса маңызды топтық және жергілікті жүйелерiнен ауыз су беру жөніндегі қызметтердің құнын субсидиялау» </t>
    </r>
    <r>
      <rPr>
        <i/>
        <sz val="10"/>
        <rFont val="Times New Roman"/>
        <family val="1"/>
        <charset val="204"/>
      </rPr>
      <t>ЭТКШБ</t>
    </r>
  </si>
  <si>
    <r>
      <rPr>
        <sz val="10"/>
        <rFont val="Times New Roman"/>
        <family val="1"/>
        <charset val="204"/>
      </rPr>
      <t>279.046 «Аудандардың (облыстық маңызы бар қалалардың) бюджеттеріне жылу, сумен жабдықтау және су бұру жүйелерін реконструкция және құрылыс үшін кредит беру»</t>
    </r>
    <r>
      <rPr>
        <i/>
        <sz val="10"/>
        <rFont val="Times New Roman"/>
        <family val="1"/>
        <charset val="204"/>
      </rPr>
      <t xml:space="preserve"> ЭТКШБ</t>
    </r>
  </si>
  <si>
    <r>
      <t xml:space="preserve">279.103 «Жергілікті атқарушы органның шұғыл шығындарға арналған резервінің есебінен іс-шаралар өткізуге арналған мемлекеттік басқарудың басқа деңгейлеріне берілетін трансферттер» </t>
    </r>
    <r>
      <rPr>
        <i/>
        <sz val="10"/>
        <rFont val="Times New Roman"/>
        <family val="1"/>
        <charset val="204"/>
      </rPr>
      <t>ЭТҮКШБ</t>
    </r>
  </si>
  <si>
    <r>
      <rPr>
        <sz val="10"/>
        <rFont val="Times New Roman"/>
        <family val="1"/>
        <charset val="204"/>
      </rPr>
      <t>279.108 «Бюджеттік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сараптамаларын жүргізу, мемлекеттік-жекешелік әріптестік жобаларды, оның ішінде концессиялық жобаларды консультациялық сүйемелдеу»</t>
    </r>
    <r>
      <rPr>
        <i/>
        <sz val="10"/>
        <rFont val="Times New Roman"/>
        <family val="1"/>
        <charset val="204"/>
      </rPr>
      <t xml:space="preserve"> УЭЖКХ "Көкшетау қаласында жылуэлектрцентралдың (ТЭЦ) құрылысы мен пайдалануы"</t>
    </r>
  </si>
  <si>
    <r>
      <rPr>
        <sz val="10"/>
        <rFont val="Times New Roman"/>
        <family val="1"/>
        <charset val="204"/>
      </rPr>
      <t xml:space="preserve">279.113 «Жергілікті бюджеттерден берілетін ағымдағы нысалы трансферттер» </t>
    </r>
    <r>
      <rPr>
        <i/>
        <sz val="10"/>
        <rFont val="Times New Roman"/>
        <family val="1"/>
        <charset val="204"/>
      </rPr>
      <t>ЭТКШБ</t>
    </r>
  </si>
  <si>
    <r>
      <t xml:space="preserve">279.114 «Жергілікті бюджеттерден берілетін нысаналы даму трансферттері» </t>
    </r>
    <r>
      <rPr>
        <i/>
        <sz val="10"/>
        <rFont val="Times New Roman"/>
        <family val="1"/>
        <charset val="204"/>
      </rPr>
      <t>ЭТКШБ</t>
    </r>
  </si>
  <si>
    <r>
      <rPr>
        <sz val="10"/>
        <rFont val="Times New Roman"/>
        <family val="1"/>
        <charset val="204"/>
      </rPr>
      <t>279.121 «Әлеуметтік, табиғи және техногендік сипаттағы төтенше жағдайларды жою үшін жергілікті атқарушы органның төтенше резерві есебінен іс-шаралар өткізуге арналған мемлекеттік басқарудың басқа деңгейлеріне берілетін трансферттер»</t>
    </r>
    <r>
      <rPr>
        <i/>
        <sz val="10"/>
        <rFont val="Times New Roman"/>
        <family val="1"/>
        <charset val="204"/>
      </rPr>
      <t xml:space="preserve"> ЭТКШБ</t>
    </r>
  </si>
  <si>
    <r>
      <rPr>
        <sz val="10"/>
        <rFont val="Times New Roman"/>
        <family val="1"/>
        <charset val="204"/>
      </rPr>
      <t>279.026 «Көп пәтерлі тұрғын үйлерде энергетикалық аудит жүргізу»</t>
    </r>
    <r>
      <rPr>
        <i/>
        <sz val="10"/>
        <rFont val="Times New Roman"/>
        <family val="1"/>
        <charset val="204"/>
      </rPr>
      <t xml:space="preserve"> ЭТКШБ</t>
    </r>
  </si>
  <si>
    <r>
      <rPr>
        <sz val="10"/>
        <rFont val="Times New Roman"/>
        <family val="1"/>
        <charset val="204"/>
      </rPr>
      <t>254.032 «Ведомстволық бағыныстағы мемлекеттік мекемелерінің және ұйымдарының күрделі шығыстары»</t>
    </r>
    <r>
      <rPr>
        <i/>
        <sz val="10"/>
        <rFont val="Times New Roman"/>
        <family val="1"/>
        <charset val="204"/>
      </rPr>
      <t xml:space="preserve"> ТРТПБ</t>
    </r>
  </si>
  <si>
    <r>
      <rPr>
        <sz val="10"/>
        <rFont val="Times New Roman"/>
        <family val="1"/>
        <charset val="204"/>
      </rPr>
      <t>254.005 «Ормандарды сақтау, қорғау, молайту және орман өсiру»</t>
    </r>
    <r>
      <rPr>
        <i/>
        <sz val="10"/>
        <rFont val="Times New Roman"/>
        <family val="1"/>
        <charset val="204"/>
      </rPr>
      <t xml:space="preserve"> ТРТПБ</t>
    </r>
  </si>
  <si>
    <r>
      <rPr>
        <sz val="10"/>
        <rFont val="Times New Roman"/>
        <family val="1"/>
        <charset val="204"/>
      </rPr>
      <t>254.006 «Жануарлар дүниесін қорғау»</t>
    </r>
    <r>
      <rPr>
        <i/>
        <sz val="10"/>
        <rFont val="Times New Roman"/>
        <family val="1"/>
        <charset val="204"/>
      </rPr>
      <t xml:space="preserve"> ТРТПБ</t>
    </r>
  </si>
  <si>
    <r>
      <rPr>
        <sz val="10"/>
        <rFont val="Times New Roman"/>
        <family val="1"/>
        <charset val="204"/>
      </rPr>
      <t>254.008 «Қоршаған ортаны қорғау бойынша іс-шаралар»</t>
    </r>
    <r>
      <rPr>
        <i/>
        <sz val="10"/>
        <rFont val="Times New Roman"/>
        <family val="1"/>
        <charset val="204"/>
      </rPr>
      <t xml:space="preserve"> ТРТПБ</t>
    </r>
  </si>
  <si>
    <r>
      <rPr>
        <sz val="10"/>
        <rFont val="Times New Roman"/>
        <family val="1"/>
        <charset val="204"/>
      </rPr>
      <t>254.009 ««Шортанды - Щучинск» учаскесінде «Астана – Щучинск» автомобиль жолының бойында орман екпе ағаштарын отырғызу»</t>
    </r>
    <r>
      <rPr>
        <i/>
        <sz val="10"/>
        <rFont val="Times New Roman"/>
        <family val="1"/>
        <charset val="204"/>
      </rPr>
      <t xml:space="preserve"> ТРТПБ</t>
    </r>
  </si>
  <si>
    <r>
      <t xml:space="preserve">251.001 «Облыс аумағында жер қатынастарын реттеу саласындағы мемлекеттік саясатты іске асыру жөніндегі қызметтер» </t>
    </r>
    <r>
      <rPr>
        <i/>
        <sz val="10"/>
        <rFont val="Times New Roman"/>
        <family val="1"/>
        <charset val="204"/>
      </rPr>
      <t>ЖҚБ</t>
    </r>
  </si>
  <si>
    <r>
      <t xml:space="preserve">251.010 «Мемлекеттік органның күрделі шығыстары» </t>
    </r>
    <r>
      <rPr>
        <i/>
        <sz val="10"/>
        <rFont val="Times New Roman"/>
        <family val="1"/>
        <charset val="204"/>
      </rPr>
      <t>ЖҚБ</t>
    </r>
  </si>
  <si>
    <r>
      <rPr>
        <sz val="10"/>
        <rFont val="Times New Roman"/>
        <family val="1"/>
        <charset val="204"/>
      </rPr>
      <t>251.011 «Аудандардың (республикалық маңызы бар қалалардың) бюджеттеріне мемлекет мұқтажы үшін жер учаскелерін алуға берілетін ағымдағы нысаналы трансферттер»</t>
    </r>
    <r>
      <rPr>
        <i/>
        <sz val="10"/>
        <rFont val="Times New Roman"/>
        <family val="1"/>
        <charset val="204"/>
      </rPr>
      <t xml:space="preserve"> ЖҚБ</t>
    </r>
  </si>
  <si>
    <r>
      <t>257.004 «Жергілікті атқарушы органдардың борышына қызмет көрсету»</t>
    </r>
    <r>
      <rPr>
        <i/>
        <sz val="10"/>
        <rFont val="Times New Roman"/>
        <family val="1"/>
        <charset val="204"/>
      </rPr>
      <t xml:space="preserve"> ҚБ</t>
    </r>
  </si>
  <si>
    <r>
      <t>257.007 «Субвенциялар»</t>
    </r>
    <r>
      <rPr>
        <i/>
        <sz val="10"/>
        <rFont val="Times New Roman"/>
        <family val="1"/>
        <charset val="204"/>
      </rPr>
      <t xml:space="preserve"> ҚБ</t>
    </r>
  </si>
  <si>
    <r>
      <t>257.011 «Нысаналы пайдаланылмаған (толық пайдаланылмаған) трансферттерді қайтару»</t>
    </r>
    <r>
      <rPr>
        <i/>
        <sz val="10"/>
        <rFont val="Times New Roman"/>
        <family val="1"/>
        <charset val="204"/>
      </rPr>
      <t xml:space="preserve"> ҚБ</t>
    </r>
  </si>
  <si>
    <r>
      <t>257.015 «Жергілікті атқарушы органның  жоғары тұрған бюджет алдындағы борышын өтеу»</t>
    </r>
    <r>
      <rPr>
        <i/>
        <sz val="10"/>
        <rFont val="Times New Roman"/>
        <family val="1"/>
        <charset val="204"/>
      </rPr>
      <t xml:space="preserve"> ҚБ</t>
    </r>
  </si>
  <si>
    <r>
      <t>257.016 «Жергілікті атқарушы органдардың республикалық бюджеттен қарыздар бойынша сыйақылар  мен өзге де төлемдерді төлеу бойынша борышына қызмет көрсету»</t>
    </r>
    <r>
      <rPr>
        <i/>
        <sz val="10"/>
        <rFont val="Times New Roman"/>
        <family val="1"/>
        <charset val="204"/>
      </rPr>
      <t xml:space="preserve"> ҚБ</t>
    </r>
  </si>
  <si>
    <r>
      <t>257.017 «Нысаналы мақсатқа сай пайдаланылмаған нысаналы трансферттерді қайтару»</t>
    </r>
    <r>
      <rPr>
        <i/>
        <sz val="10"/>
        <rFont val="Times New Roman"/>
        <family val="1"/>
        <charset val="204"/>
      </rPr>
      <t xml:space="preserve"> ҚБ</t>
    </r>
  </si>
  <si>
    <r>
      <t>257.018 «Республикалық бюджеттен бөлінген пайдаланылмаған бюджеттік кредиттерді қайтару»</t>
    </r>
    <r>
      <rPr>
        <i/>
        <sz val="10"/>
        <rFont val="Times New Roman"/>
        <family val="1"/>
        <charset val="204"/>
      </rPr>
      <t xml:space="preserve"> ҚБ</t>
    </r>
  </si>
  <si>
    <r>
      <t>257.024 «Заңнаманы өзгертуге байланысты жоғары тұрған бюджеттің шығындарын өтеуге төменгі тұрған бюджеттен ағымдағы нысаналы трансферттер»</t>
    </r>
    <r>
      <rPr>
        <i/>
        <sz val="10"/>
        <rFont val="Times New Roman"/>
        <family val="1"/>
        <charset val="204"/>
      </rPr>
      <t xml:space="preserve"> ҚБ</t>
    </r>
  </si>
  <si>
    <r>
      <t>257.046 «Республикалық бюджеттен берілген мақсатына сай пайдаланылмаған бюджеттік кредиттерді қайтару»</t>
    </r>
    <r>
      <rPr>
        <i/>
        <sz val="10"/>
        <rFont val="Times New Roman"/>
        <family val="1"/>
        <charset val="204"/>
      </rPr>
      <t xml:space="preserve"> ҚБ</t>
    </r>
  </si>
  <si>
    <r>
      <t>257.052 «Қазақстан Республикасы Үкіметінің шешімі бойынша толық пайдалануға рұқсат етілген, өткен қаржы жылында бөлінген, пайдаланылмаған (түгел пайдаланылмаған) нысаналы даму трансферттерінің сомасын қайтару»</t>
    </r>
    <r>
      <rPr>
        <i/>
        <sz val="10"/>
        <rFont val="Times New Roman"/>
        <family val="1"/>
        <charset val="204"/>
      </rPr>
      <t xml:space="preserve"> ҚБ</t>
    </r>
  </si>
  <si>
    <r>
      <t>257.053 «Қазақстан Республикасының Ұлттық қорынан берілетін нысаналы трансферт есебінен республикалық бюджеттен бөлінген пайдаланылмаған (түгел пайдаланылмаған) нысаналы трансферттердің сомасын қайтару»</t>
    </r>
    <r>
      <rPr>
        <i/>
        <sz val="10"/>
        <rFont val="Times New Roman"/>
        <family val="1"/>
        <charset val="204"/>
      </rPr>
      <t xml:space="preserve"> ҚБ</t>
    </r>
  </si>
  <si>
    <t>Ақпарат көзі</t>
  </si>
  <si>
    <t xml:space="preserve">Базалық (бастапқы) мәні </t>
  </si>
  <si>
    <t>2017 жылғы факт</t>
  </si>
  <si>
    <t>Орындалуы</t>
  </si>
  <si>
    <t>ресми статистикалық ақпарат</t>
  </si>
  <si>
    <t xml:space="preserve">ҚР ҚМ ведомстволық ақпарат </t>
  </si>
  <si>
    <t>ресми статистикалық деректер</t>
  </si>
  <si>
    <t>"ИИДБ көрсеткіштері" статистикалық бюллетень</t>
  </si>
  <si>
    <t xml:space="preserve"> ЖАО негізінде есеп айырысу ресми статистикалық деректер</t>
  </si>
  <si>
    <t>Ресми статистикалық деректер</t>
  </si>
  <si>
    <t>ҚР  АШМ ведомстволық есеп</t>
  </si>
  <si>
    <t>ЖАО ведомстволық есептері</t>
  </si>
  <si>
    <t>жобалардын саны</t>
  </si>
  <si>
    <t>ЖАО есебі</t>
  </si>
  <si>
    <t>ҚР ИДМ ведомстволық ақпарат</t>
  </si>
  <si>
    <t>ҚР БжҒМ әкімшілік деректері</t>
  </si>
  <si>
    <t xml:space="preserve"> ҚР БжҒМ ведомстволық есептері</t>
  </si>
  <si>
    <t xml:space="preserve">ресми статистикалық ақпарат негізінде ЖАО есептері </t>
  </si>
  <si>
    <t>ҚР ЕХӘҚМ ведомстволық ақпарат</t>
  </si>
  <si>
    <t>статистикалық ақпарат</t>
  </si>
  <si>
    <t>отчет МТСЗН РК по сведениям МИО</t>
  </si>
  <si>
    <t xml:space="preserve"> ҚР ЕХӘҚМ есебі ЖАО мәліметтері бойынша </t>
  </si>
  <si>
    <t xml:space="preserve"> ҚР МСМ ведостволық есеп</t>
  </si>
  <si>
    <t>ЖАО мәліметтер</t>
  </si>
  <si>
    <t>ҚР БҒМ және ЖАО әлеуметтік сауалнамасының қорытындылары</t>
  </si>
  <si>
    <t>ресми статистикалық ақпарат бойынша ЖАО есебі</t>
  </si>
  <si>
    <t>ҚР БПҚСАЕЖК есебі</t>
  </si>
  <si>
    <t>ҚР ДСМ ведомстволық ақпарат</t>
  </si>
  <si>
    <t xml:space="preserve">ҚР ИДМ автожолдары Комитетінің ведомстаолық ақпарат </t>
  </si>
  <si>
    <t xml:space="preserve">ҚР ЭМ ведомстволық ақпарат </t>
  </si>
  <si>
    <t xml:space="preserve">ҚР АШМ ведомстволық ақпарат </t>
  </si>
  <si>
    <t xml:space="preserve">ЖАО ведомстволық есеп </t>
  </si>
  <si>
    <t xml:space="preserve">
Мемлекеттік қызметтердің сапасына әлеуметтік мониторинг нәтижелері</t>
  </si>
  <si>
    <t>Есепту кезеңі</t>
  </si>
  <si>
    <t>Бекітілген</t>
  </si>
  <si>
    <t>Мемлекеттік орган</t>
  </si>
  <si>
    <t>Ақмола облысының экономика және бюджеттік жоспарлау басқармасы</t>
  </si>
  <si>
    <t xml:space="preserve">2016-2020 жылдарға арналған Ақмола облысының аумақтарды дамыту бағдарламасын іске асыру туралы есеп </t>
  </si>
  <si>
    <t>2017-2020 жылдарға арналған Ақмола облысының жергілікті бюджетке мемлекеттік кірістер көбейту туралы Іс-шаралар жоспарын әзірлеу және жүзеге асыру</t>
  </si>
  <si>
    <t>101,5*</t>
  </si>
  <si>
    <t>1330,8*</t>
  </si>
  <si>
    <t>106,8</t>
  </si>
  <si>
    <t>108,3</t>
  </si>
  <si>
    <t>74,4</t>
  </si>
  <si>
    <t>979,8*</t>
  </si>
  <si>
    <r>
      <rPr>
        <b/>
        <sz val="10"/>
        <rFont val="Times New Roman"/>
        <family val="1"/>
        <charset val="204"/>
      </rPr>
      <t xml:space="preserve">Орындалуда. </t>
    </r>
    <r>
      <rPr>
        <sz val="10"/>
        <rFont val="Times New Roman"/>
        <family val="1"/>
        <charset val="204"/>
      </rPr>
      <t>2017 жылдың қаңтар-қыркүйек бойынша жалпы өңірлік өнімнің нақты көлемінің индексі 101,5% құрады</t>
    </r>
  </si>
  <si>
    <r>
      <rPr>
        <b/>
        <sz val="10"/>
        <rFont val="Times New Roman"/>
        <family val="1"/>
        <charset val="204"/>
      </rPr>
      <t>Орындалуда.</t>
    </r>
    <r>
      <rPr>
        <sz val="10"/>
        <rFont val="Times New Roman"/>
        <family val="1"/>
        <charset val="204"/>
      </rPr>
      <t xml:space="preserve"> 2017 жылдың қаңтар-қыркүйек бойынша Жан басына шаққандағы жалпы өңірлік өнім 1330,8 мың.теңге/адамға.</t>
    </r>
  </si>
  <si>
    <t>Орындалды.</t>
  </si>
  <si>
    <t>Орындалды. 2017 жылда 12011 қылмыс тіркелген (2016ж.-12698), төмендеуі 5,4%құраған. Былтырғы жылдың осы кезеңімен салыстырғанда, облыс бойынша қоғамдық орындарда жасалған қылмыстардың 4,8%-ға төмендеуі байқалады (2543-тен 2421 дейін), осының ішінде көшелерде 19,8%-ға төмендауі тіркелген (1127-ден  904 дейін).
Көрсетілген кезеңде жол-патрульдік полиция саптық бөліністерімен 511 қылмыс ашылған. (2016ж.-347 фактісі).
 Патрульдік-бекеттік жасақшаларының тікілей қатысуымен 2701 қылмыс ашылған (2016ж.-2650, немесе +1,9%). Осыдан: жол-патрульдік полициямен 1213-тен 1279 фактісіне дейін (+5,4%), басқа да патрульдік-бекеттік жасақшаларымен 1057-ден 1180 дейін (+11,6%).</t>
  </si>
  <si>
    <t xml:space="preserve">Орындалды. Жол апаты деңгейін төмендету және тұрақиандыру мақсатында өткен жылы тәжірибелік мінезде және ұйымдастырушылық іс шаралар қабылданған. Жол көлік оқиғасының 13,5% өсуіне қарамастан (510-нан 579- ға дейін), с.і. қаза тапқандар санынан 18,4% (114-тен 135-ге дейін) және жарақат алғандар 11,7 % (796-дан 889-ға дейін), 2016 ж. салыстырғанда ЖКО зардаптарының ауырлығы жіберілмеген. </t>
  </si>
  <si>
    <t>Орындалды.  кәмелетке толмағандармен жасалған қылмыстардың шамалы өсуіне қарамастан, (+2,9%, 139-дан 143 фактіге дейін), жасөспірімдер қылмысының үлес салмағы жіберілген жоқ.</t>
  </si>
  <si>
    <t xml:space="preserve">   Орындалмаған. Өтекн жылдың қортындысы бойынша қылмыстың қайталануының тіркелгені өсті   (онда 49,7% 1.901 ден 2.845) Республика бойынша мониторинг ҚСжАЕКБ есебін жүргізген кезде қылмыстар бұрын соталмағандар, қылмыстық жауапкершілікее тартылған тұлғалар  2017 жылдың қараша айында ло оқиға орыналды. Облысы бойынша бұрын соталғандарман жасалған қылмыстар нақты қылмыс санының өсуі жоқ  (төмендеген 39% 285 тен 174 ).</t>
  </si>
  <si>
    <t xml:space="preserve">Орындалды. </t>
  </si>
  <si>
    <t>Орындалды.  72,0%=407/565*100%, мұндағы: 
72,0% - ы - жалпы білім беретін мекемелердің үлесі бағдарламаларын іске асыратын нашақорлықтың алдын алу және мінез-құлық ауруларының;
407 - саны күндізгі жалпы білім беретін мектептер бағдарламаларын іске асыратын нашақорлықтың алдын алу және мінез-құлық ауруларының;
565 - жалпы саны күндізгі жалпы білім беретін мектеп.</t>
  </si>
  <si>
    <t>Орындалмады. Есзаттарын заңсыз айналымына қатысты тұлғаларға ақпараттарын жедел-іздесіру іс-шараларды сонымен қатар жасырын-тергеу амалдары жүргізуіне байланысты, аталған ақпараттарды шешуі 2018 жылға көшірілді.  Нашақорлықпен күресте ІІО-на қойылатын қазіргі заманғы талаптар бойынша, Ақмола облысы ІІД өз жұмысын қарапайым тұтынушылар емес, есірткі сатушыларға қатысты қылмыстық репрессияны күшейтуге басым бағыт қойған.      Баяндалғандар статистикалық деректермен расталады – а.ж. басынан   есірткі құралдарын сату фактісі бойынша  78 қылмыстық іс, бұл 2017 ж. кезеңіндегі барлық есірткі қылмыстары бойынша  89,2 % құрайды. Осы кезеңде есепте тұрған есірткі қолданушылар саны 11 % қысқарды.</t>
  </si>
  <si>
    <t>Орындалды. 0,001-мемлекеттік сатып алу нәтижелері бойынша қаражат үнемдеу</t>
  </si>
  <si>
    <t xml:space="preserve">Кәмелетке толмағандар арасында қылмыстың өсіне жол бермеу мақсатында, полиция қызметкерлерімен білім ғимараттарында 8 мыңнан астам дәріс және сұхбаррар, 900 ден астам ата-аналар жиналыстары жүргізілді, 500 астам телеарналарда, радиолардан сұхбаттар, баспа сөздермен интернет желілірінде жұмыстар ұйымдастырылды.    
Білім, денсаулық сақтау органдарының, өкілдерімен, басқада ведомставлармен бірлесіп, «Жасөспірім», «Жасөспірім-заң-қауіпсіздік», «Түнгі қаладағы балалар» жедел-профилактикалық шаралары, «Қол бос болмаушылық», «мен және менің полицейім», және басқада акциялар жүргізілді. Аталған шаралар барысында ҚР ӘҚБК 442-бабы 1, 2, 3-бөліктерімен 2 мың. 593 ата-ана баларының түнгі уақытта қадағалаусыз жүргені үшін, (2016ж 2546), ҚР ӘҚБК-ң 132-бабымен кәсіпкерлермен ойын-сауық кешендеріне кәмелетке толмағандарды жібергені үшін, 288 сауда-саттық жұмысшылары кәмелетке толмағандарға темекі бұймдарын сатқаны және алкогольдік өнімдерді 21 жасқа толомағандарға сатқандары үшін жауапкершіілікке тартылды. 
</t>
  </si>
  <si>
    <t>15  жедел-профилактикалық іс-шаралар мен акциялар өткізілген, оның барасында 5 мыңнан аса құқық бұзушылар профилактикалық есепке алған, оның ішінде 369 адам жабық мекемелерге оқшау, 69 бұрын сотталған адамдардың келмейтін профилактикалық жұмыс қайтарылды орындарына бас бостандығынан айыру.</t>
  </si>
  <si>
    <t xml:space="preserve">Жол көлік оқиғасын болдырмау мақсатында , жұма сайын облыс аумағында «Қауіпсіз жол», «Масаң жүргізуші», «Саулықты бақылау», «Автобус», «Қауіпсіздік жұмасы»  жедел алдын алу іс шаралары жүргізіледі.
Осы іс шаралар жүргізу барысында 97 мың. 999 ЖҚЕ бұзушылықтары анықталды, барлық анықталған ЖҚЕ бұзушылықтар санынан 79,5 % астам (77 мың. 919) тікелей ЖКО әкеп соғатын өрескел бұзушылықтар. 
</t>
  </si>
  <si>
    <t>Орындалды.  Есірткі затын сату және қолдану фактілерін анықтау мақсатында оқу орындары мен көңіл көтеру ұйымдарында рейдтік іс-шаралар апта сайын өткізіледі. Жыл бойы    53 іс-шара өтті, олардың қорытындысы бойынша ҚР ҚК 297 бабы 1 бөлігі бойынша 2 адам ұсталынды, көңіл көтері мекемесінің иелеріне ҚР ӘҚБК 423 бабы бойынша әкімшілік материал жиналды. . Сонымен қатар, көңіл көтеру орындары мен оларды күзетететін күзет фирмаларының басшыларымен аталған ұйымдарда есірткілер мен психотроптық заттарды тарату фактілеріне жол бермеу бойынша жұмыс кездесулері өткізілді.  Барлық көңіл көтеру орындарда бейнебақылау құралдары бар, бұл есірткі сату және қолдану мүмкіндігін төмендетеді.    
.</t>
  </si>
  <si>
    <t>орындалды. 1) Ақмола облысы шекаралық болып табылмағандықтан, ал  «Тосқауыл» ЖПШ есірткі құралдары мен прекурсорларды тасымалдаудың және республиканың мемлекеттік шекарасы арқылы заңсыз тасымалдау маршруттарының алдын алуға бағытталғандықтан, оны облыс аумағында өткізу туралы ІІМ нұсқау келіп түскен жоқ.    2) «Көкнәр-2017» ЖПШ өткізу барысында а.ж. 01-31 маусым айының  аралығында 62 есірткіқылмыс ашылды,  о.і.  50   қылмыс ҚР ҚК 297 б. 1-3 б. бойынша,  11 факт ҚР ҚК 296 б.4 бойынша, 1 факт ҚР ҚК 302 быбы бойынша,  есірткі заттарын "бақылап сатып алу" 38 іс-шара жүргізілді. .ҚР ӘҚБтК 608 б. бойынша 116 құқық бұзушылық  және 155 қылмыстық теріс қылық ҚР ҚК 296 б. 1-3 бөлігі бойынша анықталды. «Көкнәр-2017» ЖПШ кезеңінде  680 кг 494гр астам әртүрлі есірткі тәркіленді , о.і.  88,5гр. "героин".</t>
  </si>
  <si>
    <t>ғарыштық мониторинг - 5 032,2 мың теңге</t>
  </si>
  <si>
    <t>533,7 мың теңге - ЕТҚ бойынша үнемдеу;
1264,4 мың теңге - басқа да ағымдағы шығындар бойынша  үнемдеу.</t>
  </si>
  <si>
    <t>0,2 мың теңге - ЕТҚ бойынша үнемдеу;
0,5 мың теңге - басқа да ағымдағы шығындар бойынша  үнемдеу.</t>
  </si>
  <si>
    <t>1,9 мың теңге - ЕТҚ бойынша үнемдеу;</t>
  </si>
  <si>
    <t xml:space="preserve">Орындалды: Материалдық-техникалық жарақтандыруға - 145 201 теңге (автокөлік техникасын сатып алу: АЦ-5-60 (КамАЗ) автоцистерналар - 1 бірлік, ГАЗель 2705 авариялық-құтқару автокөлігі  - 1 бірлік, ГАЗель Next жедел-қызметтік автокөлігі  - 1 бірлік, Нива Шевролет - 1 бірлік, УАЗ Пикап - 1 бірлік, Нива Бронто - 1 бірлік, қайықтық моторы жиынтықтатылған үрмелі қайық - 1 дана, басқа да құралдар мен жабдықтарын сатып алу: авариялық-құтқару құралдары  - 2 жиынтық, сүңгуірлік жабдықтар (гидрокостюм) - 4 жиынтық, жеке қорғау құралдары (УЗС ВК ЭКРАН противогаздары) - 90 бірлік, құтқару жилеттері - 20 бірлік)   </t>
  </si>
  <si>
    <t>Орындалды: Төтенше жағдайларды алдын алу және жою бойынша қызмет көрсету - 62 191 000 теңге (жарылыс жұмыстар бойынша қызметтер - 16 623,6 мың теңге; көрнекі-көрімделген үгіт-насихат басу - 5 077,8 мың теңге; тік ұшақты жалдау қызмет - 12 203,4 мың теңге; гидрометеорологиялық және агрометеорологиялық ақпаратты ұсыну бойынша қызметтер - 3 334,9 мың теңге; ішкі аймақтық арналарын қызмет көрсету бойынша қызмет  - 19 919,10 мың теңге; ғарыштық мониторинг - 5 032,2 мың теңге)</t>
  </si>
  <si>
    <t>Орындалды: 2017 жылы есепті кезеңде 7 өрт сөндіру бекеттері  құрылды (Бұланды Капитоновка а., Новобратское а. , Ақкөл Қараөзек а., Новорыбинка а.,  Шортанды ауданы Новоселовка а., Жақсы Запорожье а., Бурабай Веденовка а. аудандары).</t>
  </si>
  <si>
    <t>Орындалды: 2017 жылы жазғы-күзгі кезеңде Қазсушар "РМК Ақмола филиалы" балансындағы 6 ГТҚ жөндеу-қалпына келтіру жұмыстары  өткізілген (Краснобор су қоймасы – 12,474 млн. теңге; Подлесненское су қоймасы – 65,627 млн. теңге; көлдетіп суару Жүйесі "Алва" - 96,918 млн. теңге; Преображенский су торабы – 30,973 млн. теңге; "Нұра-Есіл" арнасы - 4,6 млн. теңге; Шағалалы су қоймасы – 3,2 млн. теңге). Барлығы бұл мақсатқа республикалық бюджеттен 214 млн. теңге.  Қылшақты өзенінде 5 каскад бөгеттердің құқық беретін құжаттарды тіркеу рәсімі жүргізілуде Бурабай ауданы (Кеңесары, Фролов, Климов, Веденов және Щучинские қалалық саяжайлары) осы мақсаттарға облыстық бюджеттен 0,9 млн. теңге әзірленген, 6 ГТҚ ЖСҚ-ның күрделі жөндеу жұмыстары бойынша (бөгеттің Безымянная к-сі, Берсуатская және бөгет көлі. Батпакколь Аршалы ауданы, бөгеттер Сепе және Сочинск Атбасар ауданы, Чапаев бөгеті, Жақсы ауданы) 99,4 млн. теңге, қазіргі уақытта жобалар сараптамасы. ЖСҚ-ны әзірлеу басталды құрылысы бойынша бөгетті бойлай Жабай өзенінің Атбасар қаласында. Бұл мақсатқа 15 млн. теңге бөлінді (жобасын әзірлеуді аяқтау көзделген 2018 жылы 35,4 млн. теңге). Бойынша жұмыстар аяқталды тазалау отводных арналарын бөгеттер Безымянная Аршалы ауданының жалпы сомасы 27,4 млн. теңге.</t>
  </si>
  <si>
    <t>Орындалды, 2017 жылғы есеп беру кезеңінде Сандықтау ауданы, Балкашино ауылы 17 күрделі жөндеу ӨСБ өрт депосының ғимаратын.</t>
  </si>
  <si>
    <t>4,8*</t>
  </si>
  <si>
    <t>4,5*</t>
  </si>
  <si>
    <t>2,9*</t>
  </si>
  <si>
    <t>92,3</t>
  </si>
  <si>
    <t>70,8</t>
  </si>
  <si>
    <t>0,30</t>
  </si>
  <si>
    <t>81,4</t>
  </si>
  <si>
    <t>99,6</t>
  </si>
  <si>
    <t>2,6*</t>
  </si>
  <si>
    <t>Орындалуда. 2017 жылдың 4 тоқсанында статистикалық ақпарат бойынша 4,8% құрды.</t>
  </si>
  <si>
    <t>Орындалуда. 2017 жылдың 4 тоқсанында статистикалық ақпарат бойынша 4,5% құрды.</t>
  </si>
  <si>
    <t>Орындалуда. 2017 жылдың 4 тоқсанында статистикалық ақпарат бойынша 2,9% құрды.</t>
  </si>
  <si>
    <t>Орындалды. Бұл көрсеткіш жұмыспен қамтылған азаматтардың жұмыспен қамту органдарында жұмысқа орналасуға өтініш білдірген адамдар санына бөлінуі және 100% көбейту есебімен есептеледі (19677/21329*100).</t>
  </si>
  <si>
    <t>Орындалды. Бұл көрсеткіш нысаналы топтағы жұмысқа орналастырылғандар азаматтарды  Өтініш білдірген нысаналы топтар санынан бөлінуі және 100 көбейту есебімен есептеледі 100(714/1009*100).</t>
  </si>
  <si>
    <t>Орындалды. 81 *1000/ 265336=0,30                                                             81-жарақат алған адамдардың саны                                                                             265336 жұмыскерлердің саны                                                        0,30  (1000 адамға апатты жағдайлардың жиілік коэффициенті (Кч) . Апатты жағдай Степногорск қ. – 29,
Кокшетау қ. -23, Ақкөл ауданында -4. Астрахан ауданында -1, Атбасар ауданында -4, Бурабай ауданында -8, Целиноград ауданында -3, Бұланды ауданында -2,  Аршалы ауданында -2, Зеренді ауданында -2, Еңбек ауданында – 1, Жарқайын ауданында – 1, Жақсы ауданында -1.</t>
  </si>
  <si>
    <t>Орындалды.   (48 бірлік -  бірінші, екінші, үшінші санат бойынша сомалар, корпоративті ауысу / 59 - барлық тиісті рұқсаттар х 100%), 48/59*100=81,4%</t>
  </si>
  <si>
    <t xml:space="preserve">Орындалды. 517*100/519 = 99,6
519– аңықталған бұзылулар
517 – жойылған бұзылулар
99,6 – орындалған пайызы
</t>
  </si>
  <si>
    <t>Орындалуда. 2017 жылдың қаңтар- қыркүйекгі статистикалық ақпарат бойынша 2,6% құрды.</t>
  </si>
  <si>
    <t>26,9</t>
  </si>
  <si>
    <t>97,4</t>
  </si>
  <si>
    <t>8,9</t>
  </si>
  <si>
    <t>640</t>
  </si>
  <si>
    <t>0,013 млн.теңге - мемлекеттік сатып алу бойынша үнемдеу</t>
  </si>
  <si>
    <t>0,001 млн.теңге - мемлекеттік сатып алу бойынша үнемдеу</t>
  </si>
  <si>
    <t>Орындалды. (01.01.2018 ж. жалпы халықтын саны статистикалық ақпарат бойынша -738611 адам  және 2017ж. 3 тоқсаны қорытындысы бойынша күнкөрістің ең төмен көрсеткішінен төмен өмір сүретін халықтың жалпы 2,6%) 738611*2,6%= 19204 адам күнкөрістің ең төмен, АӘК алатындар 499 адам (499 /19207=2,6%)</t>
  </si>
  <si>
    <t>Орындалды.  АӘК алатындар саны -499 адам, еңбекке жарымды 134 адам (134/499*100%=26,9%).</t>
  </si>
  <si>
    <t>Орындалды. (арнайы әлеуметтік қызметтерді көрсетумен қамтылған тұлғалардың саны -  6 829/ арнайы әлеуметтік қызметтерді алуға мұқтаж тұлғалардың жалпы санында - 7 008)*100 = 97,4%)</t>
  </si>
  <si>
    <t>Орындалды. (жеке сектор субъектілерімен ұсынылатын арнайы әлеуметтік қызметтермен қамтылған тұлғалар саны -  605/Арнайы әлеуметтік қызметтерді көрсетумен қамтылған тұлғалардың жалпы саны - 6 829)*100 = 8,9 %)</t>
  </si>
  <si>
    <t>Орындалды. (қол жеткізумен қамтамасыз етілген әлеуметтік инфрақұрылымдарлың саны - 1 672/ паспортауды өткен объектілірдің саны- 1672) *100 = 100%.</t>
  </si>
  <si>
    <t>Барлығы 0,001 млн. теңге, оның ішінде:
0,0008 млн.теңге - ЕАТ қоры бойынша үнемдеу;
0,0002 млн.теңге-дөңгелектеу есебінен қалдығы</t>
  </si>
  <si>
    <t xml:space="preserve">Барлығы 0,001 млн. теңге, оның ішінде:
0,0008 млн.теңге - ЕАТ қоры бойынша үнемдеу;
0,0002 млн.теңге-дөңгелектеу есебінен қалдығы
</t>
  </si>
  <si>
    <t>0,001млн.теңге - мемлекеттік сатып алу бойынша үнемдеу;</t>
  </si>
  <si>
    <t>Барлығы 0,001 млн. теңге-дөңгелектеу есебінен қалдығы;</t>
  </si>
  <si>
    <t>Барлығы 0,002 млн. теңге             
0,001млн.теңге - мемлекеттік сатып алу бойынша үнемде;
0,001 млн.теңге - дөңгелектеу есебінен қалдығы;</t>
  </si>
  <si>
    <t xml:space="preserve"> 2017 жыл бойынша бос жұмыс орындарының 73  жәрмеңкесі өткізілді, осы жәрмеңкеде 2992 бос жұмыс орны ұсынылды, нәтижесінде 403 адам  жұмысқа,  соның ішінде тұрақты жұмыс орындарына - 172 адам орналастырылды, оның ішінде  қоғамдық жұмыстарға 121 адамға жолдама берілді, әлеуметтік жұмыс орындарына-37 адам, жастар тәжірибесіне - 73 адам.</t>
  </si>
  <si>
    <t xml:space="preserve">Жұмыс іздеу клубтарының семинарлық оқуларына 1411 адам қатысты, олардың ішінде тұрақты және уақытша жұмысқа 1086 адам (77,0%) жұмысқа орналастырылды. </t>
  </si>
  <si>
    <t>"Жергілікті атқарушы органдармен берілген рұқсаттар бойынша тартылатын шетел жұмыс күші құрамында білікті мамандардың үлестік салмағы (шетел жұмыс күшін тартуға бөлінген квота бойынша)"  2017 жыл бойынша 72,0 % - жоспарында  – 81,4 % құрады</t>
  </si>
  <si>
    <t xml:space="preserve">Нәтижелі жұмыспен қамтуды және жаппай кәсіпкерлікті дамытудың бағдарламасының  бірінші бағыты  бойынша техникалық және кәсіптік біліммен және қысқа мерзімді кәсіптік оқумен қамтамасыз ету 6261 жоспарланған.
техникалық және кәсіптік біліммен 1221, оның ішінде 1190 адам жоспар бойынша 1 қыркүйкте оқуға жолданды, 31 адам 2016 жылдан жалғастырылатын қатысушылар.
 қысқа мерзімді кәсіптік оқуға 5040 адам жоспар. 1 қаңтар 2018 жағдайы бойынша 5118 адам немесе 101,5% жылдың жоспары бойынша қатысты.
</t>
  </si>
  <si>
    <t>Ақылы қоғамдық жұмыстарға 2550 адам жоспарда,  2 795 адам бағытталған.</t>
  </si>
  <si>
    <t>Әлеуметтік жұмыс орындарымен – 545 адам (434 адам 2017 ж. жоспар, 111 адам 2016 ж. жалғастырушы), олардың ішінде 704  адам жолданды (593 адам 2017 ж. жинағы, 111 адам 2016 ж. жалғастырушы);</t>
  </si>
  <si>
    <t>1656,73 теңге - өзге де қорларды, азық-түліктерді сатып алу, өзге де ағымдағы шығындар, қызметтік іссапарлар бойынша үнемдеу</t>
  </si>
  <si>
    <t>969,68 теңге - өзге де қорларды, ЖЖМ сатып алу  бойынша үнемдеу</t>
  </si>
  <si>
    <t>78340,01 теңге - көлік қызметтеріне ақы төлеу бойынша үнемдеу</t>
  </si>
  <si>
    <t xml:space="preserve">3,065 млн. теңге -  жоспарланғанға қарсы, бюджет қаржысын алушылардың нақты санының азаюы </t>
  </si>
  <si>
    <t>1,021 млн. теңге -  құжаттарды орындаусыз қайтару (дұрыс рәсімдемеу, ерекшеліктерді дұрыс қолданылмау, ақша алушылардың реквизиттерінің сәйкес келмеуінен және т.б.), жаратынды тұтыну көлемі мен баға өзгеруі есебінен қалыптасқан қолданылмаған қаржы қалдығы, еңбек ақыны төлеу қоры бойынша үнемдеу</t>
  </si>
  <si>
    <t>3,448 млн. теңге -  тауар жеткізушілердің (уақытылы емес, жинақталмаған жеткізім) жеткізімінің болмауы, жаратынды тұтыну көлемі мен баға өзгеруі есебінен қалыптасқан қолданылмаған қаржы қалдығы</t>
  </si>
  <si>
    <t>1,658 млн. теңге -  тауар жеткізушілердің (уақытылы емес, жинақталмаған жеткізім) жеткізімінің болмауы, жаратынды тұтыну көлемі мен баға өзгеруі есебінен қалыптасқан қолданылмаған қаржы қалдығы, еңбек ақы қоры бойынша үнемдеу</t>
  </si>
  <si>
    <t>0,366 млн. теңге -  тауар жеткізушілердің (уақытылы емес, жинақталмаған жеткізім) жеткізімінің болмауы, жаратынды тұтыну көлемі мен баға өзгеруі есебінен қалыптасқан қолданылмаған қаржы қалдығы, еңбек ақы қоры бойынша үнемдеу</t>
  </si>
  <si>
    <t>3507,22 теңге-  өзге де қорларды, байланыс қызметтерін  сатып алу және өзге де ағымдағы шығындар бойынша үнемдеу</t>
  </si>
  <si>
    <t>555,83 теңге -азық-түліктерді, өзге де қорларды сатып алу бойынша үнемдеу</t>
  </si>
  <si>
    <t>0,863 млн. теңге - қазынашылық органдарында тіркеуге келісімдерді кеш ұсыну,  тауар жеткізушілердің (уақытылы емес, жинақталмаған жеткізім) жеткізімінің болмауы, мемлекеттік сатып алулар нәтижелері бойынша үнемдеу</t>
  </si>
  <si>
    <t xml:space="preserve">Жергілікті бюджеттердің  жетіспеушілігіне байланысты, жаңа модификациялы кабинеттерді сатып алуға қаржы толық көлемде бөлінбейді. </t>
  </si>
  <si>
    <t>Көкшетау қ. №2 "Жұлдыз" б/б күрделі жөндеуі, Көкшетау қ. №36 "Аққу" б/б күрделу жөндеуіне қосымша қаржы бөлінді</t>
  </si>
  <si>
    <t xml:space="preserve">Санитарлық ережелері мен нормаларына сәйкес белгіленген мектепке дейінгі ұйымдарда топтардың толықтырылуы  - 25 бала </t>
  </si>
  <si>
    <t>Жұмыс берушілердің талаптарына сай келетін кадрларды даярлау үшін ТжКБ ұйымдары мен жұмыс берушілердің арасында  келісімдер жасалды, оның ішінде дуалды оқыту бойынша. Дуалды оқытуда ТжКБ ұйымдарының негізгі әлеуметтік әріптестері - "Степногорск Еуропалық мойынтірек  корпорациясы" АҚ, "Тыныс" АҚ, "Қазақалтын тау кен-металлургия комбинаты" АҚ, "Есіл-Агро" ЖШС және т.б. сияқты облыстың ірі кәсіпорындары  болып табылады.</t>
  </si>
  <si>
    <t>"Кәсіби білім  беру - әріптестердің бизнес диалогі" өңірлік форумда білім басқармасы мен ірі жұмыс берушілердің арасында өзара стратегиялық ынтымақтастық жөнінде меморандумға қол қойылды.</t>
  </si>
  <si>
    <t>Оқытудың дуалды жүйесі шеңберінде ТжКБ ұйымдары жұмыс берушілермен  кейін жұмысқа орналастырумен кәсіптік тәжірибе өтуге жұмыс орындарын ұсыну туралы 3-жақты келісімдерге қол қойюда.</t>
  </si>
  <si>
    <t>2 мобильдік оқыту орталықтары сатып алынды  (Көкшетау қ. "Жоғары колледжі" МКҚК,Чаглинка а. "Агробизнес колледжі" МКҚК)</t>
  </si>
  <si>
    <t xml:space="preserve">4,942 млн. теңге - тауар жеткізушілердің (уақытылы емес, жинақталмаған жеткізім) жеткізімінің болмауы;   
1,110 млн. теңге - құжаттарды орындаусыз қайтару (дұрыс рәсімдемеу,ерекшеліктерді дұрыс қолданылмау, ақша алушылардың реквизиттерінің сәйкес келмеуінен және т.б.);
0,863 млн. теңге - мемлекеттік сатып алулар нәтижелері бойынша үнемдеу; тауар жеткізушілердің (уақытылы емес, жинақталмаған жеткізім) жеткізімінің болмауы; қазынашылық органдарында тіркеуге келісімдерді кеш ұсыну </t>
  </si>
  <si>
    <t>3,065 млн. теңге - жоспарланғанға қарсы, бюджет қаржысын алушылардың нақты санының азаюы</t>
  </si>
  <si>
    <t xml:space="preserve">Орындалған жоқ. ҰБДҚ нақтыланған мәліметтері. ҚР БжҒМ 21.12.2017 ж. №5936-3-13069/10-3 келісілді. 
12 үш ауысымды мектептер (Көкшетау қ. №1 ОМГ, №4 ОМ, №6 ОМЛ, №13 ЭМЛ және №18 ОМ; Бурабай ауданы Щучинск қ. №2 ОМ; Целиноград ауданы Қажымұқан а. №4 НМ, Р.Қошқарбаев ат. №1 ОМ, Қосшы а. №2 ОМ, Қоянды а. №20 ОМ, Шұбар а. №37  НМ және Семеновка а. №11 НМ).
2016 жылы 5 үш ауысымды мектептер жұмыс істеді (Көкшетау қ. №1 ОМГ, №6 ОМЛ және №18 ОМ; Бурабай ауданы Щучинск қ. №2 ОМ; Целиноград ауданы Қажымұқан а. №4 НМ). Үш ауысымды оқытуды жою үшін 2017 жылы ҰҚ қаржысы есебінен жалпы сомасы 1,9 млрд. теңгеге Көкшетау қаласында №18 ОМ қосымша оқу корпусы мен 2 мектептің құрылысы басталды (Бурабай ауданы Щучинск қ. 800 орындық, Көкшетау қ.  900 орындық, және Көкшетау қаласы №18 ОМ 420 орындық қосымша оқу корпусы). Бұл жобаларды аяқтау 2018 жылға жоспарланған. 
Миграциялық процестерге байланысты 2017-2018 оқу жылының басында оқушылардың контингенті Көкшетау қаласы бойынша 986 оқушыға және Целиноград ауданы бойынша 1980 оқушыға артты, бұл өз кезегінде тағы 7 мектепте  үш ауысымдық оқуға әкелді.  
Целиноград ауданы бойынша 2017 жылғы желтоқсанда Қажымұқан а. 300 орындық және Қоянды а. 1200 орындық мектептің құрылысына МС-мен ЖСҚ әзірленді, одан басқа Қосшы а. 1200 орындық  және Шұбар мен Семеновка а. 120 орындық  мектептердің құрылысына МС-мен ЖСҚ әзірлеу аяқталуда.  
Көкшетау қаласы бойынша 600 орындық №1 ОМГ, 250 орындық №4 ОМ, 420 орындық №13 ЭМГ қосымша оқу корпустарының құрылысына МС-мен ЖСҚ әзірлеу жүргізілуде. 12 үш ауысымдық мектептердің 5-еуі бойынша мектептер мен қосымша оқу қорпустарын салу бойынша шаралар қолданылуда, жаңадан анықталған 7 мектеп бойынша МС-мен ЖСҚ әзірлеу жұмыстары жүргізілуде. 
</t>
  </si>
  <si>
    <t xml:space="preserve">Орындалды. 59,3%=2558/4314*100%, мұнда:
59,3% - жаратылыстану-математикалық бағыттағы  пәндер бойынша мектеп түлектері арасында білдім беру бағдарламаларын табысты меңгерген оқушылардың үлесі; 
2558 - "жақсы" және "үздік"-ке  жаратылыстану-математикалық бағыттағы пәндер бойынша білім беру бағдарламаларын меңгерген түлектердің саны;
4314 - күндізгі мемлекеттік жалпы білім беретін мектептердің түлектерінің жалпы саны. </t>
  </si>
  <si>
    <t xml:space="preserve">Орындалды. 49,4%=2654/5368*100%, мұнда:
49,4% - инклюзивтік білім берумен қамтылған мүмкіндігі шектеулі балалардың үлесі; 
2654 - инклюзивтік білім берумен қамтылған мүмкіндігі шектеулі балалардың саны;
5368 - мүмкіндігі шектеулі балалардың жалпы саны. </t>
  </si>
  <si>
    <t xml:space="preserve">Орындалды. 97,7%=41167/42116*100%, мұнда:  
97,7% - МДТО қамтылған  3-6 жас аралығындағы балалардың үлесі;
41167 - МДТО қамтылған 3-6 жас аралығындағы балалардың саны;
42116 -  бастауыш білімнің жалпы білім беретін оқу бағдарламалары бойынша білім алатын оқушылардың 5-6 жастағы балалардан басқа аталған жастағы топтың жалпы саны.
</t>
  </si>
  <si>
    <t xml:space="preserve">Орындалды. 24,2%=8940/36955*100%, мұнда:
24,2% - жеке меншік мектепке дейінгі ұйымдармен қамтылған балалардың үлесі;
8940 - жеке меншік мектепке дейінгі ұйымдардағы балалардың саны;
36955 - мектепке дейінгі ұйымдардағы балалардың жалпы саны.
</t>
  </si>
  <si>
    <t xml:space="preserve">Орындалды. 74,4%=2787/3745*100%, мұнда:
74,4% - мемлекеттік тапсырыс бойынша оқитындардың оқытуды аяқтаған соң, бірінші жылында ТжКБ оқу мекемелері түлектерінің жұмысқа орналасқандарының үлесі;
2787 - мемлекеттік тапсырыс бойынша (күндізгі оқу нысаны) оқитындардың оқытуды аяқтаған соң бірінші жылында ТжКБ оқу мекемелері түлектерінің жұмысқа орналасқандарының саны;
3745 - мемлекеттік тапсырыс бойынша (күндізгі оқу нысаны) оқыған ТжКБ оқу мекемелері түлектерінің жалпы саны.
</t>
  </si>
  <si>
    <t xml:space="preserve">Орындалды. 17,2%=18349/106457*100%, мұнда:
17,2% - ТжКБ тұрпатты жастағы (14-24 жас) жастарын қамту үлесі;
18349 - ТжКБ қамтылған 14 жастан 24 жас аралығындағы жастардың саны;
106457 - 14 жастан 24 жас аралығындағы жастардың жалпы саны.
</t>
  </si>
  <si>
    <t xml:space="preserve">Орындалды. 94,2%=565/(565+35)*100%, мұнда:  
94,2% - мемлекеттік желі нормативіне сәйкес жалпы орта білім ұйымының жұмыс жасауын қамтамасыз ету;
565 - күндізгі мемлекеттік жалпы орта білім ұйымының жалпы саны;
35 - елді-мекендерде болуы қажет желі нормативі бойынша мектептердің саны, бірақ олар жоқ (мектептердің қажеттілігі).
</t>
  </si>
  <si>
    <t>1/12</t>
  </si>
  <si>
    <t>59,3</t>
  </si>
  <si>
    <t>49,4</t>
  </si>
  <si>
    <t>97,7</t>
  </si>
  <si>
    <t>24,2</t>
  </si>
  <si>
    <t>17,2</t>
  </si>
  <si>
    <t>94,2</t>
  </si>
  <si>
    <t xml:space="preserve">Орындалуда. Көрсеткіштің есебі ҚР ҰЭМ статистика жөніндегі комитетімен 2018 жылдың сәуірінде жүргізілетін болады. </t>
  </si>
  <si>
    <t xml:space="preserve">Орындалды </t>
  </si>
  <si>
    <t>орындалды</t>
  </si>
  <si>
    <t>соманы ықшамдау бойынша</t>
  </si>
  <si>
    <t>мемлекеттік сатып алулар қорытындысы бойынша қаражаттың үнемі, қалдықтар сомасын ықшамдау бойынша</t>
  </si>
  <si>
    <t>мемлекеттік сатып алулар қорытындысы бойынша қаражаттың үнемі</t>
  </si>
  <si>
    <t>қалдықтар сомасын ықшамдау бойынша</t>
  </si>
  <si>
    <t>вакциналарға бағалардың төмендеуіне байланысты қаражаттың үнемдеуі</t>
  </si>
  <si>
    <t xml:space="preserve">Орындалған жоқ. 2016 жылы "Алиби" компаниялар тобы шаруашылықтармен Ақмола облысының аумағында John Deere маркалы 74 бірлік астық жинайтын комбайндар жалпы сомасымен - 11741,6 млн. теңге (соның ішінде ЖШС "Запорожье" 6 бірлік, сомасы - 952,0 млн. теңге, ЖШС "Жарқайың Нива" 12 бірл.-1904 млн. теңге, ЖШС "Бауманское" 12 бірл. - 1904,0 млн. теңге, "Атбасарская Нива "ЖШС" 34 бірлік - 5394,8 млн. теңге, "Сочинское" ЖШС 10 бірлік - 1586,7 млн. теңге сатып алынды
 Мәселен, негізгі капиталға салынған инвестициялар ФКИ 2016 жылғы деңгейден 2015 жылы 198%. (жыл сайын мұндай көрсеткіш ауыл шаруашылығы тауарларын өндірушілер болуы мүмкін емес).
2017 жылы Ақмола облысы жіберілді инвестициялар ірі төмендету бойынша кәсіпорындар -: "Сочинское" ЖШС, " Атбасар ауданы Атбасарская Нива "ЖШС"; "КДК АГРО" ЖШС,  Астрахан ауданы "Фермер-2010" ЖШС; Жарқайың ауданы "Жарқайың Нива" ЖШС; Қорғалжын ауданы "Кенбидайык" ЖШС, Шортанды ауданы СХП "Октябрь" ЖШС; Целиноград ауданы Агрофирма "Родина" ЖШС; Жақсы ауданы "Запорожье" ЖШС; Есіл  ауданы "Компания Орион Плюс" ЖШС,  бұл ауыл шаруашылығы негізгі капиталға салынған инвестициялар деңгейін төмендету есепті кезеңде айтарлықтай әсер етті. 
Демек, 2017 жыл ауыл шаруашылығы негізгі капиталға салынған инвестициялар деңгейін төмендетуге, кәсіпорынның едәуір шығындар ауыл шаруашылығы техникасы мен жабдықтар сатып алу үшін
әсер етті
</t>
  </si>
  <si>
    <t xml:space="preserve">Орындалған жоқ
Осы нысаналы индикатор төмендету есебінен келесі аудандар көрсеткіштердің қол жеткізілмегеннен:
Ақкөл, 59,2 млн. теңге (2017ж.- 10,8 млн. теңге, 2016ж.- 70,0 млн. теңге), Атбасар арналған 469,5 млн. теңге (2017ж.- 580,0 млн. теңге, 2016ж.- 1049,6 млн. теңге) Зеренді 728,1 млн. теңге, 2017ж-21,8 млн. теңге, 2016ж.-749,9 млн. теңге), Жарқайың 146,2 млн. теңге, 2017ж-18,7 млн. теңге,2016ж.-164,9 млн. теңге), Көкшетау қ. 1049,6 млн. теңге (2017ж.-599,4 млн. теңге, 2016ж.-1649,1 млн. теңге), Бурабай 149,6 млн. теңге (2017ж.- 66,0 млн. теңге, 2016ж.-215,7 млн. теңге), Целиноград 308,8 млн. теңге (2017ж. – 946,2 млн. теңге,2016ж.- 1255,1 млн. теңге).
ағымдағы жылдың қаңтар-желтоқсан НКИ төмендеуі, яғни ағымдағы жылы Атбасар ауданы "Атбасар УН" ЖШС, "Көкшетау сүт зауыты" "МОЛОКО СИНЕГОРЬЯ Көкшетау қ; Целиноград ауданы "Capital Projects LTD" ЖШС, Зеренді ауданы "Блик Терминал" ЖШС инвестициялар бойынша төмендеуі түсіндіріледі
Сонымен қатар, мәлімет үшін: 2016 жылы негізгі капиталға салынған инвестициялар 2015 жылы қарағанда ФКИ азық-250% деңгейіне құрады (жыл сайын осындай деңгейі қолдаған мүмкін емес).
</t>
  </si>
  <si>
    <t>орындалды; 119522+59203/399280=44,8% статистика деректері бойынша 24-нысан (жедел деректер)</t>
  </si>
  <si>
    <t>орындалды; 116623/515321=22,6% статистика деректері бойынша 24-нысан (жедел деректер)</t>
  </si>
  <si>
    <t xml:space="preserve">Орындалған жоқ
Жыл қорытындысы бойынша тұтастай алғанда облыс бойынша аталған нысаналы индикатор Астрахан - 6,2%, Аршалы - 5,4%, Атбасар - 11,1%, Бурабай - 21,3%, Есіл - 42,5%, Жақсы – 25,9%, Зеренді – 22,4%, Целиноград – 9,7%, Шортанды – 2,1% аудандарында және Степногорск қ. – 8,2 % ға орындалған жоқ
, Осыған байланысты, бұл кооперативтері ет бағытындағы қатысатын бұрын түрлендіруге мемлекеттік қолдау  түрінде ауыл шаруашылығы кооперациясы сүт бағытындағы субсидиялау бере отырып, жеңілдікті несие алуға, техниканы, жабдықтарды және сауын малдың аналық мал басын сүт бағытындағы кооперативтерге көшті, одан әрі желтоқсандағы етті тұқымды бұқалардың бас тартып есте елеулі. Осылайша, тұқымдық түрлендіруге аналық мал басын үлесін қатысу төмендеуі. 
</t>
  </si>
  <si>
    <t>орындалған жоқ, 58,787 млн. теңге-нақты санының азаюы бюджет қаражатын алушылардың, қарсы жоспарланған</t>
  </si>
  <si>
    <t>орындалды, 0,033 млн. теңге - мемлекеттік сатып алу бойынша үнем</t>
  </si>
  <si>
    <t>орындалды, 0,102 млн. теңге-қалдықтарды ықшамдау бойынша</t>
  </si>
  <si>
    <t>Орындалмаған. 2017 жылда 133516 м.т. сомасында қаражат бөлу қарастырылған,  бюджетті нақтылаудан кейін осы қаражат талап етілмеген болып шешілді.</t>
  </si>
  <si>
    <t>Орындалмаған. 2017 жылда 31860 м.т. сомасында ЖБ қаражат бөлу қарастырылған.  Бюджетті нақтылаудан кейін осы қаражат шешілді.</t>
  </si>
  <si>
    <t>Объектіні пайдалануға қабылдау актісімен  2017 жыл 21 тамыздағы пайдаланды</t>
  </si>
  <si>
    <t>Объектіні пайдалануға қабылдау актісімен  2017 жыл 24 сәуір пайдаланды</t>
  </si>
  <si>
    <t>Орындалды. Инвестициялық жобалар енгізілген бірінші бесжылдықтың ҮИИДМБ шеңберінде жобалық қуатына шықты.</t>
  </si>
  <si>
    <t xml:space="preserve">Орындалды. Ақмола облысы ауыл шаруашылық өнімін қайта өңдеумен айналысады 319 кәсіпорындар, соның ішінде:
15 кәсіпорын ет өңдеу 22,8 мың тонна өндірістік қуаттылығы.
14 кәсіпорын сүт өнімдерін шығару жөніндегі 136,8 мың тонна өндірістік қуаты
2017 жылға азық-түлік өнімдері өндірілді, сомасы 80,7 млрд. теңге (112,9% сәйкес кезеңіне 2016 ж.).
 Ет өнімдерін, өсуі байқалды, 15,6 млрд. теңге құрады, (2016 ж кезеңіне сәйкес125,6%.), ұн 18,9 млрд. теңге (2016 жылғы кезеңіне сәйкес111,3%),
өсімдік майы – 1,7 млрд. теңге (2016 жылға қарағанда 167,1%,).
Негізгі үлесін тамақ өнімдерін өндіру құрылымында алады астықты қайта өңдеу саласы – 23,4%, ет өнімдері – 19,3%, сүт өнімдері – 17,3%, нан және нан өнімдері – 6,4%, басқа салалар – 33,6% ға.
Ет өңдеу
Аталған кәсіпорындар мен цехтардың заттай өрнектерді өндірілді 23,0 мың тонна ет, өсім 22,5%  2016 жылғы кезеңімен сәйкес салыстырғанда, шұжық өнімдері өндірісі көлемі 1,8 мың тонна, өсім-24% 2016 жылғы кезеңімен салыстырғанда.
Ет қайта өңдеу кәсіпорындарының жұмысбастылығы 70,6% құрады(2016 ж. – 57,6%).
Сүт өндеу
Өндіріс көлемі өңделген сүт көлемі 48,9 мың тоннаны құрады, бұл 2016 жылғы осыған ұқсас деңгейдегі 37,7% - ға төмен, сары май өндірілген 735 тонна 2016 жылмен салыстырғанда 6,1%, азайтылды, ірімшік және сүзбе – 696 тонна 20,3% - ға азайтылды, қышқыл сүт өнімдері-5,2 мың тонна, өсім-2,6% - ға өсті.
Жұмысбастылығы кәсіпорындарының саны 
 Сүт өңдеу кәсіпорындарының жұмысбастылығы 48,9% - ға (2016 ж. – 58,2%).
</t>
  </si>
  <si>
    <t>орындалды, Объектіні пайдалануға қабылдау актісімен пайдалануға берілген объектінің 15 наурыздағы 2017 жылғы</t>
  </si>
  <si>
    <t>орындалды, Объектіні пайдалануға қабылдау актісімен пайдалануға берілген объектінің 25 желтоқсандағы 2017 жылғы</t>
  </si>
  <si>
    <t>орындалды, Объектіні пайдалануға қабылдау актісімен пайдалануға берілген объектіні 19 шілдедегі 2017 жылғы</t>
  </si>
  <si>
    <t>орындалды, Объектіні пайдалануға қабылдау актісімен пайдалануға берілген объектінің 1 қыркүйектегі 2017 жылғы</t>
  </si>
  <si>
    <t>орындалды,Объектіні пайдалануға қабылдау актісімен пайдалануға берілген объектіні 11 қаңтардағы 2017 жылғы</t>
  </si>
  <si>
    <t>орындалды, Объектіні пайдалануға қабылдау актісімен пайдалануға берілген объектіні 11 қыркүйектегі 2017 жылғы</t>
  </si>
  <si>
    <t>орындалды,Объектіні пайдалануға қабылдау актісімен пайдалануға берілген объектінің жылғы 29декабря 2017 жылғы</t>
  </si>
  <si>
    <t>орындалды,Объектіні пайдалануға қабылдау актісімен пайдалануға берілген объектінің жылғы 13 наурыз, 2017 жылғы</t>
  </si>
  <si>
    <t>орындалды,Объектіні пайдалануға қабылдау актісімен пайдалануға берілген объектінің 26 желтоқсандағы 2017 жылғы</t>
  </si>
  <si>
    <t>орындалды,Объектіні пайдалануға қабылдау актісімен пайдалануға берілген объектінің 15 қарашадағы 2017 жылғы</t>
  </si>
  <si>
    <t>орындалды. 1 қаңтардағы жағдай бойынша 2018 жылы Ақмола облысының 52 кәсіпорындары  саласындағы халықаралық стандарттар сапа жүйелерін және қауіпсіздік азық-түлік өнеркәсібі көшті.</t>
  </si>
  <si>
    <t>орындалды_x000D_
2017 жылы Ақмола облысы бойынша субсидиялау бағдарламасы бойынша қайта өңдеу кәсіпорындарының шығындарын сатып алу ауылшаруашылық өнімін тереңдете қайта өңдеп өнім бөлінді сомасында бюджеттік қаражат 163 827 мың теңге 540,1 тонна сары май және 75 тонна қатты ірімшік. Игеру - 100%.</t>
  </si>
  <si>
    <t>63,3</t>
  </si>
  <si>
    <t>91,2</t>
  </si>
  <si>
    <t>44,8</t>
  </si>
  <si>
    <t>22,6</t>
  </si>
  <si>
    <t>22,9</t>
  </si>
  <si>
    <t>1,3</t>
  </si>
  <si>
    <t>0</t>
  </si>
  <si>
    <t>5,0</t>
  </si>
  <si>
    <t>0,045</t>
  </si>
  <si>
    <r>
      <rPr>
        <b/>
        <sz val="10"/>
        <rFont val="Times New Roman"/>
        <family val="1"/>
        <charset val="204"/>
      </rPr>
      <t>Орындалды.</t>
    </r>
    <r>
      <rPr>
        <sz val="10"/>
        <rFont val="Times New Roman"/>
        <family val="1"/>
        <charset val="204"/>
      </rPr>
      <t xml:space="preserve"> 1,1 мың.теңге  -мемлекеттік сатып алу нәтижелері бойынша қаражат үнемі; 17,0 мың.теңге- еңбекақы төлеу қоры бойынша үнемдеу; 6,9 мың теңге -шығу мерзімінің өзгеруіне байланысты,  іс-шараларды өткізу, басқа ағымдағы шығымдар бойынша іс-шаралар жоспарын өзгерту; </t>
    </r>
  </si>
  <si>
    <r>
      <t>Орындалды</t>
    </r>
    <r>
      <rPr>
        <sz val="10"/>
        <rFont val="Times New Roman"/>
        <family val="1"/>
        <charset val="204"/>
      </rPr>
      <t>.дөнгелектеу есебінен қалдық;</t>
    </r>
  </si>
  <si>
    <t>Іс-шаралар 97,2% орындалды, тауарларды жеткізу бойынша мемлекеттік сатып алудың өнім берушімен келісім-шартты орындамауына орай және мемлекеттік сатып алуды өткізу бойынша құрылған үнемдеу 22,325/22,977*100=97,2 %</t>
  </si>
  <si>
    <t>101,0</t>
  </si>
  <si>
    <t>17,1*</t>
  </si>
  <si>
    <t>102,6*</t>
  </si>
  <si>
    <t>31,7*</t>
  </si>
  <si>
    <t>61,5*</t>
  </si>
  <si>
    <t>79,9</t>
  </si>
  <si>
    <t>100,8*</t>
  </si>
  <si>
    <t>101,3</t>
  </si>
  <si>
    <t>53*</t>
  </si>
  <si>
    <t>96</t>
  </si>
  <si>
    <t>78,9</t>
  </si>
  <si>
    <t>116,7</t>
  </si>
  <si>
    <t>110,8</t>
  </si>
  <si>
    <t>87,8*</t>
  </si>
  <si>
    <t>120,5</t>
  </si>
  <si>
    <t>112,9</t>
  </si>
  <si>
    <t>83,1</t>
  </si>
  <si>
    <t>85,5*</t>
  </si>
  <si>
    <t>74,7</t>
  </si>
  <si>
    <t>108,4</t>
  </si>
  <si>
    <t>Орындалды</t>
  </si>
  <si>
    <r>
      <rPr>
        <b/>
        <sz val="10"/>
        <rFont val="Times New Roman"/>
        <family val="1"/>
        <charset val="204"/>
      </rPr>
      <t>Орындалды</t>
    </r>
    <r>
      <rPr>
        <sz val="10"/>
        <rFont val="Times New Roman"/>
        <family val="1"/>
        <charset val="204"/>
      </rPr>
      <t>.еңбекақы төлеу қоры бойынша үнемдеу;іссапар шығындары бойынша үнемдеу;дөнгелектеу есебінен қалдық;</t>
    </r>
  </si>
  <si>
    <r>
      <t>Орындалды</t>
    </r>
    <r>
      <rPr>
        <sz val="10"/>
        <rFont val="Times New Roman"/>
        <family val="1"/>
        <charset val="204"/>
      </rPr>
      <t>.1,0 мың теңге-дөнгелектеу есебінен қалдық;</t>
    </r>
  </si>
  <si>
    <r>
      <t>Орындалды.</t>
    </r>
    <r>
      <rPr>
        <sz val="10"/>
        <rFont val="Times New Roman"/>
        <family val="1"/>
        <charset val="204"/>
      </rPr>
      <t xml:space="preserve">0,3 мың теңге- еңбекақы төлеу қоры бойынша үнемдеу; 1,5 мың.теңге-пайдаланудың негізгі көлемінің және бағалардың өзгеруіне қатысты толық пайдалынмаған қаржылардың қалдықтары; </t>
    </r>
  </si>
  <si>
    <r>
      <t>Орындалды.</t>
    </r>
    <r>
      <rPr>
        <sz val="10"/>
        <rFont val="Times New Roman"/>
        <family val="1"/>
        <charset val="204"/>
      </rPr>
      <t>1,1 мың теңге- еңбекақы төлеу қоры бойынша үнемдеу; 0,9 мың теңге-басқа ағымдағы шығындар бойынша үнемдеу.</t>
    </r>
  </si>
  <si>
    <r>
      <rPr>
        <b/>
        <sz val="10"/>
        <rFont val="Times New Roman"/>
        <family val="1"/>
        <charset val="204"/>
      </rPr>
      <t>Орындалды</t>
    </r>
    <r>
      <rPr>
        <sz val="10"/>
        <rFont val="Times New Roman"/>
        <family val="1"/>
        <charset val="204"/>
      </rPr>
      <t>.0,5 мың теңге- еңбекақы төлеу қоры бойынша үнемдеу;0,5 мың теңге-дөнгелектеу есебінен қалдық;</t>
    </r>
  </si>
  <si>
    <r>
      <t>Орындалды.</t>
    </r>
    <r>
      <rPr>
        <sz val="10"/>
        <rFont val="Times New Roman"/>
        <family val="1"/>
        <charset val="204"/>
      </rPr>
      <t xml:space="preserve"> 8,1 мың теңге -мемлекеттік сатып алу нәтижелері бойынша қаражат үнемі;3799,9 мың теңге-
жеткізушілердің келісімшарттық міндеттемелері орындалмаған (тауарларды жеткізу 22.11.2017 ж. кілем бұйымдары, жиһаз)</t>
    </r>
  </si>
  <si>
    <r>
      <t xml:space="preserve">Орындалды. </t>
    </r>
    <r>
      <rPr>
        <sz val="10"/>
        <rFont val="Times New Roman"/>
        <family val="1"/>
        <charset val="204"/>
      </rPr>
      <t>қалаптасқан есебінен бағалардың өзгеруі және тұтынудың табиғи көлемінің пайдаланылмаған қаражат қалдығы</t>
    </r>
  </si>
  <si>
    <r>
      <rPr>
        <b/>
        <sz val="10"/>
        <rFont val="Times New Roman"/>
        <family val="1"/>
        <charset val="204"/>
      </rPr>
      <t>Орындалды.</t>
    </r>
    <r>
      <rPr>
        <sz val="10"/>
        <rFont val="Times New Roman"/>
        <family val="1"/>
        <charset val="204"/>
      </rPr>
      <t xml:space="preserve"> еңбекақы төлеу қоры бойынша үнемдеу және
басқа ағымдағы шығындар бойынша үнемдеу</t>
    </r>
  </si>
  <si>
    <t>2017 жылы жалпы ауданы 426 мың гектарға 425 тексеру жүргізіліп, жалпы ауданы 373 мың гектарға 314 бұзушылық анықталды. Аталған бұзушылықтар бойынша 195 әкімшілік іс қозғалды, жалпы сомасы 19 848 077 теңгені құрайтын әкімшілік айыппұл салынды</t>
  </si>
  <si>
    <t>191 адам жұмыстан шығарылды</t>
  </si>
  <si>
    <t>1495,0 мың теңге шартта көрсетілген талаптар орындалмады соттқа арыз жолданды 
95,5  мың теңге кезең бойынша үнем</t>
  </si>
  <si>
    <t>3799,9 мың теңге- жеткізушілердің шарттық міндеттемелері орындалмады
8,3 мың теңге- мемлекеттік сатып алу нәтижелері бойынша қаражат үнемі;</t>
  </si>
  <si>
    <r>
      <t>Орындалды.</t>
    </r>
    <r>
      <rPr>
        <sz val="10"/>
        <rFont val="Times New Roman"/>
        <family val="1"/>
        <charset val="204"/>
      </rPr>
      <t xml:space="preserve"> 1,3 мың теңге - басқа ағымдағы шығындар бойынша үнемдеу</t>
    </r>
  </si>
  <si>
    <r>
      <rPr>
        <b/>
        <sz val="10"/>
        <rFont val="Times New Roman"/>
        <family val="1"/>
        <charset val="204"/>
      </rPr>
      <t>Орындалды:</t>
    </r>
    <r>
      <rPr>
        <sz val="10"/>
        <rFont val="Times New Roman"/>
        <family val="1"/>
        <charset val="204"/>
      </rPr>
      <t xml:space="preserve"> 4 навигаторлар, 2 қызмет автокөліктер, 4 принтерлер, 16 дана офистік жиһаз сатып алынды;     
орындалмады:  32 жинақтағы компьютерлер техникалық сипаттамаға сәйкес келмейді, өнім беруші бюджет кірісіне айыппұл төледі</t>
    </r>
  </si>
  <si>
    <r>
      <rPr>
        <b/>
        <sz val="10"/>
        <rFont val="Times New Roman"/>
        <family val="1"/>
        <charset val="204"/>
      </rPr>
      <t xml:space="preserve">Орындалмаған. </t>
    </r>
    <r>
      <rPr>
        <sz val="10"/>
        <rFont val="Times New Roman"/>
        <family val="1"/>
        <charset val="204"/>
      </rPr>
      <t xml:space="preserve">СҚЗ» ЖШС кәсіпорынның қызметі тоқтатылды (2016 жылғы 18 қарашадағы №50 «Полипластик»ЖШҚ жалғыз қатысушының шешіміне орай).
2) 2017 жылда  «Қазатомөнеркәсіп» ҰАК» АҚ уран шикізатын «СТХК» ЖШС қуаты  457 тоннаға (2016ж. – 2424 тонна, 2017ж. – 1967 тонна) жеткізу төмендетілді. (әлемдік нарықта уран өндіруінің төмендеуіне және шикізатты меншікті қуаттарда қайта өңдеу тапшылығы кезінде қайта өңдеуші компаниялардың ағынын қайта бөлуге байланысты)  
Анықтама: «СТХК» ЖШС «Қазақатомөнеркәсіп»ҰАК» АҚ еншілес компаниясы болып табылмайды
3) 2017 жылдың басынан бастап «Молоко Синегорья» КСЗ» ЖШС кәсіпорында жөндеу жұмыстарын жүргізуге байланысты тоқтап тұр. 
4) 2016 жылы «Алтынтау Көкшетау» АҚ жобалық қуатқа шықты, осыған орай 2017 жылы өнделмеген алтынның өндірісінің өсуі 2016 жылға 2,6% құрады (2016 ж. – 23614 кг, 2017 ж. – 24223 кг).
</t>
    </r>
  </si>
  <si>
    <r>
      <rPr>
        <b/>
        <sz val="10"/>
        <rFont val="Times New Roman"/>
        <family val="1"/>
        <charset val="204"/>
      </rPr>
      <t xml:space="preserve">Орындалуда.      </t>
    </r>
    <r>
      <rPr>
        <sz val="10"/>
        <rFont val="Times New Roman"/>
        <family val="1"/>
        <charset val="204"/>
      </rPr>
      <t xml:space="preserve">                                                                                                       * 2017 жылғы есебін құру кезінде деректер жоқ. 2017 ж. қаңтар-қараша айларының статдерекетер            </t>
    </r>
  </si>
  <si>
    <r>
      <rPr>
        <b/>
        <sz val="10"/>
        <rFont val="Times New Roman"/>
        <family val="1"/>
        <charset val="204"/>
      </rPr>
      <t xml:space="preserve">Орындалуда.      </t>
    </r>
    <r>
      <rPr>
        <sz val="10"/>
        <rFont val="Times New Roman"/>
        <family val="1"/>
        <charset val="204"/>
      </rPr>
      <t xml:space="preserve">                                                                                                       * 2017 жылғы есебін құру кезінде деректер жоқ. 2017 ж. қаңтар-қыркүйек айларының статдерекетер            </t>
    </r>
  </si>
  <si>
    <r>
      <rPr>
        <b/>
        <sz val="10"/>
        <rFont val="Times New Roman"/>
        <family val="1"/>
        <charset val="204"/>
      </rPr>
      <t>Орындалмаған.</t>
    </r>
    <r>
      <rPr>
        <sz val="10"/>
        <rFont val="Times New Roman"/>
        <family val="1"/>
        <charset val="204"/>
      </rPr>
      <t xml:space="preserve"> 1) 2016 жылы «Алтынтау Көкшетау» АҚ жобалық қуатқа шықты, осыған орай 2017 жылы өнделмеген алтынның өндірісінің өсуі 2016 жылға 2,6% құрады (2016 ж. – 23614 кг, 2017 ж. – 24223 кг).                                                           2) 2017 жылда  «Қазатомөнеркәсіп» ҰАК» АҚ уран шикізатын «СТХК» ЖШС қуаты  457 тоннаға (2016ж. – 2424 тонна, 2017ж. – 1967 тонна) жеткізу төмендетілді. (әлемдік нарықта уран өндіруінің төмендеуіне және шикізатты меншікті қуаттарда қайта өңдеу тапшылығы кезінде қайта өңдеуші компаниялардың ағынын қайта бөлуге байланысты)  
Анықтама: «СТХК» ЖШС «Қазақатомөнеркәсіп»ҰАК» АҚ еншілес компаниясы болып табылмайды.</t>
    </r>
  </si>
  <si>
    <r>
      <rPr>
        <b/>
        <sz val="10"/>
        <rFont val="Times New Roman"/>
        <family val="1"/>
        <charset val="204"/>
      </rPr>
      <t>Орындалмаған.</t>
    </r>
    <r>
      <rPr>
        <sz val="10"/>
        <rFont val="Times New Roman"/>
        <family val="1"/>
        <charset val="204"/>
      </rPr>
      <t xml:space="preserve"> 32,1%-ға мыс концентратын өндіріс көлемінің төмендеуі ("СТКХК" ЖШС қызметі есебінен). </t>
    </r>
  </si>
  <si>
    <r>
      <rPr>
        <b/>
        <sz val="10"/>
        <rFont val="Times New Roman"/>
        <family val="1"/>
        <charset val="204"/>
      </rPr>
      <t xml:space="preserve">Орындалмаған. </t>
    </r>
    <r>
      <rPr>
        <sz val="10"/>
        <rFont val="Times New Roman"/>
        <family val="1"/>
        <charset val="204"/>
      </rPr>
      <t>10,8%-ға орталықтан жылыту қазандарын өндіріс көлемінің төмендеуі  ("ЩҚМЗ" қызметі есебінен).</t>
    </r>
  </si>
  <si>
    <r>
      <rPr>
        <b/>
        <sz val="10"/>
        <rFont val="Times New Roman"/>
        <family val="1"/>
        <charset val="204"/>
      </rPr>
      <t xml:space="preserve">Орындалуда. </t>
    </r>
    <r>
      <rPr>
        <sz val="10"/>
        <rFont val="Times New Roman"/>
        <family val="1"/>
        <charset val="204"/>
      </rPr>
      <t>* 2017 жылғы есебін құру кезінде деректер жоқ.</t>
    </r>
  </si>
  <si>
    <r>
      <rPr>
        <b/>
        <sz val="10"/>
        <rFont val="Times New Roman"/>
        <family val="1"/>
        <charset val="204"/>
      </rPr>
      <t xml:space="preserve">Орындалуда. </t>
    </r>
    <r>
      <rPr>
        <sz val="10"/>
        <rFont val="Times New Roman"/>
        <family val="1"/>
        <charset val="204"/>
      </rPr>
      <t>2017 жылғы статдеректер 2018 жылғы 25 ақпанның кейін жарияланады</t>
    </r>
  </si>
  <si>
    <r>
      <t xml:space="preserve">Орындалмаған. </t>
    </r>
    <r>
      <rPr>
        <sz val="10"/>
        <rFont val="Times New Roman"/>
        <family val="1"/>
        <charset val="204"/>
      </rPr>
      <t>Киім өндірісі 28,9%-ға, тоқыма бұйымдарын өндірісі 16,5%-ға төмендеді</t>
    </r>
    <r>
      <rPr>
        <b/>
        <sz val="10"/>
        <rFont val="Times New Roman"/>
        <family val="1"/>
        <charset val="204"/>
      </rPr>
      <t>.</t>
    </r>
  </si>
  <si>
    <r>
      <rPr>
        <b/>
        <sz val="10"/>
        <rFont val="Times New Roman"/>
        <family val="1"/>
        <charset val="204"/>
      </rPr>
      <t>Орындалуда.</t>
    </r>
    <r>
      <rPr>
        <sz val="10"/>
        <rFont val="Times New Roman"/>
        <family val="1"/>
        <charset val="204"/>
      </rPr>
      <t xml:space="preserve">
Ақмола облысының статистика департаментінің деректеріне сәйкес «Қазатомөнеркәсіп» КҚЗ» БК» ЖШС күкірт қышқылын өндіру көлемі 2017 жылда 134,0 мың тоннаны құрды
</t>
    </r>
  </si>
  <si>
    <r>
      <rPr>
        <b/>
        <sz val="10"/>
        <rFont val="Times New Roman"/>
        <family val="1"/>
        <charset val="204"/>
      </rPr>
      <t>Орындалуда.</t>
    </r>
    <r>
      <rPr>
        <sz val="10"/>
        <rFont val="Times New Roman"/>
        <family val="1"/>
        <charset val="204"/>
      </rPr>
      <t xml:space="preserve">
2017 жылы «Көкшетау Жолдары» ЖШС аражабын тақталар өндірісінің көлемі 8,1  мың тоннаны құрды.
Ақмола облысының статистика департаментінің деректеріне сәйкес «Регион Строй» ЖШС тақта өндірісінің көлемі 2017  жылда  85453  тоннаны құрды.
</t>
    </r>
  </si>
  <si>
    <r>
      <rPr>
        <b/>
        <sz val="10"/>
        <rFont val="Times New Roman"/>
        <family val="1"/>
        <charset val="204"/>
      </rPr>
      <t xml:space="preserve">Орындалуда. </t>
    </r>
    <r>
      <rPr>
        <sz val="10"/>
        <rFont val="Times New Roman"/>
        <family val="1"/>
        <charset val="204"/>
      </rPr>
      <t xml:space="preserve">
Қазіргі уақытта келешекте елдегі жалғыз жоба болатын «Amity Technology» американдық компаниясымен американдық көгалдандыру кешендерінің кәсіпорынның өндірістік қуаттарда лицензиялау құрастырылым туралы келіссөздер жүргізілуде. 2018 жылы компания өндірілетін жабдықтардың модельдер қатарын 16-дан 33-38 тармаққа дейін кеңейтуді жоспарлап отыр.
Ақмола облысының статистика департаментінің деректеріне сәйкес «Қазақстандық Агро-Инновациялық Корпорация» ЖШС 2017 жылға дейін 304 бірлік техника жасады. 
 «Вектор» KЗ» ЖШС «КЗ «Ростсельмаш» ЖШҚ-нің тораптарын, агрегаттары мен қосалқы бөлшектерін жеткізу келісім-шарт бойынша өздігінен жүретін астық жинайтын «VECTOR 410 KZ» комбайнарды құрастырады.  Техниканы сату «КазАгроФинанс» АҚ лизингтік құралдары арқылы жүзеге асырылады.
Сондай-ақ, «KЗ «Вектор» ЖШС 2,2 млрд. теңгеге «Комбайн жинастыру өндірісін ұйымдастыру» жобасын іске асыруды 2018 жылдың қараша айында жоспарлап отыр. 
</t>
    </r>
  </si>
  <si>
    <r>
      <rPr>
        <b/>
        <sz val="10"/>
        <rFont val="Times New Roman"/>
        <family val="1"/>
        <charset val="204"/>
      </rPr>
      <t>Орындалуда.</t>
    </r>
    <r>
      <rPr>
        <sz val="10"/>
        <rFont val="Times New Roman"/>
        <family val="1"/>
        <charset val="204"/>
      </rPr>
      <t xml:space="preserve">
Көкшетау қ. өнеркәсіп аймағында 37 га жалпы алаңымен индустриалдық аймағын құру бойынша жұмыс жүргізілуде. 
Құрылыстың жалпы сметалық құны - 2,4 млрд. теңге. Жобалық-сметалық құжаттама әзірленді, а.ж. 8 ақпанда оң мемлекеттік қорытынды алынды.
Индустриалдық аймақтың құрылысына бюджеттік қаражаттар бөлуіне бюджеттік өтінім Қазақстан Республикасы Инвестициялар және даму министрлігіне жолданды. ҚР ИДМ  республикалық бюджеттен қаржыландыру туралы мәселе оң шешілген жағдайда жергілікті бюджеттен жобаның жалпы құнынан 50% қаржыландыру туралы кепілдік хат жолданды. </t>
    </r>
  </si>
  <si>
    <r>
      <rPr>
        <b/>
        <sz val="10"/>
        <rFont val="Times New Roman"/>
        <family val="1"/>
        <charset val="204"/>
      </rPr>
      <t>Орындалуда.</t>
    </r>
    <r>
      <rPr>
        <sz val="10"/>
        <rFont val="Times New Roman"/>
        <family val="1"/>
        <charset val="204"/>
      </rPr>
      <t xml:space="preserve">
Кәсіпорындар жобалық қуаттарды  жобаларды іске асыру  жоспар-кестелерге сәйкес игеруде.
2017 жылы Кәсіпорындардың жобалық қуатына шығу жөніндегі жол карталар дайындалды.
Осы кәсіпорындар тауар өндірушілер реестріне енгізіліп ҚР ИДМ, сондай-ақ барлық өңірлерге жолданған.
Сондай-ақ, кәсіпорындарды жүктеуін ұлғайту мақсатында: 
- кәсіпорындарды шикізатпен қамтамасыз ету мәселесі бойынша ауыл шаруашылығы тауарларын өндірушілермен;
- жобаларды жүзеге асыру мәселелері және одан әрі жұмыс істеу бойынша кәсіпорындар құрылтайшыларымен кеңестер өткізіледі.
</t>
    </r>
  </si>
  <si>
    <r>
      <rPr>
        <b/>
        <sz val="10"/>
        <rFont val="Times New Roman"/>
        <family val="1"/>
        <charset val="204"/>
      </rPr>
      <t xml:space="preserve">Орындалуда. </t>
    </r>
    <r>
      <rPr>
        <sz val="10"/>
        <rFont val="Times New Roman"/>
        <family val="1"/>
        <charset val="204"/>
      </rPr>
      <t xml:space="preserve">
Ақмола облысының әкімдігі сыртқы экономикалық қызметті дамыту жөніндегі жұмыстарды тоқсан сайын тоқсан сайын шет елдердің елшіліктеріне отандық өндірушілердің регистр-балансы жіберілді.
Ақмола облысы кәсіпорындарының азық-түлік өнімдерін Қазақстан Республикасының солтүстік аймақтарын қамтитын Ресей Федерациясының шекаралас өңірлеріндегі дүкендер тізбегі арқылы насихаттау мәселесі «Есіл» Өңірлік даму орталығы» ЖШС (Петропавл қаласы) бірлесіп әзірленуде.
2018 жылы 29 қаңтарда Ақмола облысының әкімінің орынбасары Қ. Ыдырысов «Ақмола облысының экспортын ынталандыру және 2018 жылға экспорттық әлеуетті дамыту жөніндегі іс-шаралар жоспарын» бекітті.
Ақмола облысының сыртқы сауда айналымы 2017 жылдың 11 айында 800,5 млн. АҚШ долларын құрады, бұл өткен жылдың сәйкес кезеңімен салыстырғанда 12,5%-ға өсті. Соның ішінде экспорт - 295,2 млн. АҚШ долларын құрады, бұл өткен жылғы кезеңмен салыстырғанда 12,6% -ға өсті.
Бидайдың экспорты 4,3%-ға, арпа 1,8 есе, мойынтіректерді 1,4 есеге, рапсқа 1,3 есе артты.
</t>
    </r>
  </si>
  <si>
    <r>
      <rPr>
        <b/>
        <sz val="10"/>
        <rFont val="Times New Roman"/>
        <family val="1"/>
        <charset val="204"/>
      </rPr>
      <t xml:space="preserve">Орындалуда.              </t>
    </r>
    <r>
      <rPr>
        <sz val="10"/>
        <rFont val="Times New Roman"/>
        <family val="1"/>
        <charset val="204"/>
      </rPr>
      <t xml:space="preserve">                                                           Ақмола облысының кәсіпкерлік және өнеркәсіп басқармасымен өңірдің тауар өндірушілердің өнімдерін жылжыту бойынша Ақмола облысының ІСБ Өңірлік коммуникация қызметімен және  Өңірлік кәсіпкерлер палатасымен бірлескен жұмыс жоспары әзірленді.
2017 жылғы  4 шілдеде брифинг үлгісінде «Сапа Су» ЖШС өнімінің тұсаукесері және мүдделі тұлғалармен дөңгелек үстел өткізілді.
2017 жылғы  2 тамызда брифинг үлгісінде «KAZ TECHNIKS» ЖШС өнімінің тұсаукесері және мүдделі тұлғалармен дөңгелек үстел өткізілді.
2017 жылғы  24 тамызда брифинг үлгісінде «Ерназаров» ЖШС және «ЕНКИ» ЖШС өнімінің тұсаукесері және мүдделі тұлғалармен дөңгелек үстел өткізілді.
Сонымен қатар, 2017 жылғы 25 шілдеде  «KAZAKH INVEST ҰК» АҚ тұсаукесері» тақырыбы бойынша брифинг өтті. 
2017 жылғы 11 қазанында жергілікті кәсіпкерлер үшін «Казфитингпласт» ЖШС өнімдері таныстырылды (Қарағанды облысы, Саран қаласы).
2017 жылғы 21 желтоқсанында Ақмола облысының кәсіпкерлік және өнеркәсіп басқармасы басшысының орынбасары Александр Загребин мен «Регион строй» ЖШС директоры Александр Дворцевойдің брифингі жүргізілді.
2017 жылғы 26 желтоқсанда «Қазақстанның үздік тауары» республикалық байқау-көрмесінің жеңімпаздарымен брифинг өткізілді. Брифингте Ақмола облысының кәсіпкерлік және өнеркәсіп басқармасы басшысының орынбасары Досхан Әміренов, «ENKI» ЖШС директоры Мырзабай Әбдіқалықов, «Агрофирма TNK» ЖШС ақпараттық технологиялар және сапаны бақылау департаментінің директоры Людмила Реммеле қатысты.
</t>
    </r>
  </si>
  <si>
    <r>
      <t xml:space="preserve">Орындалуда. </t>
    </r>
    <r>
      <rPr>
        <sz val="10"/>
        <rFont val="Times New Roman"/>
        <family val="1"/>
        <charset val="204"/>
      </rPr>
      <t xml:space="preserve">"КАМАЗ-Инжиниринг" АҚ өндіріс көлемінің ұлғайту мәселесі, ҚР Үкіметінің мәжілістерінде қарауға бойынша, проблемалық мәселелерін тізіміне қосылған. </t>
    </r>
  </si>
  <si>
    <r>
      <rPr>
        <b/>
        <sz val="10"/>
        <rFont val="Times New Roman"/>
        <family val="1"/>
        <charset val="204"/>
      </rPr>
      <t xml:space="preserve">Орындалуда. </t>
    </r>
    <r>
      <rPr>
        <sz val="10"/>
        <rFont val="Times New Roman"/>
        <family val="1"/>
        <charset val="204"/>
      </rPr>
      <t xml:space="preserve">"СТХК" ЖШС өндірістік қуаттарды жүктеу мәселесі  ҚР Үкіметінің мәжілістерінде қарауға бойынша, проблемалық мәселелерін тізіміне қосылған. </t>
    </r>
  </si>
  <si>
    <r>
      <t xml:space="preserve">Орындалуда. </t>
    </r>
    <r>
      <rPr>
        <sz val="10"/>
        <rFont val="Times New Roman"/>
        <family val="1"/>
        <charset val="204"/>
      </rPr>
      <t>2018 ж. өндірістік жоспары - қаптар мен пакеттер 2017 жылмен салыстырғанда 12,5% өсуімен 40,6 млн.дана құрды</t>
    </r>
  </si>
  <si>
    <r>
      <t xml:space="preserve">Орындалуда. </t>
    </r>
    <r>
      <rPr>
        <sz val="10"/>
        <rFont val="Times New Roman"/>
        <family val="1"/>
        <charset val="204"/>
      </rPr>
      <t>2018ж. Өндірістік жоспары - пластмассадан құбырлар 2017 жылмен салыстырғанда 3,3%-ға өсуімен 2 мың тонна құрды. (жалпы кәсіпорын бойынша, өсуі 5%)</t>
    </r>
  </si>
  <si>
    <r>
      <t>Орындалуда.</t>
    </r>
    <r>
      <rPr>
        <sz val="10"/>
        <rFont val="Times New Roman"/>
        <family val="1"/>
        <charset val="204"/>
      </rPr>
      <t xml:space="preserve"> 
Жобаның ТЭН әзірленді және мемлекеттік сараптама қорытындысы алынды, EPC келісімінің жобасы (келісімшарттық келісім) әзірленуде. Іске қосу 2022 жылына жоспарланған.</t>
    </r>
  </si>
  <si>
    <r>
      <rPr>
        <b/>
        <sz val="10"/>
        <rFont val="Times New Roman"/>
        <family val="1"/>
        <charset val="204"/>
      </rPr>
      <t>Орындалуда.</t>
    </r>
    <r>
      <rPr>
        <sz val="10"/>
        <rFont val="Times New Roman"/>
        <family val="1"/>
        <charset val="204"/>
      </rPr>
      <t xml:space="preserve">
Жаңа деңгей жиектерді ашу бойынша жұмыстар жүргізілуде: Шахта оқпаны 385 м тереңдігіне дейін жеткізілді, 190-340 м деңгей жиекте жұмыстар жүргізілуде. «Новая» және «Вентиляционная» шахталарының оқпандары 880 м тереңдігіне жеткізілді, 655-790 м белгісінде жұмыстар жүргізілуде; келешекте осы оқпандарды 1200-1500 м тереңдігіне дейін жеткізу.
«Центральная» шахта оқпаны 430 м тереңдігіне жеткізілді, осы жерде 430 м деңгейжиектен 610 м деңгейжиекке дейін өткізілген «Слепая-2» шахтасының оқпаны орналасқан; келешекте «Слепая-2» шахтасының оқпанын 655м және 790 м белгісіне дейін тереңдету көзделеді, бұл осы аралақта тау-кен жұмыстарын дамытуды болжамдайды. Қазіргі уақытта тау-кен жұмыстары «Центральный» шахтасы бойынша 385-655 м деңгейжиекте жүргізілуде.
</t>
    </r>
  </si>
  <si>
    <r>
      <rPr>
        <b/>
        <sz val="10"/>
        <rFont val="Times New Roman"/>
        <family val="1"/>
        <charset val="204"/>
      </rPr>
      <t>Орындалды.</t>
    </r>
    <r>
      <rPr>
        <sz val="10"/>
        <rFont val="Times New Roman"/>
        <family val="1"/>
        <charset val="204"/>
      </rPr>
      <t xml:space="preserve">
Жоба 2017ж. қазанда іске қосылды.</t>
    </r>
  </si>
  <si>
    <r>
      <rPr>
        <b/>
        <sz val="10"/>
        <rFont val="Times New Roman"/>
        <family val="1"/>
        <charset val="204"/>
      </rPr>
      <t>Орындалды.</t>
    </r>
    <r>
      <rPr>
        <sz val="10"/>
        <rFont val="Times New Roman"/>
        <family val="1"/>
        <charset val="204"/>
      </rPr>
      <t xml:space="preserve">
Жоба 2017ж. шілдеде іске қосылды.</t>
    </r>
  </si>
  <si>
    <r>
      <rPr>
        <b/>
        <sz val="10"/>
        <rFont val="Times New Roman"/>
        <family val="1"/>
        <charset val="204"/>
      </rPr>
      <t>Орындалды.</t>
    </r>
    <r>
      <rPr>
        <sz val="10"/>
        <rFont val="Times New Roman"/>
        <family val="1"/>
        <charset val="204"/>
      </rPr>
      <t xml:space="preserve">
Жоба 2016ж. шілдеде іске қосылды.</t>
    </r>
  </si>
  <si>
    <r>
      <rPr>
        <b/>
        <sz val="10"/>
        <rFont val="Times New Roman"/>
        <family val="1"/>
        <charset val="204"/>
      </rPr>
      <t>Орындалуда.</t>
    </r>
    <r>
      <rPr>
        <sz val="10"/>
        <rFont val="Times New Roman"/>
        <family val="1"/>
        <charset val="204"/>
      </rPr>
      <t xml:space="preserve">
Жаңа қазандық салынды, әкімшілік ғимаратының және жылы гараж ғимаратының жөндеу жұмыстары жүргізілді, фабриканың негізгі ғимаратының құрылысы басталды. Іске қосу 2018 жылына жоспарланған.</t>
    </r>
  </si>
  <si>
    <r>
      <t xml:space="preserve">Орындалуда. </t>
    </r>
    <r>
      <rPr>
        <sz val="10"/>
        <rFont val="Times New Roman"/>
        <family val="1"/>
        <charset val="204"/>
      </rPr>
      <t xml:space="preserve"> "Алтынтау Көкшетау" АҚ өңделмеген алтын өндірісінің көлемі 2017 жылғы қаңтар-желтоқсан аралығында 2016 жылмен салыстырған 2,6%-ға өсуімен 24223 кг құрды.                                         "Қазақалтын" АҚ өңделмеген алтын өндірісінің көлемі 2017 жылғы қаңтар-желтоқсан аралығында 1481 кг құрды. </t>
    </r>
  </si>
  <si>
    <r>
      <rPr>
        <b/>
        <sz val="10"/>
        <rFont val="Times New Roman"/>
        <family val="1"/>
        <charset val="204"/>
      </rPr>
      <t>Орындалды.</t>
    </r>
    <r>
      <rPr>
        <sz val="10"/>
        <rFont val="Times New Roman"/>
        <family val="1"/>
        <charset val="204"/>
      </rPr>
      <t xml:space="preserve">
Жобалар 2017ж. желтоқсанда іске қосылды.</t>
    </r>
  </si>
  <si>
    <r>
      <t xml:space="preserve">Орындалмаған.
</t>
    </r>
    <r>
      <rPr>
        <sz val="10"/>
        <rFont val="Times New Roman"/>
        <family val="1"/>
        <charset val="204"/>
      </rPr>
      <t>Қаражаттың болмауына байланысты жобаны іске асыру тоқтатылды.</t>
    </r>
  </si>
  <si>
    <r>
      <rPr>
        <b/>
        <sz val="10"/>
        <rFont val="Times New Roman"/>
        <family val="1"/>
        <charset val="204"/>
      </rPr>
      <t>Орындалуда</t>
    </r>
    <r>
      <rPr>
        <sz val="10"/>
        <rFont val="Times New Roman"/>
        <family val="1"/>
        <charset val="204"/>
      </rPr>
      <t xml:space="preserve">.
Ғимарат орнату үшін металл құрастырылым сатып алынды. Орнату бойынша жұмыстары 2018 жылы 2-ші тоқсанда жүргізілетін болады. Іске қосу 2019 жылына жоспарланған. </t>
    </r>
  </si>
  <si>
    <r>
      <rPr>
        <b/>
        <sz val="10"/>
        <rFont val="Times New Roman"/>
        <family val="1"/>
        <charset val="204"/>
      </rPr>
      <t>Орындалды.</t>
    </r>
    <r>
      <rPr>
        <sz val="10"/>
        <rFont val="Times New Roman"/>
        <family val="1"/>
        <charset val="204"/>
      </rPr>
      <t xml:space="preserve">
Жоба 2016ж. маусымда іске қосылды.
</t>
    </r>
  </si>
  <si>
    <r>
      <rPr>
        <b/>
        <sz val="10"/>
        <rFont val="Times New Roman"/>
        <family val="1"/>
        <charset val="204"/>
      </rPr>
      <t>Орындалды.</t>
    </r>
    <r>
      <rPr>
        <sz val="10"/>
        <rFont val="Times New Roman"/>
        <family val="1"/>
        <charset val="204"/>
      </rPr>
      <t xml:space="preserve">
Жоба 2016ж. қарашада іске қосылды.
</t>
    </r>
  </si>
  <si>
    <r>
      <rPr>
        <b/>
        <sz val="10"/>
        <rFont val="Times New Roman"/>
        <family val="1"/>
        <charset val="204"/>
      </rPr>
      <t>Орындалды.</t>
    </r>
    <r>
      <rPr>
        <sz val="10"/>
        <rFont val="Times New Roman"/>
        <family val="1"/>
        <charset val="204"/>
      </rPr>
      <t xml:space="preserve">
Жоба 2016ж. қыркүйекте іске қосылды.
</t>
    </r>
  </si>
  <si>
    <r>
      <rPr>
        <b/>
        <sz val="10"/>
        <rFont val="Times New Roman"/>
        <family val="1"/>
        <charset val="204"/>
      </rPr>
      <t xml:space="preserve">Орындалды. </t>
    </r>
    <r>
      <rPr>
        <sz val="10"/>
        <rFont val="Times New Roman"/>
        <family val="1"/>
        <charset val="204"/>
      </rPr>
      <t>0,1 мың теңге - қаражатты үнемдеу мемлекеттік сатып алу нәтижелері бойынша;_x000D_
0,7 мың теңге - үнемдеу бойынша еңбекақы төлеу қорына;_x000D_
0,3 мың теңге - үнемдеу, іссапар шығындары;_x000D_
0,5 мың теңге - дөңгелектеу есебінен қалдығы;_x000D_
164,2 мың теңге - сот талқылауы;</t>
    </r>
  </si>
  <si>
    <r>
      <rPr>
        <b/>
        <sz val="10"/>
        <rFont val="Times New Roman"/>
        <family val="1"/>
        <charset val="204"/>
      </rPr>
      <t xml:space="preserve">Орындалды. </t>
    </r>
    <r>
      <rPr>
        <sz val="10"/>
        <rFont val="Times New Roman"/>
        <family val="1"/>
        <charset val="204"/>
      </rPr>
      <t>0,1 мың теңге - қаражатты үнемдеу мемлекеттік сатып алу нәтижелері бойынша;</t>
    </r>
  </si>
  <si>
    <r>
      <rPr>
        <b/>
        <sz val="10"/>
        <rFont val="Times New Roman"/>
        <family val="1"/>
        <charset val="204"/>
      </rPr>
      <t xml:space="preserve">Орындалды. </t>
    </r>
    <r>
      <rPr>
        <sz val="10"/>
        <rFont val="Times New Roman"/>
        <family val="1"/>
        <charset val="204"/>
      </rPr>
      <t>12 919,61 теңге үнемделді, әлеуметтік аударымдар бойынша</t>
    </r>
  </si>
  <si>
    <r>
      <rPr>
        <b/>
        <sz val="10"/>
        <rFont val="Times New Roman"/>
        <family val="1"/>
        <charset val="204"/>
      </rPr>
      <t>Орындалды.</t>
    </r>
    <r>
      <rPr>
        <sz val="10"/>
        <rFont val="Times New Roman"/>
        <family val="1"/>
        <charset val="204"/>
      </rPr>
      <t xml:space="preserve"> ЕТҚ бойынша үнемдеу, дөңгелектеу есебінен қалдығы</t>
    </r>
  </si>
  <si>
    <r>
      <rPr>
        <b/>
        <sz val="10"/>
        <rFont val="Times New Roman"/>
        <family val="1"/>
        <charset val="204"/>
      </rPr>
      <t xml:space="preserve">Орындалды. </t>
    </r>
    <r>
      <rPr>
        <sz val="10"/>
        <rFont val="Times New Roman"/>
        <family val="1"/>
        <charset val="204"/>
      </rPr>
      <t>94,0 мың теңге, оның ішінде 18,7 мың теңге ЕТҚ бойынша 72,6 мың теңге мемлекеттік сатып алу бойынша үнемдеу, 2,4 мың теңге үнем командировачным шығыстар, 0,3 мың теңге, дөңгелектеу есебінен қалдығы</t>
    </r>
  </si>
  <si>
    <r>
      <rPr>
        <b/>
        <sz val="10"/>
        <rFont val="Times New Roman"/>
        <family val="1"/>
        <charset val="204"/>
      </rPr>
      <t>Орындалды.</t>
    </r>
    <r>
      <rPr>
        <sz val="10"/>
        <rFont val="Times New Roman"/>
        <family val="1"/>
        <charset val="204"/>
      </rPr>
      <t xml:space="preserve"> 758 мың теңге, оның ішінде 756 мың теңге бойынша сот талқылауына моноблокам, 2,0 мың теңге мемлекеттік сатып алу бойынша үнемдеу</t>
    </r>
  </si>
  <si>
    <t xml:space="preserve">2017 жылға тексерілді, 437 кәсіпорындар мен ұйымдар. Соның ішінде, жүзеге асырылуы 6 іріктеп және 431 жоспардан тыс тексерулер
</t>
  </si>
  <si>
    <t>Мониторинг жай-күйі еңбек қауіпсіздігі және еңбекті қорғау бойынша орналасқан 10 кәсіпорын</t>
  </si>
  <si>
    <t>2017 жылға оқудан 2259 басшылар мен мамандар өті</t>
  </si>
  <si>
    <t xml:space="preserve">2017 жылы 115 семинар өткізілді қамти отырып, 1937 адам </t>
  </si>
  <si>
    <t>Ұйымдастырылған 57 жарияланымдар, баспа БАҚ және сөйлеу теледидар бойынша, оның ішінде және түсіндіру бойынша жаңа, Қазақстан Республикасы Еңбек кодексінің.</t>
  </si>
  <si>
    <t>Орындалды, дөңгелектеу есебінен үнемдеу</t>
  </si>
  <si>
    <t>Қолданбаған 99 мың, оның ішінде 4 мыңы - мемлекеттік сатып алу бойынша үнем, 95 мың - орындалмаған шарттық міндеттемелер.</t>
  </si>
  <si>
    <t xml:space="preserve">Орындалды. 2017 жылы жастар саясаты мәселелері басқармасымен мемлекеттік жастар саясатының әр түрлі бағыттары бойынша 20 мыңға жуық адамды қамтыған 116 іс-шара өткізілді. </t>
  </si>
  <si>
    <t>Орындалды. 2017-2018 оқу жылында жоғары оқу орындарының 276 студенті атаулы шәкіртақы иегерлері атанды.</t>
  </si>
  <si>
    <t>Орындалды. 2017 жылы жастар саясаты мәселелері басқармасы мемлекеттік әлеуметтік тапсырысы бойынша жалпы сомасы 63,523 млн. теңгеге 13 жоба жүзеге асырылды.</t>
  </si>
  <si>
    <t>Орындалды. 2017 жылы «Ақмола облысының жастар ресурстық орталығы» КММ қызметін қамтамасыз етуіне 17,814 млн. теңге бөлінді.</t>
  </si>
  <si>
    <t>2017 жылдың ішінде YouTube бейнеплатформасының «ОК» облыстық жастар онлайн-арнасында өткізілген әр түрлі жастар іс-шаралары туралы 26 бейнематериал шықты.</t>
  </si>
  <si>
    <t>Орындалды. 2017 жылы Ақмола облысы әкімдігінің жанындағы Жастар ісі жөніндегі кеңестің 2 отырысы өткізілді (3 наурыз, 21 желтоқсан).</t>
  </si>
  <si>
    <r>
      <rPr>
        <b/>
        <sz val="10"/>
        <rFont val="Times New Roman"/>
        <family val="1"/>
        <charset val="204"/>
      </rPr>
      <t xml:space="preserve">Орындалды. </t>
    </r>
    <r>
      <rPr>
        <sz val="10"/>
        <rFont val="Times New Roman"/>
        <family val="1"/>
        <charset val="204"/>
      </rPr>
      <t>0,6 м.т. - дөңгелектеу бойынша үнемі</t>
    </r>
  </si>
  <si>
    <r>
      <rPr>
        <b/>
        <sz val="10"/>
        <rFont val="Times New Roman"/>
        <family val="1"/>
        <charset val="204"/>
      </rPr>
      <t xml:space="preserve">Орындалды. </t>
    </r>
    <r>
      <rPr>
        <sz val="10"/>
        <rFont val="Times New Roman"/>
        <family val="1"/>
        <charset val="204"/>
      </rPr>
      <t>0,8 м.т. - дөңгелектеу бойынша үнемдеу, 11,6 м.т - мемлекеттік сатып алулар бойынша үнемдеу</t>
    </r>
  </si>
  <si>
    <r>
      <rPr>
        <b/>
        <sz val="10"/>
        <rFont val="Times New Roman"/>
        <family val="1"/>
        <charset val="204"/>
      </rPr>
      <t>орындалды.</t>
    </r>
    <r>
      <rPr>
        <sz val="10"/>
        <rFont val="Times New Roman"/>
        <family val="1"/>
        <charset val="204"/>
      </rPr>
      <t xml:space="preserve"> тіркелді және тексеру 374, тексеру қорытындылары бойынша берілген, анықталған бұзушылықтарды жоюға нұсқамалардың және ескертулер құрады 81ед., саны тартылған субъектілерінің әкімшілік жауапкершілікке 145 бірлік, саны бағытталған әкімшілік істер соты - 86 бірлік Жалпы сомасы салынған әкімшілік айыппұлдарды құрады 45,1 млн. теңге.</t>
    </r>
  </si>
  <si>
    <r>
      <rPr>
        <b/>
        <sz val="10"/>
        <rFont val="Times New Roman"/>
        <family val="1"/>
        <charset val="204"/>
      </rPr>
      <t>орындалды.</t>
    </r>
    <r>
      <rPr>
        <sz val="10"/>
        <rFont val="Times New Roman"/>
        <family val="1"/>
        <charset val="204"/>
      </rPr>
      <t xml:space="preserve"> 0,002 млн. теңге игерілді, үнемдеу, еңбекке ақы төлеу қоры бойынша, пайдаланылмаған қаражат қалдығы, қалыптасқан есебінен бағалардың өзгеруі және тұтынудың табиғи көлемінің</t>
    </r>
  </si>
  <si>
    <r>
      <rPr>
        <b/>
        <sz val="10"/>
        <rFont val="Times New Roman"/>
        <family val="1"/>
        <charset val="204"/>
      </rPr>
      <t>орындалған</t>
    </r>
    <r>
      <rPr>
        <sz val="10"/>
        <rFont val="Times New Roman"/>
        <family val="1"/>
        <charset val="204"/>
      </rPr>
      <t xml:space="preserve"> материалдық-техникалық жарақтандыруды нығайту - навигатор автомобильге сатып  арналған</t>
    </r>
  </si>
  <si>
    <r>
      <rPr>
        <b/>
        <sz val="10"/>
        <rFont val="Times New Roman"/>
        <family val="1"/>
        <charset val="204"/>
      </rPr>
      <t xml:space="preserve">Орындалды. </t>
    </r>
    <r>
      <rPr>
        <sz val="10"/>
        <rFont val="Times New Roman"/>
        <family val="1"/>
        <charset val="204"/>
      </rPr>
      <t>Жалпы сомасы игеру 5,4 мың теңге:_x000D_
4,5 мың теңге – үнемдеу, іссапар шығындары; 0,9 мың теңге - үнемдеу ерекшеліктер бойынша дөңгелектеу есебінен</t>
    </r>
  </si>
  <si>
    <t>үнемдеу жылдың қорытындысы бойынша</t>
  </si>
  <si>
    <t>Орындалды. игерілмеген сома 1,7 мың теңге (үнем мемлекеттік сатып алу нәтижесі бойынша)</t>
  </si>
  <si>
    <t>Орындалды. игерілмеген сома 20,0 мың теңге (үнем объективті себептер бойынша)</t>
  </si>
  <si>
    <t>Орындалды. игерілмеген сома 158,6 мың теңге (үнем объективті себептер бойынша)</t>
  </si>
  <si>
    <t>(Бұланды ауданы, Макинка а.) астық 60,0 мың тонна жұмыс істеп тұрған қуаттарды кеңейту</t>
  </si>
  <si>
    <t>АШБ, Акқол ауданының әкімдігі, "Макинский элеватор" ЖШС</t>
  </si>
  <si>
    <t>Жылына 60,0 мың тонна (Жарқайың ауданы, Державинск қ.) қуатымен астық қабылдау пунктінің құрылысы</t>
  </si>
  <si>
    <t>АШБ, Целиноград ауданының әкімдігі, "Асыл тұқымды шаруашылық "Зеренді" ЖШС</t>
  </si>
  <si>
    <t>АШБ, Жарқайың ауданының әкімдігі, "Алтын Дән КЗ" ЖШС</t>
  </si>
  <si>
    <t xml:space="preserve">5,0 мың басқа арналған асыл тұқымды ешкі шаруашылығының құрылысы  (Целиноград ауданы,  Қажымұқан а,   "Зеренді" асыл тұқымды зауыты" ЖШС ) </t>
  </si>
  <si>
    <t>Қуаты жылына 18 мың тонна элеватор кешенінің құрылысы (Атбасар ауданы, Мариновка с., "Ақтан Агро" ЖШС)</t>
  </si>
  <si>
    <t>АШБ, Атбасар ауданының әкімдігі ЖШС, "Ақтан Агро"</t>
  </si>
  <si>
    <t xml:space="preserve">(Атбасар ауданы, 86 разъезд), жылына 24 мың тонна қуатымен  астық терминалының (элеватор) құрылысы </t>
  </si>
  <si>
    <t>АШБ, Атбасар ауданының әкімдігі,  "Максимовское" ЖШС</t>
  </si>
  <si>
    <t>(Қорғалжын ауданы, Сабынды а) Жылыжай салу 100тонн қуатымен</t>
  </si>
  <si>
    <t>АШБ, Қорғалжын ауданы әкімдігі, "МЕТ-777" ЖШС</t>
  </si>
  <si>
    <t>Қуаты жылына 90 тонна диірмен кешенін салу, (Бұланды ауданы, Макинск қ)</t>
  </si>
  <si>
    <t>АШБ, Бұланды ауданының әкімдігі,  "Ацарат" ЖШС</t>
  </si>
  <si>
    <t>қуаттылығы 15 тонна ауысымда крупоцех (Атбасар ауданы, Атбасар қаласы.  АҚК Лана ЖШС аумағы)</t>
  </si>
  <si>
    <t>АШБ, Атбасар ауданының әкімдігі,  "Миллхауз" ЖШС</t>
  </si>
  <si>
    <t>Қуаты 20,0 мың тонна астық қоймасының құрылысы,  (Астрахан ауданы, Жалтыр а.)</t>
  </si>
  <si>
    <t>Астрахан ауданының әкімдігі  "ГРОСС НАН" ЖШС</t>
  </si>
  <si>
    <t>Диірмен-макаронды кешеннің құрылысы (Аршалы ауданы, ст. Анар)</t>
  </si>
  <si>
    <t>АШБ, Аршалы ауданының әкімдігі, ЖШС "Аян"</t>
  </si>
  <si>
    <t>Қуаты 40 тонна/күніне сүтхана өнімдерін өндіру зауытының құрылысы бойынша жоба (Көкшетау қ., Северная промзона,  12 өтпе)</t>
  </si>
  <si>
    <t>АШБ, Көкшетау қ. әкімдігі,
ЖШС «NBK-A»
(келісім бойынша)</t>
  </si>
  <si>
    <t>орындалды,Объектіні пайдалануға қабылдау актісімен пайдалануға берілген объектінің 21 тамызындағы 2017 жылғы</t>
  </si>
  <si>
    <r>
      <rPr>
        <b/>
        <sz val="10"/>
        <rFont val="Times New Roman"/>
        <family val="1"/>
        <charset val="204"/>
      </rPr>
      <t xml:space="preserve">Орындалды. </t>
    </r>
    <r>
      <rPr>
        <sz val="10"/>
        <rFont val="Times New Roman"/>
        <family val="1"/>
        <charset val="204"/>
      </rPr>
      <t>2017 жылдың қорытындысы бойынша игеру 99,9% құраған. Көтермелі жәрдемақы 381 маманға көрсетілген. 119,1 мың теңгесі игерілмеген, оның ішінде 56,4 - көтермелі жәрдемақы бойынша, 62,7 - қаржылық агенттің операциондық қызметтері бойынша</t>
    </r>
  </si>
  <si>
    <r>
      <rPr>
        <b/>
        <sz val="10"/>
        <rFont val="Times New Roman"/>
        <family val="1"/>
        <charset val="204"/>
      </rPr>
      <t>Орындалды.</t>
    </r>
    <r>
      <rPr>
        <sz val="10"/>
        <rFont val="Times New Roman"/>
        <family val="1"/>
        <charset val="204"/>
      </rPr>
      <t xml:space="preserve"> 2017 жылдың қорытындысы бойынша игеру 98,3% құрады. 187 ауылда әлеуметтік объектілерді, ауылдың ішкіжолдарын жөндеу, қоршаулар мен жарықтандыруды орнату, абаттандыру бойынша және т.б. 262 іс-шара жүргізілген.
5,8 млн.теңгеге 2 жоба жабдықтаушылармен қабылданған міндеттемелердің орындалмау себебі бойынша іске асырылмаған. 240,7 мың теңге мемлекеттік сатып алулардан үнемдеу.
</t>
    </r>
  </si>
  <si>
    <t xml:space="preserve">Орындалған. </t>
  </si>
  <si>
    <r>
      <rPr>
        <b/>
        <sz val="10"/>
        <rFont val="Times New Roman"/>
        <family val="1"/>
        <charset val="204"/>
      </rPr>
      <t xml:space="preserve">Орындалды. </t>
    </r>
    <r>
      <rPr>
        <sz val="10"/>
        <rFont val="Times New Roman"/>
        <family val="1"/>
        <charset val="204"/>
      </rPr>
      <t>1,1мың. теңге- үнемделген еңбекақы қоры бойынша; 4,8 мың. теңге -бағалардың  өзгеруі есебінен және  тұтынудың табиғи көлемінен  қалыптасқан, пайдаланылмаған қаражат қалдығы;</t>
    </r>
  </si>
  <si>
    <t>Орындалған.</t>
  </si>
  <si>
    <r>
      <rPr>
        <b/>
        <sz val="10"/>
        <rFont val="Times New Roman"/>
        <family val="1"/>
        <charset val="204"/>
      </rPr>
      <t xml:space="preserve">Орындалуда. </t>
    </r>
    <r>
      <rPr>
        <sz val="10"/>
        <rFont val="Times New Roman"/>
        <family val="1"/>
        <charset val="204"/>
      </rPr>
      <t>1-кезек (жылына 25000 тонна ет) – 2018 жылдың тамыз айында пайдалануға беріледі. 2016 ж  жоспарланған жұмыстар толығымен орындалып шықты, Stork(Нидерланды) компаниясымен құс етін қайта өңдеу зауытын сою және бөлу жабдықтарын жеткізу, Alfa Contracting (Германия) компаниясымен құс етін қайта өңдеу зауытына арналған өнеркәсіптік салқындатқыш жабдықтарын жеткізуге келісім шарты жасалды. Негізгі және қосымша ғимараттары мен имараттары, сондай-ақ, ішкі алаңдық желілері бар құс етін қайта өңдеу зауыты мен инкубатор сияқты 2 өндірістік алаңның құрылысын жалғастыру және көмекші  ғимараттар мен имараттар, және ішкі алаңдық желілері бар әр алаңның құрамында 12 құс қамайтын күркесі бар 4 бройлерлік құс алаңының құрылысын бастау.</t>
    </r>
  </si>
  <si>
    <r>
      <rPr>
        <b/>
        <sz val="10"/>
        <rFont val="Times New Roman"/>
        <family val="1"/>
        <charset val="204"/>
      </rPr>
      <t xml:space="preserve">Орындалмаған. </t>
    </r>
    <r>
      <rPr>
        <sz val="10"/>
        <rFont val="Times New Roman"/>
        <family val="1"/>
        <charset val="204"/>
      </rPr>
      <t xml:space="preserve">Қазіргі уақытта  инвесторлардың қаржы құралдарын болмауына байланысты жобаны іске асыру тоқтатылды </t>
    </r>
  </si>
  <si>
    <t>Орындалды.  (18,2 - талап етілмеген қаражаттар жобасы бойынша)</t>
  </si>
  <si>
    <t>Орындалуда.</t>
  </si>
  <si>
    <r>
      <rPr>
        <b/>
        <sz val="10"/>
        <rFont val="Times New Roman"/>
        <family val="1"/>
        <charset val="204"/>
      </rPr>
      <t>Орындалуда.</t>
    </r>
    <r>
      <rPr>
        <sz val="10"/>
        <rFont val="Times New Roman"/>
        <family val="1"/>
        <charset val="204"/>
      </rPr>
      <t xml:space="preserve"> Статистикалық деректер қалыптастырылды, есеп 2018 жылғы сәуірде қалыптастырылады</t>
    </r>
  </si>
  <si>
    <r>
      <rPr>
        <b/>
        <sz val="10"/>
        <rFont val="Times New Roman"/>
        <family val="1"/>
        <charset val="204"/>
      </rPr>
      <t>Орындалды.</t>
    </r>
    <r>
      <rPr>
        <sz val="10"/>
        <rFont val="Times New Roman"/>
        <family val="1"/>
        <charset val="204"/>
      </rPr>
      <t xml:space="preserve"> 
"LS Kokshetau" жаңа кәсіпорын ашылуына байланысты, көрсеткіштері ұлғайған. Ақпарат Ақмола облысы бойынша экология департаментімен ұсынылды.
</t>
    </r>
  </si>
  <si>
    <r>
      <rPr>
        <b/>
        <sz val="10"/>
        <rFont val="Times New Roman"/>
        <family val="1"/>
        <charset val="204"/>
      </rPr>
      <t>Орындалды.</t>
    </r>
    <r>
      <rPr>
        <sz val="10"/>
        <rFont val="Times New Roman"/>
        <family val="1"/>
        <charset val="204"/>
      </rPr>
      <t xml:space="preserve"> Шығарындыларды азайту атмосфералық ауа оң әсер етеді. Ақпарат Ақмола облысы бойынша экология департаментімен ұсынылды.</t>
    </r>
  </si>
  <si>
    <r>
      <rPr>
        <b/>
        <sz val="10"/>
        <rFont val="Times New Roman"/>
        <family val="1"/>
        <charset val="204"/>
      </rPr>
      <t>Орындалды.</t>
    </r>
    <r>
      <rPr>
        <sz val="10"/>
        <rFont val="Times New Roman"/>
        <family val="1"/>
        <charset val="204"/>
      </rPr>
      <t xml:space="preserve"> Шығарындыларды азайту қоршаған ортаға оң әсер етеді. Ақпарат Ақмола облысы бойынша экология департаментімен ұсынылды.</t>
    </r>
  </si>
  <si>
    <r>
      <rPr>
        <b/>
        <sz val="10"/>
        <rFont val="Times New Roman"/>
        <family val="1"/>
        <charset val="204"/>
      </rPr>
      <t>Орындалды.</t>
    </r>
    <r>
      <rPr>
        <sz val="10"/>
        <rFont val="Times New Roman"/>
        <family val="1"/>
        <charset val="204"/>
      </rPr>
      <t xml:space="preserve"> орманмен қамтылған алқап алаңы 2067 га. ұлғайтылды. 01.01.2018 жылғы жағдай бойынша орманды алқап көлемі 222 299 га. құрайды.</t>
    </r>
  </si>
  <si>
    <r>
      <rPr>
        <b/>
        <sz val="10"/>
        <rFont val="Times New Roman"/>
        <family val="1"/>
        <charset val="204"/>
      </rPr>
      <t>Орындалдған жоқ.</t>
    </r>
    <r>
      <rPr>
        <sz val="10"/>
        <rFont val="Times New Roman"/>
        <family val="1"/>
        <charset val="204"/>
      </rPr>
      <t xml:space="preserve"> 2017 жылы бір орман өртінің орташа алаңы  өсті, 27,4 га. құрады.   Жалпы ауданы 932,8 га алаңында орман өртінің барлығы 34 жағдайы  болды </t>
    </r>
  </si>
  <si>
    <t>Анар станциясының  дамыту және құрылыс салу схемасы әзірленді, қазіргі уақытта келісу сатысында. Тапсырыс беруші "Аршалы ауданының сәулет және қала құрылысы бөлімі" ММ. Жобалаушы - "Қолдау" ЖШС Астана қаласы.</t>
  </si>
  <si>
    <t xml:space="preserve">Степногорск қаласы Бестобе кентінің егжей-тегжейлі жоспарлау жобасымен біріктірілген бас жоспарына әзірлеу жұмыстары аяқталды. Тапсырыс беруші  "Степногорск қаласының сәулет және қала құрылысы бөлімі" ММ.  Жобалаушы - "Урбостиль" ЖШС.  </t>
  </si>
  <si>
    <t>Зеренді ауданы Еленовка ауылының дамыту және құрылыс салу схемасы әзірленді, қазіргі уақытта келісу сатысында. Тапсырыс беруші  "Зеренді ауданының сәулет және қала құрылысы бөлімі" ММ.  Жобалаушы - Жобалаушы - "Урбостиль" ЖШС Астана қаласы.</t>
  </si>
  <si>
    <t>Бауманское ауылының дамыту және құрылыс салу схемасының (1-ші кезені) әзірленді, ағымдағы жылы жоба аяқталатын болады. Тапсырыс беруші "Егіндікөл ауданының сәулет, қала құрылысы, құрылысы ТҮК, ЖК және АЖ бөлімі" ММ. Жобалаушы - "Қолдау" ЖШС Астана қаласы.</t>
  </si>
  <si>
    <t>Новомарковка ауылының  дамыту және құрылыс салу схемасы әзірленді, қазіргі уақытта келісу сатысында. Тапсырыс беруші "Ерейментау ауданының сәулет және қала құрылысы бөлімі" ММ. Жобалаушы - "Қолдау" ЖШС Астана қаласы.</t>
  </si>
  <si>
    <t>Ақсай ауылының  дамыту және құрылыс салу схемасы әзірленді, қазіргі уақытта келісу сатысында. Тапсырыс беруші "Есіл ауданының сәулет және қала құрылысы бөлімі" ММ. Жобалаушы - "Қолдау" ЖШС Астана қаласы.</t>
  </si>
  <si>
    <t>Достық, Валиханово ауылдарының дамыту және құрылыс салу схемасы әзірленді, қазіргі уақытта келісу сатысында. Тапсырыс беруші "Жарқайың ауданының сәулет және қала құрылысы бөлімі" ММ. Жобалаушы - Жобалаушы - "Қолдау" ЖШС Астана қаласы.</t>
  </si>
  <si>
    <t>Новоишимка ауылының  дамыту және құрылыс салу схемасы әзірленді, қазіргі уақытта келісу сатысында. Тапсырыс беруші "Целиноград ауданының сәулет және қала құрылысы бөлімі" ММ. Жобалаушы - "Astana-Project" ЖШС Астана қаласы.</t>
  </si>
  <si>
    <t>Родина ауылының  дамыту және құрылыс салу схемасы әзірленді, қазіргі уақытта келісу сатысында. Тапсырыс беруші "Целиноград ауданының сәулет және қала құрылысы бөлімі" ММ. Жобалаушы - "Astana-Project" ЖШС Астана қаласы.</t>
  </si>
  <si>
    <t>Отаутускен ауылының  дамыту және құрылыс салу схемасы әзірленді, қазіргі уақытта келісу сатысында. Тапсырыс беруші "Целиноград ауданының сәулет және қала құрылысы бөлімі" ММ. Жобалаушы - "Astana-Project" ЖШС Астана қаласы.</t>
  </si>
  <si>
    <t>Жангызкудук ауылының  дамыту және құрылыс салу схемасы әзірленді, қазіргі уақытта келісу сатысында. Тапсырыс беруші "Целиноград ауданының сәулет және қала құрылысы бөлімі" ММ. Жобалаушы - "Astana-Project" ЖШС Астана қаласы.</t>
  </si>
  <si>
    <t>Приречное ауылының  дамыту және құрылыс салу схемасы әзірленді, қазіргі уақытта келісу сатысында. Тапсырыс беруші "Целиноград ауданының сәулет және қала құрылысы бөлімі" ММ. Жобалаушы - "Градкомплекс" ЖШС Астана қаласы.</t>
  </si>
  <si>
    <t>Красноярка ауылының  дамыту және құрылыс салу схемасы әзірленді, қазіргі уақытта келісу сатысында. Тапсырыс беруші "Целиноград ауданының сәулет және қала құрылысы бөлімі" ММ. Жобалаушы - "Градкомплекс" ЖШС Астана қаласы.</t>
  </si>
  <si>
    <t>Семеновка ауылының  дамыту және құрылыс салу схемасы әзірленді, қазіргі уақытта келісу сатысында. Тапсырыс беруші "Целиноград ауданының сәулет және қала құрылысы бөлімі" ММ. Жобалаушы - "Градкомплекс" ЖШС Астана қаласы.</t>
  </si>
  <si>
    <t>Оразак ауылының  дамыту және құрылыс салу схемасы әзірленді, қазіргі уақытта келісу сатысында. Тапсырыс беруші "Целиноград ауданының сәулет және қала құрылысы бөлімі" ММ. Жобалаушы - "Градкомплекс" ЖШС Астана қаласы.</t>
  </si>
  <si>
    <t>Тасты ауылының  дамыту және құрылыс салу схемасы әзірленді, қазіргі уақытта келісу сатысында. Тапсырыс беруші "Целиноград ауданының сәулет және қала құрылысы бөлімі" ММ. Жобалаушы - "Градкомплекс" ЖШС Астана қаласы.</t>
  </si>
  <si>
    <t xml:space="preserve">Степногорск қаласының "Солнечный" ш.а.  егжей-тегжейлі жоспарлау жобасын әзірлеу аяқталды. Тапсырыс беруші  "Степногорск қаласының сәулет және қала құрылысы бөлімі" ММ.  Жобалаушы - "Қолдау" ЖШС.  </t>
  </si>
  <si>
    <t>Көкшетау қ. Қылшақты өз. ауданы 72 га ЕЖЖ әзірленді, қазіргі уақытта келісу сатысында. Тапсырыс беруші "Көкшетау қаласының сәулет, қала құрылысы және құрылыс бөлімі" ММ. Жобалаушы - "Урбостиль" ЖШС Астана қаласы.</t>
  </si>
  <si>
    <t>Көкшетау қ. Василькова ш.а. 94 га ЕЖЖ әзірленді, қазіргі уақытта келісу сатысында. Тапсырыс беруші "Көкшетау қаласының сәулет, қала құрылысы және құрылыс бөлімі" ММ. Жобалаушы - "Урбостиль" ЖШС Астана қаласы.</t>
  </si>
  <si>
    <t>Көкшетау қ. Василькова ш.а. 28 га ЕЖЖ әзірленді, қазіргі уақытта келісу сатысында. Тапсырыс беруші "Көкшетау қаласының сәулет, қала құрылысы және құрылыс бөлімі" ММ. Жобалаушы - "Урбостиль" ЖШС Астана қаласы.</t>
  </si>
  <si>
    <t>2016 жылы инвесторлардың қаражатына 30 учаске бойынша ЕЖЖ әзірленді. Қазіргі уақытта 25 учаскенің ЕЖЖКөкшетау қаласы әкімдігінің қаулысымен бекітілген. Қалған учаскелердің ЕЖЖ келісу сатысында.</t>
  </si>
  <si>
    <t>Орындалды. Келесі нысан бойынша нысаналы индикатордың есебі  қолданыстағы редакцияда жүзеге асырылады: Двз = Sвог/Sвпг*100%, мұнда: Двз – ауылшаруашылық мақсатындағы жерлерді ауылшаруашылық айналымға тартылған үлесі ; Sвог – есептік жылда ауылшаруашылық айналымға тартылған жер учаскелердің жалпы алаңы ; Sвпг– ауылшаруашылық жер учаскелердің жалпы алаңы. 2017 жылдың ішінде сауда-саттық арқылы ауылшаруашылық өндіріс үшін және инвестициялық жобаларды іске асыру 2016 жылдың 1 қарашаға 110,1 мың.га берілді. Ауылшаруашылық мақсатындағы жерлердің жалпы алаңы 10782,2 мың.га, 2017 ж. деректік есеп бойынша көрсеткіш 1,0% құрайды.  Көрсеткіш Ақкөл ауданына - 18,0 мың.га, Астрахан ауданына -   4,4 мың.га, Бурабай ауданына - 3,0 мың.га, Біржан сал ауданына- 11,4 мың.га, Ерейментау ауданына - 29,9 мың.га, Есіл ауданына - 0,3 мың.га, Жақсы ауданына - 3,8 мың.га, Қорғалжын ауданына- 12,7 мың.га, Сандықтау ауданына - 0,7 мың.га, Целиноград ауданына-16,6 мың.га, Шортанды ауданына - 2,2 мың.га, Степногорск қ. 7,1 мың.га сауда-саттық арқылы ауылшаруашылық алқаптарынжәне инвестициялық жобаларды іске асыру  есебінен қол жеткізілді</t>
  </si>
  <si>
    <t xml:space="preserve">ҚРАуыл шаруашылығы Министрлігіне  10.10.2017 ж. №01-17/2240, 01.11.2017 ж. №01-19/2473, 15.12.2017 ж. №01-19/2970 хаттар жіберілген </t>
  </si>
  <si>
    <t xml:space="preserve">Облыс аумағында 2012-2014 жылдарда республикалық бюджет қаражаты арқылы 11178 мың га алаңында ауыл шаруашылық жерлерге егжей-тегжейлі түгендеу  жүргізілген.       Түгендеудің қорытындылары бойынша 1110,3 мың га (2012 жыл - 530,9 мың га, 2013 жыл-406,2 мың га, 2014 жыл–173,2 мың га) пайдаланылмайтын ауыл шаруашылығына арналған жерлер және ұтымды пайдаланылмайтын жерлер анықталды (соның ішінде егістік–613 мың га, жайылым– 490,2 мың га). Осы пайдаланылмайтын жерлер бойынша келесі шаралар қабылданды                                                                                              - жалға алу шарттарын біржақты бұзу, шешімдерді жою жолдарымен  265,423 мың га мемлекет тарапына қайтарылды, оның ішінде 2017 жылы 0,734 мың га;
- 669,923 мың га алаңында жерлерді пайдалану жаңартылды;
- жергілікті атқарушы органдардың 2,448 мың га;
- жердің пайдаланылуы мен қорғалуын бақылау басқармасының жұмысында 65,822 мың га алаңында материалдар жатыр, олардың ішінде   65,822 мың га бойынша жерлерді нысаналы мақсатында пайдалану туралы  ескертулер бағытталды;
- 106,664  мың га алаңында жер учаскелері кепілдікке қойылған.
Пайдаланылмайтын жерлерді мемлекет тарапына қайтару бойынша жұмыс жалғасуда.
</t>
  </si>
  <si>
    <t>2017 жылға арналған жоспар қарастырылмаған.</t>
  </si>
  <si>
    <r>
      <rPr>
        <b/>
        <sz val="10"/>
        <rFont val="Times New Roman"/>
        <family val="1"/>
        <charset val="204"/>
      </rPr>
      <t>Орындалуда.</t>
    </r>
    <r>
      <rPr>
        <sz val="10"/>
        <rFont val="Times New Roman"/>
        <family val="1"/>
        <charset val="204"/>
      </rPr>
      <t xml:space="preserve"> Бұл көрсеткіш бойынша статистикалық есеп жылына бір рет қарастырылған. 2017 жылғы статистикалық деректер 2018 жылдың шілдесінде жарияланады. </t>
    </r>
  </si>
  <si>
    <r>
      <rPr>
        <b/>
        <sz val="10"/>
        <rFont val="Times New Roman"/>
        <family val="1"/>
        <charset val="204"/>
      </rPr>
      <t xml:space="preserve">Орындалуда. </t>
    </r>
    <r>
      <rPr>
        <sz val="10"/>
        <rFont val="Times New Roman"/>
        <family val="1"/>
        <charset val="204"/>
      </rPr>
      <t xml:space="preserve">
Инвесторларды тарту және инвестициялық ахуалды жақсарту жөніндегі кеңестері өткізілді:
2017ж.21.06.  - келесі мәселелер қаралды:
- «ҰК «АҚ «KAZAKH INVEST» аймақтық филиалы жергілікті атқарушы және аумақтық мемлекеттік органдармен өзара іс-қимылы;
- өңірдегі инвестиция тарту бойынша проблемалық мәселелер сұрақтары және ағымдағы жағдайы туралы.
2017ж.29.08. - күн тәртібінде келесі мәселелер қаралды:
- Ақмола облысына инвесторларды тартудың өңірлік жүйесін қайта қалыптасытру бойынша жаңа тәсілін енгізу барысы;
- инвесторлар үшін әкімшілік тосқауылдарды төмендету бойынша қолданылатын шаралар және Ақмола облысында «бір терезе» қағидаты бойынша инвесторларға қызмет көрсету тетіктерін енгізу;
- Тауашалық жобаларды жән құжаттарды буу үшін оларды өңдеуін қаржыландыру мәселелері.
2017ж.27.11. -  күн тәртібінде келесі мәселелер қаралды:
- Қазақстан-қытай инвестициялық ынтымақтастық бағдарламасы аясында Жарқайың ауданында «Масальский ТБК» ЖШС тау-кен байыту комбинатының құрылысы жобасын іске асыру барысы;
- индустрияландыру кратасы мен Кәсіпкерлікті қолдау картасының жобаларын, соның ішінде Телекөпір аясында енгізілетін жобаларды жүзеге асыру барысы.</t>
    </r>
  </si>
  <si>
    <r>
      <rPr>
        <b/>
        <sz val="10"/>
        <rFont val="Times New Roman"/>
        <family val="1"/>
        <charset val="204"/>
      </rPr>
      <t>Орындалуда</t>
    </r>
    <r>
      <rPr>
        <sz val="10"/>
        <rFont val="Times New Roman"/>
        <family val="1"/>
        <charset val="204"/>
      </rPr>
      <t xml:space="preserve">. 
Кәсіпкерлік және өнеркәсіп басқармасымен тұрақты негізінде қолданыстағы заңнама аясында жобалардың әрекеті мен іске асыру барысында туындаған мәселелерді шешуіне көмек көрсету бойынша жұмыс  жүргізілуде.  </t>
    </r>
  </si>
  <si>
    <r>
      <rPr>
        <b/>
        <sz val="10"/>
        <rFont val="Times New Roman"/>
        <family val="1"/>
        <charset val="204"/>
      </rPr>
      <t xml:space="preserve">Орындалуда. </t>
    </r>
    <r>
      <rPr>
        <sz val="10"/>
        <rFont val="Times New Roman"/>
        <family val="1"/>
        <charset val="204"/>
      </rPr>
      <t xml:space="preserve">
Инновациялық жобалар тізбесі қалыптастырылды.</t>
    </r>
  </si>
  <si>
    <r>
      <t xml:space="preserve">Орындалуда.
</t>
    </r>
    <r>
      <rPr>
        <sz val="10"/>
        <rFont val="Times New Roman"/>
        <family val="1"/>
        <charset val="204"/>
      </rPr>
      <t>2017 жылы кәсіпкерлік және өнеркәсіп басқармасы инновациялық жобалар бастамашыларымен бірлесіп таныстыру материалдар әзірленді, олар ЭКСПО-2017 ХМК ұсынылған.</t>
    </r>
  </si>
  <si>
    <t>Мемлекеттің  индустриялық-инновациялық дамыту жөніндегі мемлекеттік саясатының басымдықтарын іске асыру, экономиканың түрлі салаларында инновациялық технологияларды әзірлеу және енгізу, білім беру және жастардың әлеуметтік бастамаларын, шығармашылықтарын дамыту мен қолдау мақсатында жыл сайын «AKMOLA POWER» жобалар мен инновациялық идеялар конкурстары өткізіледі.</t>
  </si>
  <si>
    <r>
      <rPr>
        <b/>
        <sz val="10"/>
        <rFont val="Times New Roman"/>
        <family val="1"/>
        <charset val="204"/>
      </rPr>
      <t>Орындалды</t>
    </r>
    <r>
      <rPr>
        <sz val="10"/>
        <rFont val="Times New Roman"/>
        <family val="1"/>
        <charset val="204"/>
      </rPr>
      <t xml:space="preserve">
Ақмола облысының аумағында 10 облыстық және аудандық қала орналасқан, сондай-ақ 9 аудан орталығы (ауылдар, кенттер), олардың ішінде 2017 жылы 6 қала  Ақкөл, Щучинск, Степногорск, Ерейментау,Макинск, Степняк және 5 аудан орталығы Аршалы к., Астрахан а., Егіндікөл а., Зеренді а., Балкашино а. ресми такси тасымалдарымен қамтылған, бұл 52% құрайды.</t>
    </r>
  </si>
  <si>
    <t>117,7</t>
  </si>
  <si>
    <t>106,2</t>
  </si>
  <si>
    <t>5,8</t>
  </si>
  <si>
    <t>108,5</t>
  </si>
  <si>
    <t>6</t>
  </si>
  <si>
    <t>100,6</t>
  </si>
  <si>
    <t>96,3</t>
  </si>
  <si>
    <t>66,5</t>
  </si>
  <si>
    <t>89</t>
  </si>
  <si>
    <t>33,3</t>
  </si>
  <si>
    <t>3,5</t>
  </si>
  <si>
    <t>21,3</t>
  </si>
  <si>
    <t>1,2</t>
  </si>
  <si>
    <t>2,8</t>
  </si>
  <si>
    <t>16</t>
  </si>
  <si>
    <t>7,8</t>
  </si>
  <si>
    <t>118,99</t>
  </si>
  <si>
    <t>0,126</t>
  </si>
  <si>
    <t>107,3*</t>
  </si>
  <si>
    <t>141,4*</t>
  </si>
  <si>
    <t>106,0*</t>
  </si>
  <si>
    <t>71,1</t>
  </si>
  <si>
    <t>7,1</t>
  </si>
  <si>
    <t>4,5</t>
  </si>
  <si>
    <t>7,5</t>
  </si>
  <si>
    <t>13,2</t>
  </si>
  <si>
    <t>2,2</t>
  </si>
  <si>
    <t>43,4</t>
  </si>
  <si>
    <t>85,8</t>
  </si>
  <si>
    <t>89,4</t>
  </si>
  <si>
    <t>72</t>
  </si>
  <si>
    <t>17,6 %.</t>
  </si>
  <si>
    <t>115,9</t>
  </si>
  <si>
    <t>17,3</t>
  </si>
  <si>
    <t>5,4</t>
  </si>
  <si>
    <t>86</t>
  </si>
  <si>
    <t>60</t>
  </si>
  <si>
    <t>58,8</t>
  </si>
  <si>
    <t>10</t>
  </si>
  <si>
    <t>67,6</t>
  </si>
  <si>
    <t>471</t>
  </si>
  <si>
    <t>19,6</t>
  </si>
  <si>
    <t>2,1</t>
  </si>
  <si>
    <t>44,5</t>
  </si>
  <si>
    <t>8,75</t>
  </si>
  <si>
    <t>0,090</t>
  </si>
  <si>
    <t>Халық саны 100 адамнан асатын, жол жағдайлары бар елді мекендерді автобус тасымалымен қамтамасыз ету</t>
  </si>
  <si>
    <t>н/п</t>
  </si>
  <si>
    <t>ЖКАЖБ, аудандар әкімдіктері</t>
  </si>
  <si>
    <t>қажеті жоқ</t>
  </si>
  <si>
    <t>қаржыландырудың қажеті жоқ</t>
  </si>
  <si>
    <t>631 адам</t>
  </si>
  <si>
    <t>106 адам</t>
  </si>
  <si>
    <t>47/0 
адам</t>
  </si>
  <si>
    <t>бөлінген қаражат шеңберінде</t>
  </si>
  <si>
    <t xml:space="preserve">аудан (қала) бюджетінде қарастырылған қаражат шеңберінде </t>
  </si>
  <si>
    <r>
      <t xml:space="preserve">Орындалмаған. </t>
    </r>
    <r>
      <rPr>
        <sz val="10"/>
        <rFont val="Times New Roman"/>
        <family val="1"/>
        <charset val="204"/>
      </rPr>
      <t>2017 жылдың көрссеткіші 2016 жылдың нақты санына төмендеуі, 206 107 «Жергілікті бюджеттен бұрын алынған пайдаланылмаған қаражатты қайтару» және 206 109 «Жергілікті бюджетке салықтық емес басқа да түсімдер» - түсімдерді болжау әдістемесіне сәйкес жоспарлау іске асырылмайтын, бейжүйелік түсімдерге себепті.</t>
    </r>
  </si>
  <si>
    <t>Орындалмаған</t>
  </si>
  <si>
    <r>
      <t xml:space="preserve">Орындалуда. </t>
    </r>
    <r>
      <rPr>
        <sz val="10"/>
        <rFont val="Times New Roman"/>
        <family val="1"/>
        <charset val="204"/>
      </rPr>
      <t>Алдын ала ақпарат бойынша 45,1 мың адам</t>
    </r>
  </si>
  <si>
    <r>
      <t xml:space="preserve">Орындалмаған.  </t>
    </r>
    <r>
      <rPr>
        <sz val="10"/>
        <rFont val="Times New Roman"/>
        <family val="1"/>
        <charset val="204"/>
      </rPr>
      <t xml:space="preserve">Из 137343 ауыз сумен қамсыздандырған 91332 адам немесе 66,5%. </t>
    </r>
  </si>
  <si>
    <r>
      <t xml:space="preserve">Орындалды. </t>
    </r>
    <r>
      <rPr>
        <sz val="10"/>
        <rFont val="Times New Roman"/>
        <family val="1"/>
        <charset val="204"/>
      </rPr>
      <t>65065 орталықпен қамсыздандырған 62645 адам немесе 96,3%.</t>
    </r>
  </si>
  <si>
    <r>
      <t>Орындалды.</t>
    </r>
    <r>
      <rPr>
        <sz val="10"/>
        <rFont val="Times New Roman"/>
        <family val="1"/>
        <charset val="204"/>
      </rPr>
      <t xml:space="preserve"> 65065 су құбырымен қамсыздандырған 57896 адам немесе 89%.</t>
    </r>
    <r>
      <rPr>
        <b/>
        <sz val="10"/>
        <rFont val="Times New Roman"/>
        <family val="1"/>
        <charset val="204"/>
      </rPr>
      <t xml:space="preserve"> </t>
    </r>
  </si>
  <si>
    <r>
      <t xml:space="preserve">Орындалды. </t>
    </r>
    <r>
      <rPr>
        <sz val="10"/>
        <rFont val="Times New Roman"/>
        <family val="1"/>
        <charset val="204"/>
      </rPr>
      <t xml:space="preserve">137343 су құбыры жүйесімен қамсыздандырған 45731 адам немесе 33,3%. </t>
    </r>
  </si>
  <si>
    <r>
      <t xml:space="preserve">Орындалмаған. </t>
    </r>
    <r>
      <rPr>
        <sz val="10"/>
        <rFont val="Times New Roman"/>
        <family val="1"/>
        <charset val="204"/>
      </rPr>
      <t>Степногорск қ. 247,6 км. жолдардан 8,6 км. немесе 3,5% жөнделген. Жөндеу ЖШС "Степногорская ТЭЦ" инвест бағдарламасына сәйкес өткізілген</t>
    </r>
  </si>
  <si>
    <r>
      <rPr>
        <b/>
        <sz val="10"/>
        <rFont val="Times New Roman"/>
        <family val="1"/>
        <charset val="204"/>
      </rPr>
      <t xml:space="preserve">Орындалды. </t>
    </r>
    <r>
      <rPr>
        <sz val="10"/>
        <rFont val="Times New Roman"/>
        <family val="1"/>
        <charset val="204"/>
      </rPr>
      <t xml:space="preserve">кіші қалаларда 181,6 км. жолдардан 38,7 км. немесе 21,3% жөнделген. Жөндеу "Нұрлы жол" бағдарламасына сәйкес өткізілген </t>
    </r>
  </si>
  <si>
    <r>
      <rPr>
        <b/>
        <sz val="10"/>
        <rFont val="Times New Roman"/>
        <family val="1"/>
        <charset val="204"/>
      </rPr>
      <t>Орындалмаған.</t>
    </r>
    <r>
      <rPr>
        <sz val="10"/>
        <rFont val="Times New Roman"/>
        <family val="1"/>
        <charset val="204"/>
      </rPr>
      <t xml:space="preserve"> Степногорск қ. 466,3 км. жүйеден 5,7  км. немесе 1,2% жөнделген. Жөндеу инвест бағдарламасына сәйкес өткізілген </t>
    </r>
  </si>
  <si>
    <r>
      <rPr>
        <b/>
        <sz val="10"/>
        <rFont val="Times New Roman"/>
        <family val="1"/>
        <charset val="204"/>
      </rPr>
      <t xml:space="preserve">Орындалды. </t>
    </r>
    <r>
      <rPr>
        <sz val="10"/>
        <rFont val="Times New Roman"/>
        <family val="1"/>
        <charset val="204"/>
      </rPr>
      <t xml:space="preserve">кіші қалаларда 2767 км. жүйеден 77,3 км. немесе 2,8% жөнделген.  Жөндеу инвест бағдарламасына сәйкес өткізілген  </t>
    </r>
  </si>
  <si>
    <t>2,987 млн. теңге -   үнемдеу</t>
  </si>
  <si>
    <t xml:space="preserve">Ақмола облысында 2017 жылдың қорытындысы бойынша 12 239 жұмыс орны пайда болды немесе жыл жоспарынан 107,9% </t>
  </si>
  <si>
    <t>Орындалды.2017 жылдың 24 шілдесінен бастап, 28 шілдені қоса есептеген мерзімде Ақмола облысының Зеренді ауданының туристік-рекреациялық әлеуетін зерттеу бойынша кешендік   экспедиция өтті. 
Экспедиция кезінде 18 туристікобъектідеболып, 500-ден аса  фото суреттержасалды. Жақсытүктітауында 3 туристік маршрут әзірленді. 
Экспедиция барысындаЗерендіауданыныңқасиеттіжерлерізерделеніпжәне осы жерллердіңмаңайындағытуристікинфрақұрылымдыдамытубойыншаұсыныстарберілді.</t>
  </si>
  <si>
    <t>Орындалды. Ақмола облысының экологиялық, мәдени-танымдық және тарихи объектілеріндегі жарнамалық және ақпараттық материалдар, нұсқаулықтар мен каталогтар 3 тілде 3560 бірлік әзірленіп, шығарылды.</t>
  </si>
  <si>
    <t xml:space="preserve">Орындалды, қазір облыс бойынша 20 орталық жұмыс істейді (17 аудандық, 2 қалалық және облыстық орталық). Олардың барлығында қазақ тілі үйретіледі, 18-де қазақ тілімен қатар ағылшын тілі үйретіледі. </t>
  </si>
  <si>
    <t>565 мемлекеттік мектептерде 
4210 тегін кружоктар бар, 57 қосымша білім мекелерінде - 321 тегін  кружок бар.</t>
  </si>
  <si>
    <t>Орындалған. Облыста 28 спорт мектебі, жоғары спорт мектебі, 997 группада 43 спорт түрі 14107 адам</t>
  </si>
  <si>
    <t>2016 жылда бюджеттің жетіспеуңне 2750 портқа құралдар сатып алынды</t>
  </si>
  <si>
    <t>шаралар 2017 жылға ауысып бюджетке салынды</t>
  </si>
  <si>
    <t>2750 абонентке арналған тарату талшықты оптикалық желіні салынды</t>
  </si>
  <si>
    <t>Облыстық, білім берудің мемлекеттік ұйымдары үшін оқулықтарды, оқыту-әдістемелік кешендерді 678,438 млн. теңгеге сатып алынды және жеткізілді</t>
  </si>
  <si>
    <t>Орындалуда. 2017 жылғы  көрсетілген мемқызметтердің саны 4066280, Мемкорпарация арқылы 123799, 3200694 электрондық түрде көрсетілген, меморганда  қағаз түрінде 74787, ҚР заңнамасын сақтауға байланысты мемқызметтерді көрсету шеңберінде өткізілген бақылаулы іс-шаралардың саны 523. Мерзімі бұзылып көрсетілген мемқызметтердің саны 5 құрайды. Мерзімі бұзылуына жол берген кінәлі мамандарға, әкімшілік жіне тәртіптік шаралар қолданылды. Атап айтқанда, 4 лауазымды тұлға тәртіптік жауапкершілікке тартылды, 3 ескерту, 1 сөгіс жарияланды. Айыппұл салу түрінде әкімшілік жауапкершілікке 2 лауазымды тұлға тартылды.</t>
  </si>
  <si>
    <t xml:space="preserve">Орындалуда.  2017 жылы Ақмола облысында мемлекеттік қызметтерді көрсету сапасын  арттыру бойынша түсіндіру іс-шараларының саны 1800 құрады, соның ішінде мемқызметтерді көрсету бойынша БАҚ-та меморгандар мамандарының сұхбаттары: 10 – теледидарда,  11- радио, 1779 – газет және т.б басылымдарда. Сонымен қатар, меморгандардың ресми интернет-ресурстарында мемқызметтерді көрсету бойынша ақпарат жаңартылып отырылады. </t>
  </si>
  <si>
    <t xml:space="preserve"> 5-мақсат: "Басқа өңірлермен өңіраралық байланыстарды нығайту "  </t>
  </si>
  <si>
    <t>Орындалуда</t>
  </si>
  <si>
    <t>Орындалмады</t>
  </si>
  <si>
    <r>
      <t xml:space="preserve">Орындалмады. </t>
    </r>
    <r>
      <rPr>
        <sz val="10"/>
        <rFont val="Times New Roman"/>
        <family val="1"/>
        <charset val="204"/>
      </rPr>
      <t xml:space="preserve">Ұйым мердігерлер жұмыстар орындалған актілерінің уақтылы ұсынбаған. </t>
    </r>
  </si>
  <si>
    <r>
      <rPr>
        <b/>
        <sz val="10"/>
        <rFont val="Times New Roman"/>
        <family val="1"/>
        <charset val="204"/>
      </rPr>
      <t>Орындалуда</t>
    </r>
    <r>
      <rPr>
        <sz val="10"/>
        <rFont val="Times New Roman"/>
        <family val="1"/>
        <charset val="204"/>
      </rPr>
      <t>. Жұмыс кестесінен артта қалу, жауапты орындаушы - Көкшетау қаласының құрылыс бөлімі, аудандық деңгейде факт 305,729 млн. теңге құрды.</t>
    </r>
  </si>
  <si>
    <r>
      <t xml:space="preserve">Орындалуда. </t>
    </r>
    <r>
      <rPr>
        <sz val="10"/>
        <rFont val="Times New Roman"/>
        <family val="1"/>
        <charset val="204"/>
      </rPr>
      <t>5%, 10%, шарт бойынша үнемдеу, қажетсіз құралдар - жауапты орындаушылар аудандардың құрылыс бөлімдері, аудандық деңгейде  факт 1 211,901 млн. теңге құрды.</t>
    </r>
  </si>
  <si>
    <r>
      <t>Орындалуда.</t>
    </r>
    <r>
      <rPr>
        <sz val="10"/>
        <rFont val="Times New Roman"/>
        <family val="1"/>
        <charset val="204"/>
      </rPr>
      <t xml:space="preserve"> Аудандық деңгейде қосымша келісім бойынша авторлық және техникалық қадағалауына қол қойылған жөқ, аудандық деңгейде факт 144,277 млн. теңге құрды.</t>
    </r>
  </si>
  <si>
    <r>
      <rPr>
        <b/>
        <sz val="10"/>
        <rFont val="Times New Roman"/>
        <family val="1"/>
        <charset val="204"/>
      </rPr>
      <t xml:space="preserve">Орындалды. </t>
    </r>
    <r>
      <rPr>
        <sz val="10"/>
        <rFont val="Times New Roman"/>
        <family val="1"/>
        <charset val="204"/>
      </rPr>
      <t>Аудандық деңгейде қосымша келісім бойынша авторлық және техникалық қадағалауына  қол қойылмады, аудандық деңгейде факт  292,830 млн. теңге құрды.</t>
    </r>
  </si>
  <si>
    <r>
      <t xml:space="preserve">Орындалуда. </t>
    </r>
    <r>
      <rPr>
        <sz val="10"/>
        <rFont val="Times New Roman"/>
        <family val="1"/>
        <charset val="204"/>
      </rPr>
      <t xml:space="preserve">Аудандық деңгейде мемлекеттік сатып алу бойынша 1,5 млн. теңгеге үнемдеу, аудандық деңгейде факт 8,500 млн. теңге құрды. </t>
    </r>
  </si>
  <si>
    <r>
      <t xml:space="preserve">Орындалды. </t>
    </r>
    <r>
      <rPr>
        <sz val="10"/>
        <rFont val="Times New Roman"/>
        <family val="1"/>
        <charset val="204"/>
      </rPr>
      <t xml:space="preserve">Келісімшарт талаптарына сәйкес 5% мөлшерінде ұстап қалады, аудандық деңгейде факт 284,199 млн. теңге. </t>
    </r>
  </si>
  <si>
    <r>
      <rPr>
        <b/>
        <sz val="10"/>
        <rFont val="Times New Roman"/>
        <family val="1"/>
        <charset val="204"/>
      </rPr>
      <t>Орындалды.</t>
    </r>
    <r>
      <rPr>
        <sz val="10"/>
        <rFont val="Times New Roman"/>
        <family val="1"/>
        <charset val="204"/>
      </rPr>
      <t xml:space="preserve"> Аудан деңгейінде келісім бойынша 10% ұстап қалынды</t>
    </r>
  </si>
  <si>
    <r>
      <t xml:space="preserve">Орындалды. </t>
    </r>
    <r>
      <rPr>
        <sz val="10"/>
        <rFont val="Times New Roman"/>
        <family val="1"/>
        <charset val="204"/>
      </rPr>
      <t xml:space="preserve">Жоба МС-да, 2018 жылғы 13 ақпанда мемлекеттік сараптаманы аяқталады, 2017 жылдың 29 қарашасында екі жылдық келісімшарт жасалды,  факт 3,885 млн. теңге. </t>
    </r>
  </si>
  <si>
    <r>
      <t>Орындалды.</t>
    </r>
    <r>
      <rPr>
        <sz val="10"/>
        <rFont val="Times New Roman"/>
        <family val="1"/>
        <charset val="204"/>
      </rPr>
      <t xml:space="preserve"> Аудандық деңгейде факт 4,262 млн. теңге құрды, МС бойынша үнемделді.</t>
    </r>
  </si>
  <si>
    <r>
      <rPr>
        <b/>
        <sz val="10"/>
        <rFont val="Times New Roman"/>
        <family val="1"/>
        <charset val="204"/>
      </rPr>
      <t>Орындалды</t>
    </r>
    <r>
      <rPr>
        <sz val="10"/>
        <rFont val="Times New Roman"/>
        <family val="1"/>
        <charset val="204"/>
      </rPr>
      <t xml:space="preserve">. </t>
    </r>
  </si>
  <si>
    <r>
      <t xml:space="preserve">Орындалды. </t>
    </r>
    <r>
      <rPr>
        <sz val="10"/>
        <rFont val="Times New Roman"/>
        <family val="1"/>
        <charset val="204"/>
      </rPr>
      <t>Талап етілмеген қаражат. Аудандық деңгейде  факт 106,266 млн. теңге  құрды.</t>
    </r>
  </si>
  <si>
    <r>
      <t xml:space="preserve">Орындалды. </t>
    </r>
    <r>
      <rPr>
        <sz val="10"/>
        <rFont val="Times New Roman"/>
        <family val="1"/>
        <charset val="204"/>
      </rPr>
      <t xml:space="preserve">Аудандық деңгейде  факт 55,080 млн. теңге құрды, үнем. </t>
    </r>
  </si>
  <si>
    <r>
      <rPr>
        <b/>
        <sz val="10"/>
        <rFont val="Times New Roman"/>
        <family val="1"/>
        <charset val="204"/>
      </rPr>
      <t xml:space="preserve">Орындалды. </t>
    </r>
    <r>
      <rPr>
        <sz val="10"/>
        <rFont val="Times New Roman"/>
        <family val="1"/>
        <charset val="204"/>
      </rPr>
      <t xml:space="preserve">Аудандық деңгейде  факт 33,982 млн. теңге құрды, үнем. </t>
    </r>
  </si>
  <si>
    <r>
      <t xml:space="preserve">Орындалуда. </t>
    </r>
    <r>
      <rPr>
        <sz val="10"/>
        <rFont val="Times New Roman"/>
        <family val="1"/>
        <charset val="204"/>
      </rPr>
      <t xml:space="preserve">Талап етілмеген қаражат, 77,581 млн. теңге факт </t>
    </r>
  </si>
  <si>
    <r>
      <t xml:space="preserve">Орындалды. </t>
    </r>
    <r>
      <rPr>
        <sz val="10"/>
        <rFont val="Times New Roman"/>
        <family val="1"/>
        <charset val="204"/>
      </rPr>
      <t>Аудандық деңгейде факт 4,182 млн. теңге құрды, үнем.</t>
    </r>
  </si>
  <si>
    <r>
      <rPr>
        <b/>
        <sz val="10"/>
        <rFont val="Times New Roman"/>
        <family val="1"/>
        <charset val="204"/>
      </rPr>
      <t>Орындалмады.</t>
    </r>
    <r>
      <rPr>
        <sz val="10"/>
        <rFont val="Times New Roman"/>
        <family val="1"/>
        <charset val="204"/>
      </rPr>
      <t xml:space="preserve"> Келісім ұзақ жасанып отырғанына байланысты.</t>
    </r>
  </si>
  <si>
    <r>
      <t xml:space="preserve">Орындалуда. </t>
    </r>
    <r>
      <rPr>
        <sz val="10"/>
        <rFont val="Times New Roman"/>
        <family val="1"/>
        <charset val="204"/>
      </rPr>
      <t>МС қорытындысы алынмаған, шарт бойынша мерзімі дейін 25.12.2017 ж.</t>
    </r>
  </si>
  <si>
    <r>
      <rPr>
        <b/>
        <sz val="10"/>
        <rFont val="Times New Roman"/>
        <family val="1"/>
        <charset val="204"/>
      </rPr>
      <t>Орындалуда.</t>
    </r>
    <r>
      <rPr>
        <sz val="10"/>
        <rFont val="Times New Roman"/>
        <family val="1"/>
        <charset val="204"/>
      </rPr>
      <t xml:space="preserve"> Аудан деңгейінде 0,0002 млн. теңге  үнемдеу</t>
    </r>
  </si>
  <si>
    <r>
      <rPr>
        <b/>
        <sz val="10"/>
        <rFont val="Times New Roman"/>
        <family val="1"/>
        <charset val="204"/>
      </rPr>
      <t>Орындалды</t>
    </r>
    <r>
      <rPr>
        <sz val="10"/>
        <rFont val="Times New Roman"/>
        <family val="1"/>
        <charset val="204"/>
      </rPr>
      <t>. Аудан деңгейінде 149,962 млн. теңге үнемдеу.</t>
    </r>
  </si>
  <si>
    <r>
      <rPr>
        <b/>
        <sz val="10"/>
        <rFont val="Times New Roman"/>
        <family val="1"/>
        <charset val="204"/>
      </rPr>
      <t>Орындалуда.</t>
    </r>
    <r>
      <rPr>
        <sz val="10"/>
        <rFont val="Times New Roman"/>
        <family val="1"/>
        <charset val="204"/>
      </rPr>
      <t xml:space="preserve"> Аудан деңгейінде ЖСҚ бойынша 5% үнем, жоба МЭ</t>
    </r>
  </si>
  <si>
    <r>
      <rPr>
        <b/>
        <sz val="10"/>
        <rFont val="Times New Roman"/>
        <family val="1"/>
        <charset val="204"/>
      </rPr>
      <t>Орындалмаған.</t>
    </r>
    <r>
      <rPr>
        <sz val="10"/>
        <rFont val="Times New Roman"/>
        <family val="1"/>
        <charset val="204"/>
      </rPr>
      <t xml:space="preserve"> Қосымша келісімді тіркеу жүргізілген жоқ, облыстық бюджетті нақтылау кезінде бюджет бағдарламасының коды шарт бойынша бюджеттік бағдарлама кодыне сәйкес келмеген</t>
    </r>
  </si>
  <si>
    <r>
      <rPr>
        <b/>
        <sz val="10"/>
        <rFont val="Times New Roman"/>
        <family val="1"/>
        <charset val="204"/>
      </rPr>
      <t>Орындалды</t>
    </r>
    <r>
      <rPr>
        <sz val="10"/>
        <rFont val="Times New Roman"/>
        <family val="1"/>
        <charset val="204"/>
      </rPr>
      <t>. Аудан деңгейінде талап етілмеген сома 927 м.т.,  жобасы МС-ңда,  2018 жылдың ақпан айындағы МС-нің аяқталуы</t>
    </r>
  </si>
  <si>
    <r>
      <t xml:space="preserve">Орындалды. </t>
    </r>
    <r>
      <rPr>
        <sz val="10"/>
        <rFont val="Times New Roman"/>
        <family val="1"/>
        <charset val="204"/>
      </rPr>
      <t xml:space="preserve">Жобасын әзірлеу жұмыстары аяқталды, келісім-шарт өнім берушінің бас тарту себебі бойынша жағдайда жасалмаған, аудандық деңгейде факты 5,236 млн. теңге құрды. </t>
    </r>
  </si>
  <si>
    <r>
      <rPr>
        <b/>
        <sz val="10"/>
        <rFont val="Times New Roman"/>
        <family val="1"/>
        <charset val="204"/>
      </rPr>
      <t>Орындалмаған.</t>
    </r>
    <r>
      <rPr>
        <sz val="10"/>
        <rFont val="Times New Roman"/>
        <family val="1"/>
        <charset val="204"/>
      </rPr>
      <t xml:space="preserve"> конкурстың аяқталмауына себепті</t>
    </r>
  </si>
  <si>
    <t>Орындалмады.</t>
  </si>
  <si>
    <r>
      <rPr>
        <b/>
        <sz val="10"/>
        <rFont val="Times New Roman"/>
        <family val="1"/>
        <charset val="204"/>
      </rPr>
      <t>Орындалуда.</t>
    </r>
    <r>
      <rPr>
        <sz val="10"/>
        <rFont val="Times New Roman"/>
        <family val="1"/>
        <charset val="204"/>
      </rPr>
      <t xml:space="preserve"> Аудан деңгейінде 904,390 млн теңге игерілмеген</t>
    </r>
  </si>
  <si>
    <r>
      <t>Орындалуда.</t>
    </r>
    <r>
      <rPr>
        <sz val="10"/>
        <rFont val="Times New Roman"/>
        <family val="1"/>
        <charset val="204"/>
      </rPr>
      <t xml:space="preserve"> 929,6 мың теңге - 15 градус температурада төмен жұмыстар орындау мүмкін емес (бетон құю),
(кестесінен жұмыстарды жүргізу (қызметтерді көрсету); аудандық деңгейде факт 39,070 млн. теңге құрды.</t>
    </r>
  </si>
  <si>
    <r>
      <rPr>
        <b/>
        <sz val="10"/>
        <rFont val="Times New Roman"/>
        <family val="1"/>
        <charset val="204"/>
      </rPr>
      <t>Орындалуда.</t>
    </r>
    <r>
      <rPr>
        <sz val="10"/>
        <rFont val="Times New Roman"/>
        <family val="1"/>
        <charset val="204"/>
      </rPr>
      <t xml:space="preserve"> Көкшетау қ. Көктем 11Б ы/а 45-пәтерлік тұрғын үй құрылысы бойынша екі жақты келісім бойынша келісім-шарт сомасын азаюуы 6078 м.т.</t>
    </r>
  </si>
  <si>
    <r>
      <rPr>
        <b/>
        <sz val="10"/>
        <rFont val="Times New Roman"/>
        <family val="1"/>
        <charset val="204"/>
      </rPr>
      <t>Орындалды.</t>
    </r>
    <r>
      <rPr>
        <sz val="10"/>
        <rFont val="Times New Roman"/>
        <family val="1"/>
        <charset val="204"/>
      </rPr>
      <t xml:space="preserve"> Аудан деңгейінде 0,83798428 млн. теңге - мемлекеттік сатып алу бойынша үнемдеу, 5,01934792 млн. теңге - 5%, қабылдау актісі 29.12.2017 жылғы.</t>
    </r>
  </si>
  <si>
    <r>
      <rPr>
        <b/>
        <sz val="10"/>
        <rFont val="Times New Roman"/>
        <family val="1"/>
        <charset val="204"/>
      </rPr>
      <t>Орындалды.</t>
    </r>
    <r>
      <rPr>
        <sz val="10"/>
        <rFont val="Times New Roman"/>
        <family val="1"/>
        <charset val="204"/>
      </rPr>
      <t xml:space="preserve"> Аудан деңгейінде 360,641 млн. теңге үнем</t>
    </r>
  </si>
  <si>
    <r>
      <rPr>
        <b/>
        <sz val="10"/>
        <rFont val="Times New Roman"/>
        <family val="1"/>
        <charset val="204"/>
      </rPr>
      <t xml:space="preserve">Орындалды. </t>
    </r>
    <r>
      <rPr>
        <sz val="10"/>
        <rFont val="Times New Roman"/>
        <family val="1"/>
        <charset val="204"/>
      </rPr>
      <t>Көкшетау қаласы 0,10554426 млн. теңге - мемлекеттік сатып алу бойынша үнемдеу, 109,5 млн. теңге- жұмыс кестесі бойынша артта қалу, еңбекті әлсіз ұйымдастыру. Факт 1 108,106 млн. теңге құрды</t>
    </r>
  </si>
  <si>
    <r>
      <t>Орындалды.</t>
    </r>
    <r>
      <rPr>
        <sz val="10"/>
        <rFont val="Times New Roman"/>
        <family val="1"/>
        <charset val="204"/>
      </rPr>
      <t xml:space="preserve"> Аудандық деңгейде 305,537 млн. теңге факт </t>
    </r>
  </si>
  <si>
    <r>
      <t xml:space="preserve">Орындалды. </t>
    </r>
    <r>
      <rPr>
        <sz val="10"/>
        <rFont val="Times New Roman"/>
        <family val="1"/>
        <charset val="204"/>
      </rPr>
      <t>Аудандық деңгейде факт 863,671 млн. теңге құрды</t>
    </r>
  </si>
  <si>
    <r>
      <t xml:space="preserve">Орындалды. </t>
    </r>
    <r>
      <rPr>
        <sz val="10"/>
        <rFont val="Times New Roman"/>
        <family val="1"/>
        <charset val="204"/>
      </rPr>
      <t>Авторлық және техникалық қадағалауы бойынша үнемдеу (тауар әкелуші ҚҚС төлемейді), аудандық деңгейде факт 516,280 млн. теңге құрды</t>
    </r>
  </si>
  <si>
    <r>
      <rPr>
        <b/>
        <sz val="10"/>
        <rFont val="Times New Roman"/>
        <family val="1"/>
        <charset val="204"/>
      </rPr>
      <t>Орындалды.</t>
    </r>
    <r>
      <rPr>
        <sz val="10"/>
        <rFont val="Times New Roman"/>
        <family val="1"/>
        <charset val="204"/>
      </rPr>
      <t xml:space="preserve"> Аудан деңгейінде 0,4840512 млн. теңге- 10%  сараптамалық қорытындыны алғанға дейін келісім-шарт бойынша ұстап қалынды, 0,000748 млн. теңге- үнемдеу.</t>
    </r>
  </si>
  <si>
    <r>
      <rPr>
        <b/>
        <sz val="10"/>
        <rFont val="Times New Roman"/>
        <family val="1"/>
        <charset val="204"/>
      </rPr>
      <t>Орындалмады.</t>
    </r>
    <r>
      <rPr>
        <sz val="10"/>
        <rFont val="Times New Roman"/>
        <family val="1"/>
        <charset val="204"/>
      </rPr>
      <t xml:space="preserve"> Аудан деңгейінде 3,3644968 млн. теңге -орындалған жұмыстардың актісі ұсынылған жоқ 2,0016 млн. теңге -10% сомасы келісім шарт бойынша орындалған жұмыстар сомасынан ұсталып қалды. Жоба әзірленді. Жоба 3 лоттан тұрады. Сумен қамтамасыз ету, жолдар МС 15.12.2017ж. дейін.</t>
    </r>
  </si>
  <si>
    <r>
      <rPr>
        <b/>
        <sz val="10"/>
        <rFont val="Times New Roman"/>
        <family val="1"/>
        <charset val="204"/>
      </rPr>
      <t xml:space="preserve">Орындалды. </t>
    </r>
    <r>
      <rPr>
        <sz val="10"/>
        <rFont val="Times New Roman"/>
        <family val="1"/>
        <charset val="204"/>
      </rPr>
      <t>Аудан деңгейінде 0,20946728 млн. теңге- атқарылған жұмыстар актісі ұсынылған жоқ, 0,00002872 млн. теңге - үнемдеу.</t>
    </r>
  </si>
  <si>
    <r>
      <rPr>
        <b/>
        <sz val="10"/>
        <rFont val="Times New Roman"/>
        <family val="1"/>
        <charset val="204"/>
      </rPr>
      <t>Орындалды.</t>
    </r>
    <r>
      <rPr>
        <sz val="10"/>
        <rFont val="Times New Roman"/>
        <family val="1"/>
        <charset val="204"/>
      </rPr>
      <t xml:space="preserve"> Аудан деңгейінде 5 % ЖСҚ 0,215692 млн. теңге сумен қамтамасыз ету сараптамасы 0,627229 млн. теңге кәріз сараптам, 0,50540647 млн. теңге электрмен жабдықтау сараптамасы, 0,25226413 млн. теңге.</t>
    </r>
  </si>
  <si>
    <r>
      <rPr>
        <b/>
        <sz val="10"/>
        <rFont val="Times New Roman"/>
        <family val="1"/>
        <charset val="204"/>
      </rPr>
      <t>Орындалмады.</t>
    </r>
    <r>
      <rPr>
        <sz val="10"/>
        <rFont val="Times New Roman"/>
        <family val="1"/>
        <charset val="204"/>
      </rPr>
      <t xml:space="preserve"> МІБД конкурс тоқтатылды (фин. контроль) 27.12.2017 жылдың № 13585 хабарламасымен. Аудан деңгейінде факт 0,00 теңге.</t>
    </r>
  </si>
  <si>
    <r>
      <rPr>
        <b/>
        <sz val="10"/>
        <rFont val="Times New Roman"/>
        <family val="1"/>
        <charset val="204"/>
      </rPr>
      <t xml:space="preserve">Орындалды. </t>
    </r>
    <r>
      <rPr>
        <sz val="10"/>
        <rFont val="Times New Roman"/>
        <family val="1"/>
        <charset val="204"/>
      </rPr>
      <t>Аудан деңгейінде 10,792 млн. теңге үнем</t>
    </r>
  </si>
  <si>
    <r>
      <rPr>
        <b/>
        <sz val="10"/>
        <rFont val="Times New Roman"/>
        <family val="1"/>
        <charset val="204"/>
      </rPr>
      <t>Орындалуда.</t>
    </r>
    <r>
      <rPr>
        <sz val="10"/>
        <rFont val="Times New Roman"/>
        <family val="1"/>
        <charset val="204"/>
      </rPr>
      <t xml:space="preserve"> Ауа райының қолайсыздығына байланысты жұмыс көлемі орындалған жоқ (асфальт-бетон қоспасымен қақпақ, көгалдандыру, спорттық алаңдар қоршау)</t>
    </r>
  </si>
  <si>
    <r>
      <rPr>
        <b/>
        <sz val="10"/>
        <rFont val="Times New Roman"/>
        <family val="1"/>
        <charset val="204"/>
      </rPr>
      <t>Орындалмады.</t>
    </r>
    <r>
      <rPr>
        <sz val="10"/>
        <rFont val="Times New Roman"/>
        <family val="1"/>
        <charset val="204"/>
      </rPr>
      <t xml:space="preserve"> Аудан деңгейінде  факт 25,772 млн. теңге құрды,  ауа райының қолайсыздығына байланысты жұмыс көлемі орындалған жоқ (асфальт-бетон қоспасымен қақпақ, көгалдандыру, спорттық алаңдар қоршау)</t>
    </r>
  </si>
  <si>
    <r>
      <t xml:space="preserve">Орындалды. </t>
    </r>
    <r>
      <rPr>
        <sz val="10"/>
        <rFont val="Times New Roman"/>
        <family val="1"/>
        <charset val="204"/>
      </rPr>
      <t>Авторлық және техникалық қадағалау бойынша 247,715 млн теңге үнемдеу (тауар әкелуші ҚҚС төлемейді)</t>
    </r>
  </si>
  <si>
    <r>
      <rPr>
        <b/>
        <sz val="10"/>
        <rFont val="Times New Roman"/>
        <family val="1"/>
        <charset val="204"/>
      </rPr>
      <t>Орындалды</t>
    </r>
    <r>
      <rPr>
        <sz val="10"/>
        <rFont val="Times New Roman"/>
        <family val="1"/>
        <charset val="204"/>
      </rPr>
      <t xml:space="preserve">. Авторлық және техникалық қадағалау бойынша 27,524 млн. теңге үнемдеу (тауар әкелуші ҚҚС төлемейді) </t>
    </r>
  </si>
  <si>
    <r>
      <rPr>
        <b/>
        <sz val="10"/>
        <rFont val="Times New Roman"/>
        <family val="1"/>
        <charset val="204"/>
      </rPr>
      <t>Орындалды.</t>
    </r>
    <r>
      <rPr>
        <sz val="10"/>
        <rFont val="Times New Roman"/>
        <family val="1"/>
        <charset val="204"/>
      </rPr>
      <t xml:space="preserve"> </t>
    </r>
  </si>
  <si>
    <r>
      <t xml:space="preserve">Орындалуда. </t>
    </r>
    <r>
      <rPr>
        <sz val="10"/>
        <rFont val="Times New Roman"/>
        <family val="1"/>
        <charset val="204"/>
      </rPr>
      <t>10% мемлекеттік сараптама жүргізілгеннен кейін 1,8 млн. теңгет өлем ұсталған . Жауапты тұлға - құрылыс бөлімінің басшысы Махаева Гульзат. аудандық деңгейде факт 16,200 млн. теңге құрды</t>
    </r>
  </si>
  <si>
    <t xml:space="preserve">Орындалуда. </t>
  </si>
  <si>
    <r>
      <rPr>
        <b/>
        <sz val="10"/>
        <rFont val="Times New Roman"/>
        <family val="1"/>
        <charset val="204"/>
      </rPr>
      <t xml:space="preserve">Орындалды. </t>
    </r>
    <r>
      <rPr>
        <sz val="10"/>
        <rFont val="Times New Roman"/>
        <family val="1"/>
        <charset val="204"/>
      </rPr>
      <t xml:space="preserve">2017 жылы 235,6 км жергілікті мағынадағы жолдар жөнделген, оның ішінде құрылыс және реконструкция - 13,3 км, күрделі және орташа жөндеу-114,3 км, ағымдағы жөндеу-108 км. </t>
    </r>
  </si>
  <si>
    <r>
      <rPr>
        <b/>
        <sz val="10"/>
        <rFont val="Times New Roman"/>
        <family val="1"/>
        <charset val="204"/>
      </rPr>
      <t>Орындалды.</t>
    </r>
    <r>
      <rPr>
        <sz val="10"/>
        <rFont val="Times New Roman"/>
        <family val="1"/>
        <charset val="204"/>
      </rPr>
      <t xml:space="preserve"> 2017 жылдың нәтижесі бойынша бұл көрсеткіш орындалды және 17,3% құрды, яғни халқы 100 адамнан астам 514 елді мекеннің ішінен 425 немесе 82,7% жолаушы автокөлік хабарламасымен қамтылған. Көрсеткіш 6 жаңа, 3 ұзартқан және 1 қолданыстағы автобустық бағдарды қайта ашу мен халқы 100 адамнан астам елді мекендердің 10 елді мекені азаюы есебінен қол жеткізілген.</t>
    </r>
  </si>
  <si>
    <r>
      <t xml:space="preserve">Орындалмады. </t>
    </r>
    <r>
      <rPr>
        <sz val="10"/>
        <rFont val="Times New Roman"/>
        <family val="1"/>
        <charset val="204"/>
      </rPr>
      <t>Жобаның түзетілуіне байланысты орындалмаған, тапсырыс беруші Бурабай ауданы құрылыс бөлімі. Аудандық деңгейде 95,201 млн. теңге факт.</t>
    </r>
  </si>
  <si>
    <r>
      <t>Орындалмады.</t>
    </r>
    <r>
      <rPr>
        <sz val="10"/>
        <rFont val="Times New Roman"/>
        <family val="1"/>
        <charset val="204"/>
      </rPr>
      <t xml:space="preserve"> Аудандық деңгейде өнім беруші жұмыс көлемің орындалмаған . "Енбек" ШЖҚ РМК ТМ КУ АЖ ҚР ІІМ. Аудандық деңгейде 6,345 млн. теңге құрды.</t>
    </r>
  </si>
  <si>
    <r>
      <t xml:space="preserve">Орындалмаған. </t>
    </r>
    <r>
      <rPr>
        <sz val="10"/>
        <rFont val="Times New Roman"/>
        <family val="1"/>
        <charset val="204"/>
      </rPr>
      <t>Игеруі 9,000 млн. теңге әлде  25,4% құрайды. «Даму» қорымен а.ж. 11 қаңтарында 24,7 млн. тг. көлемінде игерілмеген қаражат қалдығы, жобалардың болмауына байланысты, облыс бюджетке қайтарылды.</t>
    </r>
  </si>
  <si>
    <t>"Халықтың цифрлық сауаттылық деңгейі*" НИ</t>
  </si>
  <si>
    <t>Орындалуда. 2017 жылғы статистикалық ақпарат 2018 жылы 26 наурызда жарияланады.</t>
  </si>
  <si>
    <r>
      <rPr>
        <b/>
        <sz val="10"/>
        <rFont val="Times New Roman"/>
        <family val="1"/>
        <charset val="204"/>
      </rPr>
      <t>Орындалуда.</t>
    </r>
    <r>
      <rPr>
        <sz val="10"/>
        <rFont val="Times New Roman"/>
        <family val="1"/>
        <charset val="204"/>
      </rPr>
      <t xml:space="preserve"> Кітапханалар қызметі туралы 2017 жылғы ақпаратты жариялау күні - 2018 жылы 28 наурыз.</t>
    </r>
  </si>
  <si>
    <r>
      <rPr>
        <b/>
        <sz val="10"/>
        <rFont val="Times New Roman"/>
        <family val="1"/>
        <charset val="204"/>
      </rPr>
      <t>Орындалды</t>
    </r>
    <r>
      <rPr>
        <sz val="10"/>
        <rFont val="Times New Roman"/>
        <family val="1"/>
        <charset val="204"/>
      </rPr>
      <t>. Театрлармен 2017 жылы ұйымдастырылған іс-шаралардағы көрермендер саны 73806 адам құрды, облыс тұрғындарының орташа жылдық саны - 736490 адам.</t>
    </r>
  </si>
  <si>
    <r>
      <rPr>
        <b/>
        <sz val="10"/>
        <rFont val="Times New Roman"/>
        <family val="1"/>
        <charset val="204"/>
      </rPr>
      <t>Орындалуда.</t>
    </r>
    <r>
      <rPr>
        <sz val="10"/>
        <rFont val="Times New Roman"/>
        <family val="1"/>
        <charset val="204"/>
      </rPr>
      <t xml:space="preserve"> Мұражайлар қызметі туралы 2017 жылғы ақпаратты жариялау күні - 2018 жылы 13 наурыз.</t>
    </r>
  </si>
  <si>
    <r>
      <rPr>
        <b/>
        <sz val="10"/>
        <rFont val="Times New Roman"/>
        <family val="1"/>
        <charset val="204"/>
      </rPr>
      <t>Орындалуда.</t>
    </r>
    <r>
      <rPr>
        <sz val="10"/>
        <rFont val="Times New Roman"/>
        <family val="1"/>
        <charset val="204"/>
      </rPr>
      <t xml:space="preserve"> Концерттік қызмет туралы 2017 жылғы ақпаратты жариялау күні - 2018 жылы 9 сәуір.</t>
    </r>
  </si>
  <si>
    <t>Орындалды. Нашақорлық пен есірткі қылмысына  қарсы әрекет етуге бағытталған мемлекеттік органдардың жұмысын үйлестіру бойынша облыстық штабтың жаңартылған құрамы бекітілді. 2017 ж. жылға арналған 2 Штаб отырысы өткізілді, хаттамасы бар. 2017ж, 19 маусымда нашақорлық пен есірткі қылмысына  қарсы әрекет етуге бағытталған мемлекеттік органдардың жұмысын үйлестіру бойынша облыстық штабтың облыс әкімінің  орынбасары Н.Ж. Нұркеновтың төрағалығымен отырыс өтті. Отырыста 4 сұрақ қарастырылды. 2017ж, 27 желтоқсанда нашақорлық пен есірткі қылмысына  қарсы әрекет етуге бағытталған мемлекеттік органдардың жұмысын үйлестіру бойынша облыстық штабтың облыс әкімінің  орынбасары А.Е. Мысырәлімованың төрағалығымен отырыс өтті. Отырыста 4 сұрақ қарастырылды.  Отырыстар қорытындысы бойынша сұрақтарға сәйкес мемлекеттік органдарға ұсыныстар берілді.</t>
  </si>
  <si>
    <t>257.001 «Жергілікті бюджетті атқару және коммуналдық меншікті басқару саласындағы мемлекеттік саясатты іске асыру жөніндегі қызметтер» ҚБ</t>
  </si>
  <si>
    <t>257.013 «Мемлекеттік органның күрделі шығыстары» ҚБ</t>
  </si>
  <si>
    <t>"Тіркелгендердің жалпы санында шағын және орта кәсіпкерліктің қолданыстағы субъектілерінің үлесі" НИ</t>
  </si>
  <si>
    <t>"Сауда алаңы 2000 ш.м. кем емес сауда объектілерінің санын арттыру ("Бөлшек сауда" қызмет түрімен)" НИ</t>
  </si>
  <si>
    <t>"Бөлшек сауданың нақты көлемінің индексі" НИ</t>
  </si>
  <si>
    <r>
      <rPr>
        <b/>
        <sz val="10"/>
        <rFont val="Times New Roman"/>
        <family val="1"/>
        <charset val="204"/>
      </rPr>
      <t>Орындалды.</t>
    </r>
    <r>
      <rPr>
        <sz val="10"/>
        <rFont val="Times New Roman"/>
        <family val="1"/>
        <charset val="204"/>
      </rPr>
      <t xml:space="preserve"> "Есіл" ӘКК" АҚ-ің жарғылық капиталы 125518,0 мың теңге сомасына ұлғайды.</t>
    </r>
  </si>
  <si>
    <t>0,456 млн. теңге - тауар жеткізушілерінің (уақытылы емес, жинақталмаған жеткізім) жеткізімінің болмауы, жаратынды тұтыну көлемі мен баға өзгеруі есебінен қалыптасқан қолданылмаған қаржы қалдығы, еңбек ақы қоры бойынша үнемдеу</t>
  </si>
  <si>
    <t xml:space="preserve">ҚР ДСМ ведомстволық ақпарат </t>
  </si>
  <si>
    <t>Орындалған жоқ. 2 өлім теркелген.</t>
  </si>
  <si>
    <t>Барлығы 0,013 млн. теңге, оның ішінде:
 ЕАТ қоры бойынша 0.009 млн. теңгеде үнемдеу;
0,003млн. теңге-дөңгелектеу есебінен қалдығы</t>
  </si>
  <si>
    <r>
      <rPr>
        <b/>
        <sz val="10"/>
        <rFont val="Times New Roman"/>
        <family val="1"/>
        <charset val="204"/>
      </rPr>
      <t xml:space="preserve">Орындалды. </t>
    </r>
    <r>
      <rPr>
        <sz val="10"/>
        <rFont val="Times New Roman"/>
        <family val="1"/>
        <charset val="204"/>
      </rPr>
      <t>2,2 мың теңге - ЕТҚ бойынша үнемдеу;
4,3 мың теңге- бағалар өзгеруі және заттай тұтыну көлемін есебінен қалыптасқан пайдаланылмаған қаражат қалдығы.</t>
    </r>
  </si>
  <si>
    <r>
      <rPr>
        <b/>
        <sz val="10"/>
        <rFont val="Times New Roman"/>
        <family val="1"/>
        <charset val="204"/>
      </rPr>
      <t>Орындалды.</t>
    </r>
    <r>
      <rPr>
        <sz val="10"/>
        <rFont val="Times New Roman"/>
        <family val="1"/>
        <charset val="204"/>
      </rPr>
      <t xml:space="preserve"> 16,2 мың. Теңге - еңбекақы қоры бойынша үнемдеу; 6,3 мың теңге -бағалардың  өзгеруі есебінен және  тұтынудың табиғи көлемінен қалыптасқан пайдаланылмаған қаражат қалдығы</t>
    </r>
  </si>
  <si>
    <t>есірткіге 47 әйел құмарлы</t>
  </si>
  <si>
    <t>Орындалды.  Есірткіге қарсы иммунитетті қалыптастыру және жастарды спортқа белсенді тарту мақсатында,    57 спорттық-жаппай іс-шара өткізілді, оларға 5 мыңнан астам адам қатысты 
Мысалға,  есірткіге қарсы айлық шеңберінде ай бойы облыстың барлық аумақтарында «Әкем, анам, мен – спорттық отбасы» ұранымен бірқатар спорттық шаралар өткізілді,  жастарды темекі шегумен, есірткілік және алкогольдік тәуелділікпен күресу үшін бірігуге, денешынықтырумен және спортпен айналысуға тарту, сонымен бірге отбасылық құндылықтар мен дәстүрді нықайтуға бағытталған.    
Олардан ересектер арасында  Көкшетау қаласына шығу акциясы жүзеге асырылды, онда «Белсенді өмір салты  барлық зиянды әдеттерге қарсы» ұранымен ұжымдар арасында волейболдан жарыс өткізілді. Ақкөл балалар үйдін базасында Ақмола облысы балалар үйлерінің түлектердің арасында кіші олимпиадалық ойындар өткізілді, олар ішінді минифутболдан, волейболдан, баскетболдан, многоборьедан, тоғыз құмалақтан және тағыда басқа ойындар өтті.  
Жарыс мақсаты біріншілік емес, салауатты өмір салтын ұстануға мысал  болып табылды.  
Облыс орталығы Көкшетау қ. орта-арнайы және жоғары оқу орындарының оқушылары үшін «Көрінбес соғыс», «Өзіңді сақта» бейнефильмдері көрсетіліп, «Нашақордың жандүниеасін ашуы», «Өз өміріңді біреудің табысы үшін құрбан етесің» тақырыптарына дәрістер ұйымдастырылды.   
 2017ж.09 қыркүйекте жергілікті орындаушылық огандарымен бірлесіп облыс аумағында "Денсаулық фестивалі" республикалық акцияның өткізілуі барысында барлық жерлерде 100 астам спорттік, мәдени-жаппай іс-шаралары өткізілді.  Сонымен Көкшетау қаласындағы Қажымұқан атындағы спорт сарайында мемлекеттік қызметкерлердің отбасылардың арасында  «Әке, ана, мен — спорттік отбасы!» отбасылық старттар өтті, олардың қорытындысы бойынша женімпаздар мен қатысушылар Ақмола облысы ІІД-нің дипломдар және сыйлықтармен марапатталды.</t>
  </si>
  <si>
    <t>Орындалды. «Есірткісіз болашақ»  және "Қымбат маған өмірін"  ұранымен   оқушылар мен жастардың бос уақытын ұйымдастур мақсатында, ІІД білім  беру басқармасымен және денсаулық сақтау басқармасымен бірлесіп, есірткіге қарсы тақырыпта   суреттер, плакаттар мен шығармалардың  конкурс өткізілді, психолог-мамандарды қатыстырып, оқушылар мен жастардың бос уақытын ұйымдастыру жөніндегі білім беру ұйымдарының оқытушылық құрамымен 7 семинар-тренинг өткізілді. Оқытушыларды қамту  50 адамды құрады.</t>
  </si>
  <si>
    <t>Орындалған жоқ. Абоненттік базаның ауысуы, мобилды байланысқа қол жетімділігінің артуы.</t>
  </si>
  <si>
    <t xml:space="preserve">Егіндікөл ауданы Егіндікөл а. аудандық Мәдениет үйі қайта жабдықталуына кешенді ведомстволық сараптама жүргізу мен ЖСҚ әзірлеу </t>
  </si>
  <si>
    <t xml:space="preserve">Егіндікөл ауданы аудандық Мәдениет үйіне блокты-модульдік қазандықтың құрылысына кешенді ведомстволық  сараптама жүргізу мен ЖСҚ әзірлеу </t>
  </si>
  <si>
    <t>Көкшетау қ. неке сарайы ғимаратының құрылысы, ЖСҚ әзірлеу</t>
  </si>
  <si>
    <t>Көкшетау қ. «Революция күрескерлеріне» паркін қайта жабдықтау, ЖСҚ түзету</t>
  </si>
  <si>
    <r>
      <rPr>
        <b/>
        <sz val="10"/>
        <rFont val="Times New Roman"/>
        <family val="1"/>
        <charset val="204"/>
      </rPr>
      <t>Орындалды.</t>
    </r>
    <r>
      <rPr>
        <sz val="10"/>
        <rFont val="Times New Roman"/>
        <family val="1"/>
        <charset val="204"/>
      </rPr>
      <t xml:space="preserve"> Аудан деңгейінде 449,911 млн. теңге үнемдеу</t>
    </r>
  </si>
  <si>
    <r>
      <t>Орындалмады.</t>
    </r>
    <r>
      <rPr>
        <sz val="10"/>
        <rFont val="Times New Roman"/>
        <family val="1"/>
        <charset val="204"/>
      </rPr>
      <t xml:space="preserve"> Кестеден артта қалу</t>
    </r>
  </si>
  <si>
    <r>
      <rPr>
        <b/>
        <sz val="10"/>
        <rFont val="Times New Roman"/>
        <family val="1"/>
        <charset val="204"/>
      </rPr>
      <t>Орындалуда.</t>
    </r>
    <r>
      <rPr>
        <sz val="10"/>
        <rFont val="Times New Roman"/>
        <family val="1"/>
        <charset val="204"/>
      </rPr>
      <t xml:space="preserve"> Аудан деңгейінде нақты 3396,968  млн. теңге</t>
    </r>
  </si>
  <si>
    <r>
      <rPr>
        <b/>
        <sz val="10"/>
        <rFont val="Times New Roman"/>
        <family val="1"/>
        <charset val="204"/>
      </rPr>
      <t>Орындалуда.</t>
    </r>
    <r>
      <rPr>
        <sz val="10"/>
        <rFont val="Times New Roman"/>
        <family val="1"/>
        <charset val="204"/>
      </rPr>
      <t xml:space="preserve"> Аудан деңгейінде нақты 1197,289 млн. теңге</t>
    </r>
  </si>
  <si>
    <t>268.</t>
  </si>
  <si>
    <r>
      <rPr>
        <b/>
        <sz val="10"/>
        <rFont val="Times New Roman"/>
        <family val="1"/>
        <charset val="204"/>
      </rPr>
      <t>Орындалды.</t>
    </r>
    <r>
      <rPr>
        <sz val="10"/>
        <rFont val="Times New Roman"/>
        <family val="1"/>
        <charset val="204"/>
      </rPr>
      <t xml:space="preserve"> 7,6  мың теңге - еңбекақы төлеу қоры бойынша үнемдеу; 7,6 мың теңге - іссапар шығындары бойынша үнемдеу; 73,6 - басқа ағымдағы шығындар бойынша үнемдеу</t>
    </r>
  </si>
  <si>
    <r>
      <t>Орындалды.</t>
    </r>
    <r>
      <rPr>
        <sz val="10"/>
        <rFont val="Times New Roman"/>
        <family val="1"/>
        <charset val="204"/>
      </rPr>
      <t xml:space="preserve"> Жылумен қамту желілерінің жалпы ұзындығы 667,4км, жөнделген - 67км, немесе 10%.</t>
    </r>
  </si>
  <si>
    <r>
      <t>Орындалды.</t>
    </r>
    <r>
      <rPr>
        <sz val="10"/>
        <rFont val="Times New Roman"/>
        <family val="1"/>
        <charset val="204"/>
      </rPr>
      <t xml:space="preserve"> Электр желілерінің жалпы ұзындығы 20524,2км, жөнделген - 471км, немесе 2,2%. ҚР ЭМ келісілген</t>
    </r>
  </si>
  <si>
    <r>
      <rPr>
        <b/>
        <sz val="10"/>
        <rFont val="Times New Roman"/>
        <family val="1"/>
        <charset val="204"/>
      </rPr>
      <t>Орындалды.</t>
    </r>
    <r>
      <rPr>
        <sz val="10"/>
        <rFont val="Times New Roman"/>
        <family val="1"/>
        <charset val="204"/>
      </rPr>
      <t xml:space="preserve"> Аудандық деңгейде нақты 1960,952 млн. теңге.</t>
    </r>
  </si>
  <si>
    <t>Компания құрылтайшыларының шешімі бойынша жобаны іске асырылуы белгісіз мерзімге тоқтатылды.</t>
  </si>
  <si>
    <r>
      <rPr>
        <b/>
        <sz val="10"/>
        <rFont val="Times New Roman"/>
        <family val="1"/>
        <charset val="204"/>
      </rPr>
      <t>Орындалды.</t>
    </r>
    <r>
      <rPr>
        <sz val="10"/>
        <rFont val="Times New Roman"/>
        <family val="1"/>
        <charset val="204"/>
      </rPr>
      <t xml:space="preserve"> 0,0007 теңге дөңгелектеу есебінен, үнемдеу</t>
    </r>
  </si>
  <si>
    <r>
      <rPr>
        <b/>
        <sz val="10"/>
        <rFont val="Times New Roman"/>
        <family val="1"/>
        <charset val="204"/>
      </rPr>
      <t>Орындалды.</t>
    </r>
    <r>
      <rPr>
        <sz val="10"/>
        <rFont val="Times New Roman"/>
        <family val="1"/>
        <charset val="204"/>
      </rPr>
      <t xml:space="preserve"> 0,6 мың теңге -еңбекақы төлеу қоры бойынша үнемдеу</t>
    </r>
  </si>
  <si>
    <t xml:space="preserve">Ақмола облысының ЖАО мемлекеттік қызметтерді көрсету сапасына 2017 жылы халықтың қанағаттану деңгейі бойынша жоспардағы 85%-дың 83,7%-ын құрады, жоспарланған көрсеткішке жетпіспеушілігі 1,3% құрайды.
 Сонымен қатар, мемлекеттік қызметтерді көрсету сапасына халықтың қанағаттануы деңгейі бойынша Ақмола облысы  ҚР 16 аймағының ішінде 3 орында және Республикалық орташа көрсеткіштен  16,2 % жоғары  орналасып отыр.
Нысаналы көрсеткішке қол жеткізілмеуі мемлекеттік органдардың мониторингісіне жататын мемлекеттік қызметтердің түрлері мен мемлекеттік органдардың қызметтерінің саны жылда өзгеріп отыруымен түсіндіріледі, сондықтан өткен жылдың нәтижелерімен салыстыру дұрыс емес. Ал мемлекеттік органдардың контексіндегі қызметтерді бағалау - бұл барлық мемлекеттік органның жұмысын бағалау емес. Қызметтердің кейбірі толық немесе ішінара мемлекеттік корпорация арқылы, «электрондық үкімет» веб-порталы арқылы беріледі, соған қарамастан, жергілікті атқарушы органдар мемлекеттік қызмет көрсету сапасы үшін жауап береді.
</t>
  </si>
  <si>
    <t>Барлығы 3,3 мың теңге, онын ішінде:
0,9 мың теңге - еңбекақы төлеу қоры бойынша үнемдеу; 1,7 мың теңге-іссапар шығындары бойынша үнемдеу;                                                                                                                  0,7 мың теңге - басқа ағымдағы шығындар бойынша үнемдеу</t>
  </si>
  <si>
    <r>
      <t>Орындалды</t>
    </r>
    <r>
      <rPr>
        <sz val="10"/>
        <rFont val="Times New Roman"/>
        <family val="1"/>
        <charset val="204"/>
      </rPr>
      <t xml:space="preserve"> 1,7 - еңбекақы төлеу қоры бойынша үнемдеу 0,1 - іссапар шығындары бойынша үнемдеу; 0,8 -бағаның өзгеруіне және тұтынудың табиғи көлеміне байланысты қалдық; 0,2 - дөнгелектеу есебінен қалдық</t>
    </r>
  </si>
  <si>
    <t xml:space="preserve">2017 жылы цифрлық сауаттылыққа үйрету негізгі, орта жалпы білім беретін мектептер мен ТжКБ ұйымдарының оқу бағдарламалары шеңберінде іске асырылды. 2017 жылы "Информатика" пәні бойынша оқытудан өткен мектептер мен колледждердің бітірушілері 10,5 мыңнан астам адам. Нәтижелі жұмыспен қамтуды және жаппай кәсіпкерлікті дамытудың 2017 – 2021 жылдарға арналған бағдарламасының еңбек нарығының қажеттілігіне сәйкес «Жалпыға бірдей тегін кәсіби-техникалық білім беру» 1-бағытын іске асыру шеңберінде қысқа мерзімді кәсіптік білім берумен 2017 жылы 5109 адам қамтылды, оның ішінде 367 адам компьютерлік сауаттылық курстарынан өтті.  2017 жылғы 10 қараша мен 23 желтоқсан аралығында білім ұйымдарында  www.egov.kz. ҚР электрондық үкімет порталынан электрондық қызметтерін алу бойынша оқыту өткізілді. Оқытумен 21 мыңнан астам білім ұйымдарының қызметкерлері мен 30 мыңға жуық ата-аналар және 14 мыңнан астам 16 жасқа толған мектеп пен колледж оқушылары қамтылды. </t>
  </si>
  <si>
    <r>
      <t>Орындалды.</t>
    </r>
    <r>
      <rPr>
        <sz val="10"/>
        <color theme="1"/>
        <rFont val="Times New Roman"/>
        <family val="1"/>
        <charset val="204"/>
      </rPr>
      <t xml:space="preserve"> ЖҚжӘБҮБ ақпаратына сәйкес облыста өнеркәсіптік еңбек ресурстарының 2020 жылға дейін қажеттілігі 4036 адам құрады.</t>
    </r>
  </si>
  <si>
    <r>
      <t xml:space="preserve">Орындалуда. </t>
    </r>
    <r>
      <rPr>
        <sz val="10"/>
        <color theme="1"/>
        <rFont val="Times New Roman"/>
        <family val="1"/>
        <charset val="204"/>
      </rPr>
      <t xml:space="preserve">Ауылдық аумақтарды дамыту бойынша қойылған міндетті орындау келесі бағыттар бойынша іске асырылады:                                                                                                              </t>
    </r>
    <r>
      <rPr>
        <b/>
        <sz val="10"/>
        <color theme="1"/>
        <rFont val="Times New Roman"/>
        <family val="1"/>
        <charset val="204"/>
      </rPr>
      <t xml:space="preserve">1) аудандардың орталықтарын және тіректі ауылдарды дамыту; </t>
    </r>
    <r>
      <rPr>
        <b/>
        <i/>
        <sz val="10"/>
        <color theme="1"/>
        <rFont val="Times New Roman"/>
        <family val="1"/>
        <charset val="204"/>
      </rPr>
      <t>2017 жылда</t>
    </r>
    <r>
      <rPr>
        <i/>
        <sz val="10"/>
        <color theme="1"/>
        <rFont val="Times New Roman"/>
        <family val="1"/>
        <charset val="204"/>
      </rPr>
      <t xml:space="preserve"> тіректі АЕМ экономикалық қызметті, әлеуметтік және инженерлік инфрақұрылымды дамыту, көлікпен жету көрсеткішін дамыту, мемлекеттік және коммерциялық</t>
    </r>
    <r>
      <rPr>
        <b/>
        <sz val="10"/>
        <color theme="1"/>
        <rFont val="Times New Roman"/>
        <family val="1"/>
        <charset val="204"/>
      </rPr>
      <t xml:space="preserve"> </t>
    </r>
    <r>
      <rPr>
        <i/>
        <sz val="10"/>
        <color theme="1"/>
        <rFont val="Times New Roman"/>
        <family val="1"/>
        <charset val="204"/>
      </rPr>
      <t xml:space="preserve">қызмет көрсету орталықтарын құру және дамыту бойынша шараларды іске асыруға </t>
    </r>
    <r>
      <rPr>
        <b/>
        <i/>
        <sz val="10"/>
        <color theme="1"/>
        <rFont val="Times New Roman"/>
        <family val="1"/>
        <charset val="204"/>
      </rPr>
      <t>2 027 млн. теңге бөлініп игерілді</t>
    </r>
    <r>
      <rPr>
        <i/>
        <sz val="10"/>
        <color theme="1"/>
        <rFont val="Times New Roman"/>
        <family val="1"/>
        <charset val="204"/>
      </rPr>
      <t xml:space="preserve">, сонын ішінде </t>
    </r>
    <r>
      <rPr>
        <b/>
        <i/>
        <sz val="10"/>
        <color theme="1"/>
        <rFont val="Times New Roman"/>
        <family val="1"/>
        <charset val="204"/>
      </rPr>
      <t>РБ</t>
    </r>
    <r>
      <rPr>
        <i/>
        <sz val="10"/>
        <color theme="1"/>
        <rFont val="Times New Roman"/>
        <family val="1"/>
        <charset val="204"/>
      </rPr>
      <t xml:space="preserve"> - 1 155,5 млн. теңге, </t>
    </r>
    <r>
      <rPr>
        <b/>
        <i/>
        <sz val="10"/>
        <color theme="1"/>
        <rFont val="Times New Roman"/>
        <family val="1"/>
        <charset val="204"/>
      </rPr>
      <t>ЖБ</t>
    </r>
    <r>
      <rPr>
        <i/>
        <sz val="10"/>
        <color theme="1"/>
        <rFont val="Times New Roman"/>
        <family val="1"/>
        <charset val="204"/>
      </rPr>
      <t xml:space="preserve"> – 150,8 млн. теңге, </t>
    </r>
    <r>
      <rPr>
        <b/>
        <i/>
        <sz val="10"/>
        <color theme="1"/>
        <rFont val="Times New Roman"/>
        <family val="1"/>
        <charset val="204"/>
      </rPr>
      <t>БК</t>
    </r>
    <r>
      <rPr>
        <i/>
        <sz val="10"/>
        <color theme="1"/>
        <rFont val="Times New Roman"/>
        <family val="1"/>
        <charset val="204"/>
      </rPr>
      <t xml:space="preserve"> – 710,7 млн. теңге.                                                                           </t>
    </r>
    <r>
      <rPr>
        <b/>
        <sz val="10"/>
        <color theme="1"/>
        <rFont val="Times New Roman"/>
        <family val="1"/>
        <charset val="204"/>
      </rPr>
      <t xml:space="preserve">2) </t>
    </r>
    <r>
      <rPr>
        <i/>
        <sz val="10"/>
        <color theme="1"/>
        <rFont val="Times New Roman"/>
        <family val="1"/>
        <charset val="204"/>
      </rPr>
      <t xml:space="preserve">ауылдарға жұмыс істеуге және тұруға келген әлеуметтік сала және АӨК мамандарын ынталандыру жолымен </t>
    </r>
    <r>
      <rPr>
        <b/>
        <sz val="10"/>
        <color theme="1"/>
        <rFont val="Times New Roman"/>
        <family val="1"/>
        <charset val="204"/>
      </rPr>
      <t>ауылдық жерлердің кадрлар әлеуетін жоғарлату</t>
    </r>
    <r>
      <rPr>
        <i/>
        <sz val="10"/>
        <color theme="1"/>
        <rFont val="Times New Roman"/>
        <family val="1"/>
        <charset val="204"/>
      </rPr>
      <t xml:space="preserve">. 2017 жылда </t>
    </r>
    <r>
      <rPr>
        <b/>
        <i/>
        <sz val="10"/>
        <color theme="1"/>
        <rFont val="Times New Roman"/>
        <family val="1"/>
        <charset val="204"/>
      </rPr>
      <t xml:space="preserve">көтермелі жәрдемақы 381 маманға </t>
    </r>
    <r>
      <rPr>
        <i/>
        <sz val="10"/>
        <color theme="1"/>
        <rFont val="Times New Roman"/>
        <family val="1"/>
        <charset val="204"/>
      </rPr>
      <t xml:space="preserve">(150,9 млн. теңге), </t>
    </r>
    <r>
      <rPr>
        <b/>
        <i/>
        <sz val="10"/>
        <color theme="1"/>
        <rFont val="Times New Roman"/>
        <family val="1"/>
        <charset val="204"/>
      </rPr>
      <t>бюджеттік несие 331 маманға</t>
    </r>
    <r>
      <rPr>
        <i/>
        <sz val="10"/>
        <color theme="1"/>
        <rFont val="Times New Roman"/>
        <family val="1"/>
        <charset val="204"/>
      </rPr>
      <t xml:space="preserve"> (1068,2 млн. теңге) ұсынылды.                                                                                     </t>
    </r>
    <r>
      <rPr>
        <b/>
        <sz val="10"/>
        <color theme="1"/>
        <rFont val="Times New Roman"/>
        <family val="1"/>
        <charset val="204"/>
      </rPr>
      <t xml:space="preserve">3) </t>
    </r>
    <r>
      <rPr>
        <i/>
        <sz val="10"/>
        <color theme="1"/>
        <rFont val="Times New Roman"/>
        <family val="1"/>
        <charset val="204"/>
      </rPr>
      <t>іс-шараларды "төменнен жоғарыға қарай" іріктеу қағидаты</t>
    </r>
    <r>
      <rPr>
        <b/>
        <sz val="10"/>
        <color theme="1"/>
        <rFont val="Times New Roman"/>
        <family val="1"/>
        <charset val="204"/>
      </rPr>
      <t xml:space="preserve"> </t>
    </r>
    <r>
      <rPr>
        <i/>
        <sz val="10"/>
        <color theme="1"/>
        <rFont val="Times New Roman"/>
        <family val="1"/>
        <charset val="204"/>
      </rPr>
      <t xml:space="preserve">бойынша ауыл халқының тыныс-тіршілігін жақсарту және АЕМ дамыту жөніндегі іс-шараларды айқындау бойынша ұсыныстар әзірлеуге тұрғындарды тарту жолымен </t>
    </r>
    <r>
      <rPr>
        <b/>
        <sz val="10"/>
        <color theme="1"/>
        <rFont val="Times New Roman"/>
        <family val="1"/>
        <charset val="204"/>
      </rPr>
      <t>жергілікті өзін-өзі басқаруды қаржылай қолдау</t>
    </r>
    <r>
      <rPr>
        <i/>
        <sz val="10"/>
        <color theme="1"/>
        <rFont val="Times New Roman"/>
        <family val="1"/>
        <charset val="204"/>
      </rPr>
      <t xml:space="preserve">. 2017 жылдың қорытындысы бойынша жалпы сомасы 353,8 млн.теңгеге </t>
    </r>
    <r>
      <rPr>
        <b/>
        <i/>
        <sz val="10"/>
        <color theme="1"/>
        <rFont val="Times New Roman"/>
        <family val="1"/>
        <charset val="204"/>
      </rPr>
      <t>187 ауылда</t>
    </r>
    <r>
      <rPr>
        <i/>
        <sz val="10"/>
        <color theme="1"/>
        <rFont val="Times New Roman"/>
        <family val="1"/>
        <charset val="204"/>
      </rPr>
      <t xml:space="preserve"> кенті ішіндегі жолдарды, әлеуметтік объектілерін жөндеу, абаттандыру және т.б. </t>
    </r>
    <r>
      <rPr>
        <b/>
        <i/>
        <sz val="10"/>
        <color theme="1"/>
        <rFont val="Times New Roman"/>
        <family val="1"/>
        <charset val="204"/>
      </rPr>
      <t>262 іс-шаралар өткізілді.</t>
    </r>
  </si>
  <si>
    <r>
      <t xml:space="preserve">Орындалды. </t>
    </r>
    <r>
      <rPr>
        <sz val="10"/>
        <color theme="1"/>
        <rFont val="Times New Roman"/>
        <family val="1"/>
        <charset val="204"/>
      </rPr>
      <t xml:space="preserve">ЖКжАЖБ ақпараты бойынша қалаларда жаяу жүргіншілерге арналған тиісті инфрақұрылымды дамыту түбегейлі жоспарлау жобаларын және негізгі жоспарларын әзірлеу барысында, сонымен бірге, сәйкес елді мекендердің көще-жол жүйесін жөндеуге (жаяужолдарды, жаяу өтпе жолдарды, көше жарығын, турникеттерді және басқаларды жайластыру) жобалық-сметалық құжаттамаларын әзірлеу барысында қарастырылады </t>
    </r>
  </si>
  <si>
    <r>
      <t xml:space="preserve">Орындалуда. </t>
    </r>
    <r>
      <rPr>
        <sz val="10"/>
        <color theme="1"/>
        <rFont val="Times New Roman"/>
        <family val="1"/>
        <charset val="204"/>
      </rPr>
      <t>Барлық шамдардың саны 217 026 (дана), солардың ішінен энергия үнемдеуіш лампалар – 93 515.</t>
    </r>
  </si>
  <si>
    <r>
      <rPr>
        <b/>
        <sz val="10"/>
        <rFont val="Times New Roman"/>
        <family val="1"/>
        <charset val="204"/>
      </rPr>
      <t>Орындалды.</t>
    </r>
    <r>
      <rPr>
        <sz val="10"/>
        <rFont val="Times New Roman"/>
        <family val="1"/>
        <charset val="204"/>
      </rPr>
      <t xml:space="preserve"> 2017 жылы өңіраралық ынтымақтастық шеңберінде Астана қаласында Ақмола облысының 3 ауыл шаруашылық өнімдерінің жәрмеңке өткізілді, онда  өнім 832,8 млн. теңгеге сатылды.
</t>
    </r>
  </si>
  <si>
    <r>
      <t>Орындалмаған.</t>
    </r>
    <r>
      <rPr>
        <sz val="10"/>
        <rFont val="Times New Roman"/>
        <family val="1"/>
        <charset val="204"/>
      </rPr>
      <t xml:space="preserve"> ШОБ кәсіпкерлердің жалпы көлеміндегі тіркелген үлесін азайтуы, мемлекеттік кіріс органдарымен жүргізілген кәсіпкерлік қызметін ұзақ уақыт бойы жүзеге асырмайтын, жеке кәсіпкерлер тұлғалар тізілімінен алып тастау бойынша шараларға байланысты.</t>
    </r>
  </si>
  <si>
    <r>
      <t xml:space="preserve">Орындалуда. </t>
    </r>
    <r>
      <rPr>
        <sz val="10"/>
        <rFont val="Times New Roman"/>
        <family val="1"/>
        <charset val="204"/>
      </rPr>
      <t>2017 ж. көрсеткіштері 2018 ж. 4 тоқсанында жарияланатын болады.</t>
    </r>
  </si>
  <si>
    <r>
      <t xml:space="preserve">Орындалды. </t>
    </r>
    <r>
      <rPr>
        <sz val="10"/>
        <rFont val="Times New Roman"/>
        <family val="1"/>
        <charset val="204"/>
      </rPr>
      <t>2017 жылдың қаңтар-желтоқсанда бөлшек сауданың көлемі 252,2 млрд. теңге.</t>
    </r>
  </si>
  <si>
    <r>
      <rPr>
        <b/>
        <sz val="10"/>
        <rFont val="Times New Roman"/>
        <family val="1"/>
        <charset val="204"/>
      </rPr>
      <t>Орындалды.</t>
    </r>
    <r>
      <rPr>
        <sz val="10"/>
        <rFont val="Times New Roman"/>
        <family val="1"/>
        <charset val="204"/>
      </rPr>
      <t xml:space="preserve"> «Kazakhaltyn Technology» ЖШС-нің алтын өндіру фабрикаларының, «Көкше-Цемент» ЖШС цемент зауытының, «Макинс құс фабрикасы» ЖШС құс фабрикасының құрылысы есебінен өсу қамтамасыз етілді.</t>
    </r>
  </si>
  <si>
    <r>
      <rPr>
        <b/>
        <sz val="10"/>
        <rFont val="Times New Roman"/>
        <family val="1"/>
        <charset val="204"/>
      </rPr>
      <t>Орындалуда.</t>
    </r>
    <r>
      <rPr>
        <sz val="10"/>
        <rFont val="Times New Roman"/>
        <family val="1"/>
        <charset val="204"/>
      </rPr>
      <t xml:space="preserve"> 2017 жылғы статдеректер 2018 жылғы маусымда жарияланады</t>
    </r>
  </si>
  <si>
    <r>
      <rPr>
        <b/>
        <sz val="10"/>
        <rFont val="Times New Roman"/>
        <family val="1"/>
        <charset val="204"/>
      </rPr>
      <t xml:space="preserve">Орындалды. </t>
    </r>
    <r>
      <rPr>
        <sz val="10"/>
        <rFont val="Times New Roman"/>
        <family val="1"/>
        <charset val="204"/>
      </rPr>
      <t>«Kazakhaltyn Technology» ЖШС-нің алтын өндіру фабрикаларының, «Көкше-Цемент» ЖШС цемент зауытының, «Макинс құс фабрикасы» ЖШС құс фабрикасының құрылысы есебінен өсу қамтамасыз етілді.</t>
    </r>
  </si>
  <si>
    <r>
      <rPr>
        <b/>
        <sz val="10"/>
        <rFont val="Times New Roman"/>
        <family val="1"/>
        <charset val="204"/>
      </rPr>
      <t>Орындалды.</t>
    </r>
    <r>
      <rPr>
        <sz val="10"/>
        <rFont val="Times New Roman"/>
        <family val="1"/>
        <charset val="204"/>
      </rPr>
      <t xml:space="preserve"> «Kazakhaltyn Technology» ЖШС-нің алтын өндіру фабрикаларының құрылысы есебінен өсу қамтамасыз етілді.</t>
    </r>
  </si>
  <si>
    <r>
      <rPr>
        <b/>
        <sz val="10"/>
        <rFont val="Times New Roman"/>
        <family val="1"/>
        <charset val="204"/>
      </rPr>
      <t>Орындалған.</t>
    </r>
    <r>
      <rPr>
        <sz val="10"/>
        <rFont val="Times New Roman"/>
        <family val="1"/>
        <charset val="204"/>
      </rPr>
      <t xml:space="preserve"> 2018 жылдың 1 қантарына облыста   дене шынықтыру және спортпен 203758 адам шұғылданады</t>
    </r>
  </si>
  <si>
    <r>
      <rPr>
        <b/>
        <sz val="10"/>
        <rFont val="Times New Roman"/>
        <family val="1"/>
        <charset val="204"/>
      </rPr>
      <t>Орындалған.</t>
    </r>
    <r>
      <rPr>
        <sz val="10"/>
        <rFont val="Times New Roman"/>
        <family val="1"/>
        <charset val="204"/>
      </rPr>
      <t xml:space="preserve"> Кәзіргі уақытта облыста  28  спорт мектеп және мекте интернат спортта дарынды балаларға арналған, онда 13970 балалар және жас өспірімдер, және балала  өспірім клубтар бар.</t>
    </r>
  </si>
  <si>
    <r>
      <rPr>
        <b/>
        <sz val="10"/>
        <rFont val="Times New Roman"/>
        <family val="1"/>
        <charset val="204"/>
      </rPr>
      <t>Орындалды.</t>
    </r>
    <r>
      <rPr>
        <sz val="10"/>
        <rFont val="Times New Roman"/>
        <family val="1"/>
        <charset val="204"/>
      </rPr>
      <t xml:space="preserve"> 2017 жылдың желтоқсан айында облыстың жастар арасында «Ақмола облысындағы мемлекеттік жастар саясатын жүзеге асырудың тиімділігі» тақырыбында 1000 респондентті қамтумен әлеуметтік зерттеу жүргізілді. Әлеуметтік зерттеу сауалнамасының қорытындысы бойынша,  сұралғандардың жалпы санының 58%  Ақмола облысында мемлекеттік жастар саясатын іске асыруымен толық қанағаттандырылды.</t>
    </r>
  </si>
  <si>
    <r>
      <rPr>
        <b/>
        <sz val="10"/>
        <rFont val="Times New Roman"/>
        <family val="1"/>
        <charset val="204"/>
      </rPr>
      <t>Орындалған жоқ.</t>
    </r>
    <r>
      <rPr>
        <sz val="10"/>
        <rFont val="Times New Roman"/>
        <family val="1"/>
        <charset val="204"/>
      </rPr>
      <t xml:space="preserve"> 2017 жылғы 4 тоқсандағы статистикалық ақпарат бойынша.</t>
    </r>
  </si>
  <si>
    <r>
      <t xml:space="preserve">Орындалуда. </t>
    </r>
    <r>
      <rPr>
        <sz val="10"/>
        <rFont val="Times New Roman"/>
        <family val="1"/>
        <charset val="204"/>
      </rPr>
      <t>2017 жылдың қаңтар-қыркүйектегі статистикалық ақпарат бойынша - 106%.</t>
    </r>
  </si>
  <si>
    <r>
      <t>Орындалуда.</t>
    </r>
    <r>
      <rPr>
        <sz val="10"/>
        <rFont val="Times New Roman"/>
        <family val="1"/>
        <charset val="204"/>
      </rPr>
      <t xml:space="preserve"> 2017 жылдың қаңтар-қыркүйектегі статистикалық ақпарат бойынша -  141,4%.</t>
    </r>
  </si>
  <si>
    <r>
      <t xml:space="preserve">Орындалуда. </t>
    </r>
    <r>
      <rPr>
        <sz val="10"/>
        <rFont val="Times New Roman"/>
        <family val="1"/>
        <charset val="204"/>
      </rPr>
      <t>2017 жылдың қаңтар-қыркүйектегі статистикалық ақпарат бойынша - 107,3%.</t>
    </r>
  </si>
  <si>
    <r>
      <t>Орындалды.</t>
    </r>
    <r>
      <rPr>
        <sz val="10"/>
        <rFont val="Times New Roman"/>
        <family val="1"/>
        <charset val="204"/>
      </rPr>
      <t xml:space="preserve"> Облыста 242 адам құрамында 23 АТТ қызмет көрсетеді (1 облыстық, 2 қалалық, 17 аудандық және Көкшетау қ. 3 ЖОО). Облыс АТТ-мен өткізілген 2557 іс-шараларға 73325 адам қатысты.</t>
    </r>
  </si>
  <si>
    <t>Қолданбағаң 14 мың - мемлекеттік сатып алу бойынша үнемдеу.</t>
  </si>
  <si>
    <t>Орындалмаған. Облыстың 18 елді мекені қалдықтарды жинау және тасымалдау қызметімен  қамтылған. Ақпарат Ақмола облысы энергетика және тұрғын үй-коммуналдық шаруашылық басқармасымен ұсынылды.</t>
  </si>
  <si>
    <r>
      <rPr>
        <b/>
        <sz val="10"/>
        <rFont val="Times New Roman"/>
        <family val="1"/>
        <charset val="204"/>
      </rPr>
      <t>Орындалды.</t>
    </r>
    <r>
      <rPr>
        <sz val="10"/>
        <rFont val="Times New Roman"/>
        <family val="1"/>
        <charset val="204"/>
      </rPr>
      <t xml:space="preserve"> Полигондардың жалпы  400, олардың заңдастырылғаны 35. Ақпарат Ақмола облысының экология департаментімен ұсынылды. </t>
    </r>
  </si>
  <si>
    <r>
      <t xml:space="preserve">Орындалды. </t>
    </r>
    <r>
      <rPr>
        <sz val="10"/>
        <rFont val="Times New Roman"/>
        <family val="1"/>
        <charset val="204"/>
      </rPr>
      <t>Өз көздерінен 853млн.кВтч (ТЭЦ+ВИЭ) өңделді, 167,6. (167,6/853)/100%=19,6% -                                                    ВИЭ жалпы генерациядан өңдеу</t>
    </r>
  </si>
  <si>
    <t>Инновациялар мен инвестициялар</t>
  </si>
  <si>
    <t>Орындалды. 2017 жылы облыста 70 % қамту.</t>
  </si>
  <si>
    <t>Орындалды,  облыстағы газеттерде 35 айдар мемлекеттік тілді насихаттауға бағытталған. Облыстық телеарнада берілетін барлық хабарлардың 69%-ы, радиода 50%-ы қазақ тілінде.</t>
  </si>
  <si>
    <t>Орындалды, Ақмола облысында тұратын барлық этностардың тілдерін сақтай отырып, мемлекеттік тілдің кең ауқымды қолданысын қамтамасыз етуге бағытталған  тіл саясаты жалғасуда.</t>
  </si>
  <si>
    <t>Орындалды,  2017-2018 оқу жылында облыстағы барлық орталықтарда мемлекеттік тілді оқитындар саны - 4 761 тыңдаушы, ағылшын тілін оқитындар саны - 559 тыңдаушы.</t>
  </si>
  <si>
    <t xml:space="preserve"> 6-мақсат: "Инвесторлар үшін тартымды жағдай жасау және инновацияларды дамыту"</t>
  </si>
  <si>
    <t>Ақмола облысы мәслихатының 13.12.2017 жылғы №6С-17-3 шешімі</t>
  </si>
  <si>
    <t>Орындалуы туралы ақпарат</t>
  </si>
  <si>
    <r>
      <t xml:space="preserve">Орындалды. </t>
    </r>
    <r>
      <rPr>
        <sz val="10"/>
        <color theme="1"/>
        <rFont val="Times New Roman"/>
        <family val="1"/>
        <charset val="204"/>
      </rPr>
      <t>Ақмола облысы 2018-2022 жылдарға арналған әлеуметтік экономикалық даму болжамы  облыс әкімдігінің 2017 жылдың 28 қыркүйектегі №А-10/432 қаулысымен бекітілді</t>
    </r>
  </si>
  <si>
    <r>
      <rPr>
        <b/>
        <sz val="10"/>
        <rFont val="Times New Roman"/>
        <family val="1"/>
        <charset val="204"/>
      </rPr>
      <t>Орындалды.</t>
    </r>
    <r>
      <rPr>
        <sz val="10"/>
        <rFont val="Times New Roman"/>
        <family val="1"/>
        <charset val="204"/>
      </rPr>
      <t xml:space="preserve"> 2017 жыл бойынша өткізілген шаралар шеңберінде бюджетке 2 005,8 млн. теңге түсті</t>
    </r>
  </si>
  <si>
    <r>
      <rPr>
        <b/>
        <sz val="10"/>
        <rFont val="Times New Roman"/>
        <family val="1"/>
        <charset val="204"/>
      </rPr>
      <t>Орындалды,</t>
    </r>
    <r>
      <rPr>
        <sz val="10"/>
        <rFont val="Times New Roman"/>
        <family val="1"/>
        <charset val="204"/>
      </rPr>
      <t xml:space="preserve"> 0,007 млн теңге соның ішінде: 0,0001 млн. теңге-еңбекақы төлеу қорынан үнемдеу, 0,005 мың теңге- іссапар шығыстарынан  үнемдеу 0,0002 млн. теңге -жуықтау есебінің қалдығы, 0,002 млн. теңге-мемлекеттік сатып алу бойынша үнемдеу</t>
    </r>
  </si>
  <si>
    <r>
      <rPr>
        <b/>
        <sz val="10"/>
        <rFont val="Times New Roman"/>
        <family val="1"/>
        <charset val="204"/>
      </rPr>
      <t>Орындалды.</t>
    </r>
    <r>
      <rPr>
        <sz val="10"/>
        <rFont val="Times New Roman"/>
        <family val="1"/>
        <charset val="204"/>
      </rPr>
      <t xml:space="preserve"> 2017 жылдың 1 шілдесіндегі ӨУК №4 шешімі бойынша, 40 млн.теңгеге 14 грант берілді </t>
    </r>
  </si>
  <si>
    <t>Орындалды. Аудандық бюджеттер қаражаты есебінен 5328,687 млн. теңге сомасына  орындалды</t>
  </si>
  <si>
    <t>Орындалды. 110 мың теңге үнемдеу</t>
  </si>
  <si>
    <r>
      <rPr>
        <b/>
        <sz val="10"/>
        <rFont val="Times New Roman"/>
        <family val="1"/>
        <charset val="204"/>
      </rPr>
      <t xml:space="preserve">Орындалды. </t>
    </r>
    <r>
      <rPr>
        <sz val="10"/>
        <rFont val="Times New Roman"/>
        <family val="1"/>
        <charset val="204"/>
      </rPr>
      <t>0,7 мың теңге- үнемделген еңбекақы қоры бойынша; 1,9 мың теңге -бағалардың  өзгеруі есебінен және  тұтынудың табиғи көлемінен  қалыптасқан, пайдаланылмаған қаражат қалдығы;</t>
    </r>
  </si>
  <si>
    <r>
      <rPr>
        <b/>
        <sz val="10"/>
        <rFont val="Times New Roman"/>
        <family val="1"/>
        <charset val="204"/>
      </rPr>
      <t xml:space="preserve">Орындалды. </t>
    </r>
    <r>
      <rPr>
        <sz val="10"/>
        <rFont val="Times New Roman"/>
        <family val="1"/>
        <charset val="204"/>
      </rPr>
      <t>1,7 мың теңге- үнемделген еңбекақы қоры бойынша; 19,3 мың теңге -бағалардың  өзгеруі есебінен және  тұтынудың табиғи көлемінен  қалыптасқан, пайдаланылмаған қаражат қалдығы;</t>
    </r>
  </si>
  <si>
    <r>
      <rPr>
        <b/>
        <sz val="10"/>
        <rFont val="Times New Roman"/>
        <family val="1"/>
        <charset val="204"/>
      </rPr>
      <t xml:space="preserve">Орындалды. </t>
    </r>
    <r>
      <rPr>
        <sz val="10"/>
        <rFont val="Times New Roman"/>
        <family val="1"/>
        <charset val="204"/>
      </rPr>
      <t>14,6 мың теңге- үнемделген еңбекақы қоры бойынша; 12,3 мың теңге -бағалардың  өзгеруі есебінен және  тұтынудың табиғи көлемінен  қалыптасқан, пайдаланылмаған қаражат қалдығы;</t>
    </r>
  </si>
  <si>
    <t>Орындалды. 1,8 мың теңге үнемдеу</t>
  </si>
  <si>
    <t>Облыс бойынша барлығы, 34 спорт алаңы (сонын ішінде 18 жасанды төсем, 15 Стрит Воркаут шынықтыру үшін дала құрылғылары), 5 хоккейалаңы құрылып салынды</t>
  </si>
  <si>
    <r>
      <rPr>
        <b/>
        <sz val="10"/>
        <rFont val="Times New Roman"/>
        <family val="1"/>
        <charset val="204"/>
      </rPr>
      <t xml:space="preserve">Орындалды. </t>
    </r>
    <r>
      <rPr>
        <sz val="10"/>
        <rFont val="Times New Roman"/>
        <family val="1"/>
        <charset val="204"/>
      </rPr>
      <t>Аудан деңгейінде 0,3 мың теңге үнемдеу</t>
    </r>
  </si>
  <si>
    <r>
      <t xml:space="preserve">Орындалды. </t>
    </r>
    <r>
      <rPr>
        <sz val="10"/>
        <rFont val="Times New Roman"/>
        <family val="1"/>
        <charset val="204"/>
      </rPr>
      <t>Кестеден қалыс қалу, аудандық деңгейде нақты 244,823 млн. теңге құрды.</t>
    </r>
  </si>
  <si>
    <r>
      <t>Орындалмады.</t>
    </r>
    <r>
      <rPr>
        <sz val="10"/>
        <rFont val="Times New Roman"/>
        <family val="1"/>
        <charset val="204"/>
      </rPr>
      <t xml:space="preserve"> Аршалы ауданы бойынша 0,0050048 млн. теңге-техникалық қадағалау қол қойылған хабарламасының нақты төлем өткізілген жоқ. Көкшетау қаласы 0,10554426 млн. теңге - мемлекеттік сатып алу бойынша үнемдеу, 109,5 млн. теңге- жұмыс кестесі бойынша артта қалу, еңбекті әлсіз ұйымдастыру, аудандық деңгейде  нақты 1 426,959 млн. теңге құрды.</t>
    </r>
  </si>
  <si>
    <r>
      <rPr>
        <b/>
        <sz val="10"/>
        <rFont val="Times New Roman"/>
        <family val="1"/>
        <charset val="204"/>
      </rPr>
      <t xml:space="preserve">Орындалмады. </t>
    </r>
    <r>
      <rPr>
        <sz val="10"/>
        <rFont val="Times New Roman"/>
        <family val="1"/>
        <charset val="204"/>
      </rPr>
      <t>Жергілікті деңгейде Аршалы ауданы бойынша 0,0050048 млн. теңге-  техникалық қадағалау қол қойылған хабарламасының нақты төлем өткізілген жоқ. Көкшетау қаласы 0,10554426 млн. теңге - мемлекеттік сатып алу бойынша үнемдеу, 109,5 млн. теңге- жұмыс кестесі бойынша артта қалу, еңбекті әлсіз ұйымдастыру.</t>
    </r>
  </si>
  <si>
    <r>
      <rPr>
        <b/>
        <sz val="10"/>
        <rFont val="Times New Roman"/>
        <family val="1"/>
        <charset val="204"/>
      </rPr>
      <t>Орындалды.</t>
    </r>
    <r>
      <rPr>
        <sz val="10"/>
        <rFont val="Times New Roman"/>
        <family val="1"/>
        <charset val="204"/>
      </rPr>
      <t xml:space="preserve"> Аудан деңгейінде 0,9 млн. теңге үнемдеу</t>
    </r>
  </si>
  <si>
    <r>
      <rPr>
        <b/>
        <sz val="10"/>
        <rFont val="Times New Roman"/>
        <family val="1"/>
        <charset val="204"/>
      </rPr>
      <t xml:space="preserve">Орындалды. </t>
    </r>
    <r>
      <rPr>
        <sz val="10"/>
        <rFont val="Times New Roman"/>
        <family val="1"/>
        <charset val="204"/>
      </rPr>
      <t>Аудан деңгейінде 5,331 млн. теңге үнемдеу</t>
    </r>
  </si>
  <si>
    <r>
      <rPr>
        <b/>
        <sz val="10"/>
        <rFont val="Times New Roman"/>
        <family val="1"/>
        <charset val="204"/>
      </rPr>
      <t xml:space="preserve">Орындалды. </t>
    </r>
    <r>
      <rPr>
        <sz val="10"/>
        <rFont val="Times New Roman"/>
        <family val="1"/>
        <charset val="204"/>
      </rPr>
      <t>Аудан деңгейінде 14,426 млн. теңге үнемдеу</t>
    </r>
  </si>
  <si>
    <r>
      <rPr>
        <b/>
        <sz val="10"/>
        <rFont val="Times New Roman"/>
        <family val="1"/>
        <charset val="204"/>
      </rPr>
      <t>Орындалды.</t>
    </r>
    <r>
      <rPr>
        <sz val="10"/>
        <rFont val="Times New Roman"/>
        <family val="1"/>
        <charset val="204"/>
      </rPr>
      <t xml:space="preserve"> Аудан деңгейінде 1,341 млн. теңге үнемдеу</t>
    </r>
  </si>
  <si>
    <t>Барлығы 0,017 млн. теңге, оның ішінде:
0,013млн. теңге - ЕАТ қоры бойынша үнемдеу;
0,004 мың теңге-дөңгелектеу есебінен қалдығы</t>
  </si>
  <si>
    <r>
      <rPr>
        <b/>
        <sz val="10"/>
        <rFont val="Times New Roman"/>
        <family val="1"/>
        <charset val="204"/>
      </rPr>
      <t>Орындалды</t>
    </r>
    <r>
      <rPr>
        <sz val="10"/>
        <rFont val="Times New Roman"/>
        <family val="1"/>
        <charset val="204"/>
      </rPr>
      <t>. Аудан деңгейінде 69 мың теңге үнемдеу</t>
    </r>
  </si>
  <si>
    <r>
      <rPr>
        <b/>
        <sz val="10"/>
        <rFont val="Times New Roman"/>
        <family val="1"/>
        <charset val="204"/>
      </rPr>
      <t>Орындалды.</t>
    </r>
    <r>
      <rPr>
        <sz val="10"/>
        <rFont val="Times New Roman"/>
        <family val="1"/>
        <charset val="204"/>
      </rPr>
      <t xml:space="preserve"> 5 % ЖСҚ электрмен жабдықтау 0,367872 млн. теңге,  5% ЖСҚ сумен қамтамасыз ету 0,499162 млн. теңге, сумен қамту сараптамасы-1,16615072 млн. теңге. </t>
    </r>
  </si>
  <si>
    <r>
      <rPr>
        <b/>
        <sz val="10"/>
        <rFont val="Times New Roman"/>
        <family val="1"/>
        <charset val="204"/>
      </rPr>
      <t>Орындалды.</t>
    </r>
    <r>
      <rPr>
        <sz val="10"/>
        <rFont val="Times New Roman"/>
        <family val="1"/>
        <charset val="204"/>
      </rPr>
      <t xml:space="preserve"> Аудан деңгейінде 5,032 млн. теңге үнем</t>
    </r>
  </si>
  <si>
    <r>
      <t xml:space="preserve">Орындалды. </t>
    </r>
    <r>
      <rPr>
        <sz val="10"/>
        <rFont val="Times New Roman"/>
        <family val="1"/>
        <charset val="204"/>
      </rPr>
      <t>Авторлық және техникалық қадағалау бойынша 516,280 млн. теңге үнемдеу (тауар әкелуші ҚҚС төлемейді).</t>
    </r>
  </si>
  <si>
    <r>
      <t xml:space="preserve">Орындалуда. </t>
    </r>
    <r>
      <rPr>
        <sz val="10"/>
        <rFont val="Times New Roman"/>
        <family val="1"/>
        <charset val="204"/>
      </rPr>
      <t>2017 жылдың қаңтар-қыркүйек айлары бойынша жалпы өңірлік өнім көлем 979,8 млрд. теңге құрады.</t>
    </r>
  </si>
  <si>
    <r>
      <rPr>
        <b/>
        <sz val="10"/>
        <rFont val="Times New Roman"/>
        <family val="1"/>
        <charset val="204"/>
      </rPr>
      <t xml:space="preserve">Орындалмаған. </t>
    </r>
    <r>
      <rPr>
        <sz val="10"/>
        <rFont val="Times New Roman"/>
        <family val="1"/>
        <charset val="204"/>
      </rPr>
      <t>орындалмау себептері: 37,6 мың теңге - мемлекеттік сатып алулар қорытынды бойынша үнемдеу;
402,8 мың теңге - жалақы төлеу қорынан үемдеу;
47,6  мың теңге, соның ішінде: 
46,7 мың теңге  - іс сапарлар бойынша үнемдеу;
0,9 мың теңге - шығу мерзімінің өзгеруіне байланысты,  іс-шараларды өткізу, басқа ағымдағы шығымдар бойынша іс-шаралар жоспарын өзгерту; 
1 872,0 мың теңге - жеткізушілермен тауар жеткізілімнің болмауы (уақытылы емес, жиынтықсыз жеткізілім);</t>
    </r>
  </si>
  <si>
    <t>Нысаналы индикатордың/нәтиже көрсеткішінің атауы</t>
  </si>
  <si>
    <t>Бірлесе орындаушы</t>
  </si>
  <si>
    <t>Өзара әрекеттесудің талдауы</t>
  </si>
  <si>
    <t>«Жұмыс істейтін апатты және үш ауысымды мектептер саны, бірлік» НИ</t>
  </si>
  <si>
    <t>Аудандар мен қалалардың әкімдіктері, ҚБ</t>
  </si>
  <si>
    <t>«Есірткі қылмыстарының жалпы санынан анықталған есірткі өткізумен байланысты не өткізу мақсатындағы қылмыстар үлесі»</t>
  </si>
  <si>
    <t>Облыстық басқармалар мен департаменттер (келісім бойынша), аудандар мен қалалар әкімдіктері</t>
  </si>
  <si>
    <t>2. Ведомствоаралық өзара әрекеттесудің талдауы</t>
  </si>
  <si>
    <t>Бірлесе-орындаушының әрекет ету немесе әрекет етпеуі салдарынан қол жеткізілмеген нысаналы индикаторлар туралы ақпарат жоқ.</t>
  </si>
  <si>
    <t>Сыртқы әсер факторлары және олардың нысаналы индикаторға/нәтиже көрсеткіштеріне қол жеткізуге әсері</t>
  </si>
  <si>
    <t>Қолданған шаралар</t>
  </si>
  <si>
    <t xml:space="preserve">Көші-қон процестері </t>
  </si>
  <si>
    <t>12 үш ауысымдық мектептер санынан 5-еуі бойынша шаралар қолдануда және қосымша оқу корпустарын құрылысынан шаралар қолдануда, жаңадан анықталған 7 мектеп бойынша құрылысқа арналған жобалау-сметалық құжаттама әзірлену үстінде.</t>
  </si>
  <si>
    <t>3.Сыртқы әсерді талдау</t>
  </si>
  <si>
    <t>Пайдаланбау себептері</t>
  </si>
  <si>
    <t>Жергілікті бюджет</t>
  </si>
  <si>
    <t>Мемлекеттік сатып алу бойынша үнемдеулер, жеткізушілердің міндеттерін уақытында орындамауы, жобаларды іске асыру мерзімдерін ауыстыру</t>
  </si>
  <si>
    <t>Республикалық бюджет</t>
  </si>
  <si>
    <t>Ұлттық қор</t>
  </si>
  <si>
    <t>Басқа көздер</t>
  </si>
  <si>
    <t>Барлығы</t>
  </si>
  <si>
    <t>4. Қаржылық қаражаттарды игеру</t>
  </si>
  <si>
    <t>2017 жылы 3‑ауысымдық оқытуды шешуге байланысты мәселе бойынша шаралар қолданды. Сонымен бірге, Целиноград және Көкшетау қаласындағы көші-қон процестеріне байланысты осындай мектеп саны 12 оқу орнына дейін көбейген. 5 мектеп бойынша шаралар қолдануда, соның ішінде 3 нысанның құрылысы жүргізілуде (Бурабай аудан Щучинск қ. 800 орындық мектеп, Көкшетау қ. 900 орындық мектеп, Көкшетау қ. №18 мектепке 420 орындық қосымша оқу корпусы); 2 жоба жөнінде ҚР ҚР БҒМ-не республикалық бюджет есебінен қаржыландыруға бюджеттік өтінім жолданды (Целиноград ауданы Қоянды а. №20 ОМ, Қажымұқан с. №4 ЖМ), 7 мектептің жобалау-сметалық құжаттамасы әзірленуде (Көкшетау қ. №1 ОМГ, №4 ОМ, №13 ЭМГ; Целиноград ауданының Р.Қошкарбаев атындағы №1 ОМ және Қосшы а. №2 ОМ, Шұбар №37 ЖМ және Семеновка с. №11 ЖМ).</t>
  </si>
  <si>
    <t>Нашақорлықтың талдауы ІІД мүдделі ведомстволармен бірлесе отырып қолданған шаралар пәрменді екендігін және нашақорлықтың азаюына жеткізетінін айтады (10 жыл бойы жыл сайын орташа 8-10 % тұрақты азаю үрдісі байқалады). Жүргізілген талдау тіпті есірткі өткізушілерді анықтау және қылмыстық жауапкершілікке тарту бойынша қызметті белсендету есірткі пайдаланушылар санын азайтуға тікелей жеткізеді және осы көрсеткіштің өсуіне жол бермей, бір деңгейде қалуына ықпал етеді.                                                                         Алдын алу жұмысында және нашақорлықпен есірткі бизнесін жоюда негізгі құрал және болашағы бар бағыт есірткіге сұранысты азайту болып табылады. Осыған байланысты есірткі қолданушыларының негізгі (60 %) тобын құрайтын 18-30 жастағы жасөспірімдер мен жастар арасында есірткі қолданудың алдын алудан атқарылған жұмыс негізінде қойылған.  2017 жылдың басында 711 адам есепте тұрған, жыл қорытындысы бойынша медициналық көрсетулер бойынша 80 адам есептен шығарылды, қазіргі кезде есірткі есебінде 631 есерткіге тәуелді адам тұр. Көрсетілген мәліметтер облыстағы есірткі қолданудың тұрақты жақсару жағдайын айғақтайды.</t>
  </si>
  <si>
    <t>Жоспар,                                      млн.теңге</t>
  </si>
  <si>
    <t>Нақты,                              млн.теңге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</si>
</sst>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р_._-;\-* #,##0.00_р_._-;_-* &quot;-&quot;??_р_._-;_-@_-"/>
    <numFmt numFmtId="165" formatCode="0.000"/>
    <numFmt numFmtId="166" formatCode="_-* #,##0.000_р_._-;\-* #,##0.000_р_._-;_-* &quot;-&quot;??_р_._-;_-@_-"/>
    <numFmt numFmtId="167" formatCode="0.0"/>
    <numFmt numFmtId="168" formatCode="_-* #,##0.0_р_._-;\-* #,##0.0_р_._-;_-* &quot;-&quot;??_р_._-;_-@_-"/>
    <numFmt numFmtId="169" formatCode="_-* #,##0_р_._-;\-* #,##0_р_._-;_-* &quot;-&quot;??_р_._-;_-@_-"/>
    <numFmt numFmtId="170" formatCode="#,##0.000"/>
    <numFmt numFmtId="171" formatCode="_-* #,##0.000\ _₽_-;\-* #,##0.000\ _₽_-;_-* &quot;-&quot;???\ _₽_-;_-@_-"/>
    <numFmt numFmtId="172" formatCode="#,##0.000_ ;\-#,##0.000\ "/>
    <numFmt numFmtId="173" formatCode="_-* #,##0.0000_р_._-;\-* #,##0.0000_р_._-;_-* &quot;-&quot;??_р_._-;_-@_-"/>
  </numFmts>
  <fonts count="17" x14ac:knownFonts="1">
    <font>
      <sz val="11"/>
      <color theme="1"/>
      <name val="Calibri"/>
      <family val="2"/>
      <charset val="204"/>
      <scheme val="minor"/>
    </font>
    <font>
      <sz val="11"/>
      <color theme="1"/>
      <name val="Calibri"/>
      <family val="2"/>
      <charset val="204"/>
      <scheme val="minor"/>
    </font>
    <font>
      <b/>
      <sz val="10"/>
      <name val="Times New Roman"/>
      <family val="1"/>
      <charset val="204"/>
    </font>
    <font>
      <sz val="10"/>
      <name val="Times New Roman"/>
      <family val="1"/>
      <charset val="204"/>
    </font>
    <font>
      <i/>
      <sz val="10"/>
      <name val="Times New Roman"/>
      <family val="1"/>
      <charset val="204"/>
    </font>
    <font>
      <sz val="10"/>
      <name val="Arial Cyr"/>
      <charset val="204"/>
    </font>
    <font>
      <sz val="10"/>
      <name val="Arial"/>
      <family val="2"/>
    </font>
    <font>
      <sz val="11"/>
      <color indexed="8"/>
      <name val="Calibri"/>
      <family val="2"/>
      <charset val="204"/>
    </font>
    <font>
      <b/>
      <i/>
      <sz val="10"/>
      <name val="Times New Roman"/>
      <family val="1"/>
      <charset val="204"/>
    </font>
    <font>
      <sz val="10"/>
      <name val="Calibri"/>
      <family val="2"/>
      <charset val="204"/>
      <scheme val="minor"/>
    </font>
    <font>
      <b/>
      <sz val="7"/>
      <name val="Times New Roman"/>
      <family val="1"/>
      <charset val="204"/>
    </font>
    <font>
      <b/>
      <sz val="10"/>
      <color theme="1"/>
      <name val="Times New Roman"/>
      <family val="1"/>
      <charset val="204"/>
    </font>
    <font>
      <sz val="10"/>
      <color theme="1"/>
      <name val="Times New Roman"/>
      <family val="1"/>
      <charset val="204"/>
    </font>
    <font>
      <b/>
      <i/>
      <sz val="10"/>
      <color theme="1"/>
      <name val="Times New Roman"/>
      <family val="1"/>
      <charset val="204"/>
    </font>
    <font>
      <i/>
      <sz val="10"/>
      <color theme="1"/>
      <name val="Times New Roman"/>
      <family val="1"/>
      <charset val="204"/>
    </font>
    <font>
      <b/>
      <sz val="14"/>
      <color theme="1"/>
      <name val="Times New Roman"/>
      <family val="1"/>
      <charset val="204"/>
    </font>
    <font>
      <sz val="10"/>
      <color theme="1"/>
      <name val="Calibri"/>
      <family val="2"/>
      <charset val="204"/>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595959"/>
      </right>
      <top/>
      <bottom style="medium">
        <color rgb="FF595959"/>
      </bottom>
      <diagonal/>
    </border>
    <border>
      <left style="medium">
        <color rgb="FF595959"/>
      </left>
      <right style="medium">
        <color rgb="FF595959"/>
      </right>
      <top style="medium">
        <color rgb="FF595959"/>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rgb="FF000000"/>
      </bottom>
      <diagonal/>
    </border>
    <border>
      <left style="medium">
        <color indexed="64"/>
      </left>
      <right style="medium">
        <color rgb="FF595959"/>
      </right>
      <top style="medium">
        <color indexed="64"/>
      </top>
      <bottom style="medium">
        <color rgb="FF595959"/>
      </bottom>
      <diagonal/>
    </border>
    <border>
      <left/>
      <right style="medium">
        <color rgb="FF595959"/>
      </right>
      <top style="medium">
        <color indexed="64"/>
      </top>
      <bottom style="medium">
        <color rgb="FF595959"/>
      </bottom>
      <diagonal/>
    </border>
    <border>
      <left/>
      <right style="medium">
        <color indexed="64"/>
      </right>
      <top style="medium">
        <color indexed="64"/>
      </top>
      <bottom style="medium">
        <color rgb="FF595959"/>
      </bottom>
      <diagonal/>
    </border>
    <border>
      <left style="medium">
        <color indexed="64"/>
      </left>
      <right style="medium">
        <color rgb="FF595959"/>
      </right>
      <top/>
      <bottom style="medium">
        <color rgb="FF595959"/>
      </bottom>
      <diagonal/>
    </border>
    <border>
      <left/>
      <right style="medium">
        <color indexed="64"/>
      </right>
      <top/>
      <bottom style="medium">
        <color rgb="FF595959"/>
      </bottom>
      <diagonal/>
    </border>
    <border>
      <left style="medium">
        <color indexed="64"/>
      </left>
      <right style="medium">
        <color rgb="FF595959"/>
      </right>
      <top style="medium">
        <color rgb="FF595959"/>
      </top>
      <bottom/>
      <diagonal/>
    </border>
    <border>
      <left/>
      <right style="medium">
        <color indexed="64"/>
      </right>
      <top/>
      <bottom/>
      <diagonal/>
    </border>
    <border>
      <left style="medium">
        <color indexed="64"/>
      </left>
      <right style="medium">
        <color rgb="FF595959"/>
      </right>
      <top style="medium">
        <color rgb="FF595959"/>
      </top>
      <bottom style="medium">
        <color indexed="64"/>
      </bottom>
      <diagonal/>
    </border>
    <border>
      <left style="medium">
        <color rgb="FF595959"/>
      </left>
      <right style="medium">
        <color rgb="FF595959"/>
      </right>
      <top style="medium">
        <color rgb="FF595959"/>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7">
    <xf numFmtId="0" fontId="0" fillId="0" borderId="0"/>
    <xf numFmtId="164"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xf numFmtId="0" fontId="7" fillId="0" borderId="0"/>
    <xf numFmtId="0" fontId="1" fillId="0" borderId="0"/>
  </cellStyleXfs>
  <cellXfs count="261">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wrapText="1"/>
    </xf>
    <xf numFmtId="0" fontId="3" fillId="0" borderId="0" xfId="0" applyFont="1" applyFill="1" applyBorder="1"/>
    <xf numFmtId="0" fontId="3" fillId="0" borderId="0" xfId="0" applyFont="1" applyFill="1" applyAlignment="1">
      <alignment wrapText="1"/>
    </xf>
    <xf numFmtId="0" fontId="3" fillId="0" borderId="0" xfId="0" applyFont="1" applyFill="1"/>
    <xf numFmtId="165" fontId="3" fillId="0" borderId="1" xfId="0" applyNumberFormat="1" applyFont="1" applyFill="1" applyBorder="1" applyAlignment="1" applyProtection="1">
      <alignment horizontal="center" vertical="top" wrapText="1"/>
      <protection locked="0"/>
    </xf>
    <xf numFmtId="166" fontId="3" fillId="0" borderId="1" xfId="1" applyNumberFormat="1" applyFont="1" applyFill="1" applyBorder="1" applyAlignment="1" applyProtection="1">
      <alignment horizontal="center" vertical="top" wrapText="1"/>
      <protection locked="0"/>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wrapText="1"/>
    </xf>
    <xf numFmtId="1" fontId="3" fillId="0" borderId="1" xfId="0" quotePrefix="1"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166" fontId="2" fillId="0" borderId="1" xfId="1" applyNumberFormat="1" applyFont="1" applyFill="1" applyBorder="1" applyAlignment="1">
      <alignment horizontal="center" vertical="top" wrapText="1"/>
    </xf>
    <xf numFmtId="167" fontId="3" fillId="0" borderId="1" xfId="0" applyNumberFormat="1" applyFont="1" applyFill="1" applyBorder="1" applyAlignment="1" applyProtection="1">
      <alignment horizontal="center" vertical="top" wrapText="1"/>
      <protection locked="0"/>
    </xf>
    <xf numFmtId="167" fontId="3" fillId="0" borderId="1" xfId="0" applyNumberFormat="1" applyFont="1" applyFill="1" applyBorder="1" applyAlignment="1">
      <alignment horizontal="center" vertical="top" wrapText="1"/>
    </xf>
    <xf numFmtId="168" fontId="3" fillId="0" borderId="1" xfId="1" applyNumberFormat="1" applyFont="1" applyFill="1" applyBorder="1" applyAlignment="1" applyProtection="1">
      <alignment horizontal="center" vertical="top" wrapText="1"/>
      <protection locked="0"/>
    </xf>
    <xf numFmtId="168" fontId="3" fillId="0" borderId="1" xfId="1" applyNumberFormat="1" applyFont="1" applyFill="1" applyBorder="1" applyAlignment="1">
      <alignment horizontal="center" vertical="top" wrapText="1"/>
    </xf>
    <xf numFmtId="166" fontId="3" fillId="0" borderId="1" xfId="1" applyNumberFormat="1" applyFont="1" applyFill="1" applyBorder="1" applyAlignment="1">
      <alignment horizontal="center" vertical="top" wrapText="1"/>
    </xf>
    <xf numFmtId="0" fontId="2" fillId="0" borderId="1" xfId="0" applyFont="1" applyFill="1" applyBorder="1" applyAlignment="1">
      <alignment vertical="top" wrapText="1"/>
    </xf>
    <xf numFmtId="3" fontId="3" fillId="0" borderId="1" xfId="0" applyNumberFormat="1" applyFont="1" applyFill="1" applyBorder="1" applyAlignment="1">
      <alignment horizontal="center" vertical="top" wrapText="1"/>
    </xf>
    <xf numFmtId="3" fontId="3" fillId="0" borderId="1" xfId="0" quotePrefix="1" applyNumberFormat="1" applyFont="1" applyFill="1" applyBorder="1" applyAlignment="1">
      <alignment horizontal="center" vertical="top" wrapText="1"/>
    </xf>
    <xf numFmtId="3" fontId="3" fillId="0" borderId="1" xfId="0" quotePrefix="1" applyNumberFormat="1" applyFont="1" applyFill="1" applyBorder="1" applyAlignment="1">
      <alignment horizontal="center" vertical="center" wrapText="1"/>
    </xf>
    <xf numFmtId="168" fontId="3" fillId="0" borderId="1" xfId="1" applyNumberFormat="1" applyFont="1" applyFill="1" applyBorder="1" applyAlignment="1">
      <alignment vertical="top" wrapText="1"/>
    </xf>
    <xf numFmtId="0" fontId="3" fillId="0" borderId="1" xfId="0" applyFont="1" applyFill="1" applyBorder="1" applyAlignment="1">
      <alignment horizontal="justify" vertical="top" wrapText="1"/>
    </xf>
    <xf numFmtId="166" fontId="3" fillId="0" borderId="1" xfId="1" applyNumberFormat="1" applyFont="1" applyFill="1" applyBorder="1" applyAlignment="1">
      <alignment vertical="top" wrapText="1"/>
    </xf>
    <xf numFmtId="167" fontId="3" fillId="0" borderId="1" xfId="1" applyNumberFormat="1" applyFont="1" applyFill="1" applyBorder="1" applyAlignment="1">
      <alignment vertical="top" wrapText="1"/>
    </xf>
    <xf numFmtId="0" fontId="3" fillId="0" borderId="1" xfId="0" quotePrefix="1" applyFont="1" applyFill="1" applyBorder="1" applyAlignment="1">
      <alignment horizontal="center" vertical="top" wrapText="1"/>
    </xf>
    <xf numFmtId="166" fontId="2" fillId="0" borderId="1" xfId="1" applyNumberFormat="1" applyFont="1" applyFill="1" applyBorder="1" applyAlignment="1" applyProtection="1">
      <alignment horizontal="center" vertical="top" wrapText="1"/>
      <protection locked="0"/>
    </xf>
    <xf numFmtId="165" fontId="3" fillId="0" borderId="1" xfId="1"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center" wrapText="1"/>
    </xf>
    <xf numFmtId="166" fontId="3" fillId="0" borderId="1" xfId="1" applyNumberFormat="1" applyFont="1" applyFill="1" applyBorder="1" applyAlignment="1">
      <alignment horizontal="center" vertical="center" wrapText="1"/>
    </xf>
    <xf numFmtId="167" fontId="3" fillId="0" borderId="1" xfId="0" applyNumberFormat="1" applyFont="1" applyFill="1" applyBorder="1" applyAlignment="1" applyProtection="1">
      <alignment horizontal="center" vertical="center" wrapText="1"/>
      <protection locked="0"/>
    </xf>
    <xf numFmtId="0" fontId="3" fillId="0" borderId="1" xfId="0" quotePrefix="1"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167" fontId="3" fillId="0" borderId="1" xfId="1" applyNumberFormat="1" applyFont="1" applyFill="1" applyBorder="1" applyAlignment="1">
      <alignment horizontal="center" vertical="center" wrapText="1"/>
    </xf>
    <xf numFmtId="169" fontId="3" fillId="0" borderId="1" xfId="1" applyNumberFormat="1" applyFont="1" applyFill="1" applyBorder="1" applyAlignment="1">
      <alignment horizontal="left" vertical="center" wrapText="1"/>
    </xf>
    <xf numFmtId="0" fontId="3" fillId="0" borderId="1" xfId="0" applyFont="1" applyFill="1" applyBorder="1" applyAlignment="1" applyProtection="1">
      <alignment vertical="top" wrapText="1"/>
      <protection locked="0"/>
    </xf>
    <xf numFmtId="1"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top" wrapText="1"/>
      <protection locked="0"/>
    </xf>
    <xf numFmtId="170" fontId="3" fillId="0" borderId="0" xfId="0" applyNumberFormat="1" applyFont="1" applyFill="1" applyAlignment="1">
      <alignment wrapText="1"/>
    </xf>
    <xf numFmtId="166" fontId="3" fillId="0" borderId="1" xfId="1" applyNumberFormat="1" applyFont="1" applyFill="1" applyBorder="1" applyAlignment="1">
      <alignment horizontal="right" vertical="top" wrapText="1"/>
    </xf>
    <xf numFmtId="1" fontId="3" fillId="0" borderId="1" xfId="0" quotePrefix="1" applyNumberFormat="1" applyFont="1" applyFill="1" applyBorder="1" applyAlignment="1" applyProtection="1">
      <alignment horizontal="center" vertical="top" wrapText="1"/>
      <protection locked="0"/>
    </xf>
    <xf numFmtId="49" fontId="3" fillId="0" borderId="1" xfId="0" applyNumberFormat="1" applyFont="1" applyFill="1" applyBorder="1" applyAlignment="1" applyProtection="1">
      <alignment horizontal="center" vertical="top" wrapText="1"/>
      <protection locked="0"/>
    </xf>
    <xf numFmtId="49" fontId="3" fillId="0" borderId="1" xfId="0" quotePrefix="1" applyNumberFormat="1" applyFont="1" applyFill="1" applyBorder="1" applyAlignment="1" applyProtection="1">
      <alignment horizontal="center" vertical="top" wrapText="1"/>
      <protection locked="0"/>
    </xf>
    <xf numFmtId="1" fontId="4" fillId="0" borderId="1" xfId="0" applyNumberFormat="1" applyFont="1" applyFill="1" applyBorder="1" applyAlignment="1" applyProtection="1">
      <alignment horizontal="center" vertical="top" wrapText="1"/>
      <protection locked="0"/>
    </xf>
    <xf numFmtId="165" fontId="3" fillId="0" borderId="1" xfId="0" applyNumberFormat="1" applyFont="1" applyFill="1" applyBorder="1" applyAlignment="1">
      <alignment horizontal="center" vertical="top"/>
    </xf>
    <xf numFmtId="165" fontId="3" fillId="0" borderId="1" xfId="1" applyNumberFormat="1" applyFont="1" applyFill="1" applyBorder="1" applyAlignment="1">
      <alignment horizontal="center" vertical="top"/>
    </xf>
    <xf numFmtId="167" fontId="2" fillId="0" borderId="1" xfId="0" applyNumberFormat="1" applyFont="1" applyFill="1" applyBorder="1" applyAlignment="1" applyProtection="1">
      <alignment horizontal="center" vertical="top" wrapText="1"/>
      <protection locked="0"/>
    </xf>
    <xf numFmtId="1" fontId="8"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vertical="top" wrapText="1"/>
    </xf>
    <xf numFmtId="0" fontId="3" fillId="0" borderId="0" xfId="0" applyFont="1" applyFill="1" applyAlignment="1">
      <alignment vertical="top" wrapText="1"/>
    </xf>
    <xf numFmtId="0" fontId="3" fillId="0" borderId="0" xfId="0" applyFont="1" applyFill="1" applyAlignment="1">
      <alignment vertical="top"/>
    </xf>
    <xf numFmtId="0" fontId="3" fillId="0" borderId="1" xfId="0" applyNumberFormat="1" applyFont="1" applyFill="1" applyBorder="1" applyAlignment="1">
      <alignment horizontal="center" vertical="top" wrapText="1"/>
    </xf>
    <xf numFmtId="1" fontId="4"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lignment horizontal="center" vertical="top" wrapText="1"/>
    </xf>
    <xf numFmtId="0" fontId="3" fillId="0" borderId="1" xfId="0" applyFont="1" applyFill="1" applyBorder="1" applyAlignment="1">
      <alignment wrapText="1"/>
    </xf>
    <xf numFmtId="166" fontId="3" fillId="0" borderId="1" xfId="1" applyNumberFormat="1" applyFont="1" applyFill="1" applyBorder="1" applyAlignment="1" applyProtection="1">
      <alignment horizontal="right" vertical="top" wrapText="1"/>
      <protection locked="0"/>
    </xf>
    <xf numFmtId="0" fontId="2" fillId="0" borderId="1" xfId="3" applyFont="1" applyFill="1" applyBorder="1" applyAlignment="1">
      <alignment horizontal="center" vertical="top" wrapText="1"/>
    </xf>
    <xf numFmtId="166" fontId="4" fillId="0" borderId="1" xfId="1" applyNumberFormat="1" applyFont="1" applyFill="1" applyBorder="1" applyAlignment="1">
      <alignment horizontal="center" vertical="top" wrapText="1"/>
    </xf>
    <xf numFmtId="0" fontId="4" fillId="0" borderId="1" xfId="0" applyFont="1" applyFill="1" applyBorder="1" applyAlignment="1" applyProtection="1">
      <alignment horizontal="center" vertical="top" wrapText="1"/>
      <protection locked="0"/>
    </xf>
    <xf numFmtId="0" fontId="4" fillId="0" borderId="1" xfId="0" applyFont="1" applyFill="1" applyBorder="1" applyAlignment="1">
      <alignment horizontal="center" vertical="top" wrapText="1"/>
    </xf>
    <xf numFmtId="0" fontId="8" fillId="0" borderId="1" xfId="0" applyFont="1" applyFill="1" applyBorder="1" applyAlignment="1" applyProtection="1">
      <alignment horizontal="center" vertical="top" wrapText="1"/>
      <protection locked="0"/>
    </xf>
    <xf numFmtId="0" fontId="4" fillId="0" borderId="1" xfId="3" applyFont="1" applyFill="1" applyBorder="1" applyAlignment="1">
      <alignment horizontal="center" vertical="top" wrapText="1"/>
    </xf>
    <xf numFmtId="0" fontId="4" fillId="0" borderId="0" xfId="0" applyFont="1" applyFill="1" applyAlignment="1">
      <alignment wrapText="1"/>
    </xf>
    <xf numFmtId="0" fontId="4" fillId="0" borderId="0" xfId="0" applyFont="1" applyFill="1"/>
    <xf numFmtId="170" fontId="3" fillId="0" borderId="1" xfId="0" applyNumberFormat="1" applyFont="1" applyFill="1" applyBorder="1" applyAlignment="1">
      <alignment horizontal="right" vertical="top" wrapText="1"/>
    </xf>
    <xf numFmtId="170" fontId="3" fillId="0" borderId="1" xfId="0" applyNumberFormat="1" applyFont="1" applyFill="1" applyBorder="1" applyAlignment="1">
      <alignment horizontal="right" vertical="top"/>
    </xf>
    <xf numFmtId="165" fontId="3" fillId="0" borderId="1" xfId="0" applyNumberFormat="1" applyFont="1" applyFill="1" applyBorder="1" applyAlignment="1">
      <alignment horizontal="right" vertical="top" wrapText="1"/>
    </xf>
    <xf numFmtId="170" fontId="3" fillId="0" borderId="1" xfId="0" applyNumberFormat="1" applyFont="1" applyFill="1" applyBorder="1" applyAlignment="1">
      <alignment vertical="top"/>
    </xf>
    <xf numFmtId="165" fontId="3" fillId="0" borderId="1" xfId="5" applyNumberFormat="1" applyFont="1" applyFill="1" applyBorder="1" applyAlignment="1">
      <alignment horizontal="right" vertical="top" wrapText="1"/>
    </xf>
    <xf numFmtId="165" fontId="3" fillId="0" borderId="1" xfId="5" applyNumberFormat="1" applyFont="1" applyFill="1" applyBorder="1" applyAlignment="1">
      <alignment horizontal="center" vertical="top" wrapText="1"/>
    </xf>
    <xf numFmtId="170" fontId="3" fillId="0" borderId="1" xfId="5" applyNumberFormat="1" applyFont="1" applyFill="1" applyBorder="1" applyAlignment="1">
      <alignment horizontal="right" vertical="top" wrapText="1"/>
    </xf>
    <xf numFmtId="169" fontId="3" fillId="0" borderId="1" xfId="1" applyNumberFormat="1" applyFont="1" applyFill="1" applyBorder="1" applyAlignment="1">
      <alignment horizontal="right" vertical="top" wrapText="1"/>
    </xf>
    <xf numFmtId="1" fontId="3" fillId="0" borderId="1" xfId="5" applyNumberFormat="1" applyFont="1" applyFill="1" applyBorder="1" applyAlignment="1" applyProtection="1">
      <alignment horizontal="center" vertical="top" wrapText="1"/>
      <protection locked="0"/>
    </xf>
    <xf numFmtId="1" fontId="3" fillId="0" borderId="1" xfId="5" quotePrefix="1" applyNumberFormat="1" applyFont="1" applyFill="1" applyBorder="1" applyAlignment="1" applyProtection="1">
      <alignment horizontal="center" vertical="top" wrapText="1"/>
      <protection locked="0"/>
    </xf>
    <xf numFmtId="1" fontId="3" fillId="0" borderId="1" xfId="5" applyNumberFormat="1" applyFont="1" applyFill="1" applyBorder="1" applyAlignment="1">
      <alignment horizontal="center" vertical="top" wrapText="1"/>
    </xf>
    <xf numFmtId="165" fontId="3" fillId="0" borderId="1" xfId="0" applyNumberFormat="1" applyFont="1" applyFill="1" applyBorder="1" applyAlignment="1">
      <alignment vertical="top" wrapText="1"/>
    </xf>
    <xf numFmtId="166" fontId="2" fillId="0" borderId="1" xfId="1" applyNumberFormat="1" applyFont="1" applyFill="1" applyBorder="1" applyAlignment="1">
      <alignment horizontal="right" vertical="top" wrapText="1"/>
    </xf>
    <xf numFmtId="0" fontId="3" fillId="0" borderId="1" xfId="0" quotePrefix="1" applyFont="1" applyFill="1" applyBorder="1" applyAlignment="1">
      <alignment horizontal="center" vertical="top"/>
    </xf>
    <xf numFmtId="0" fontId="3" fillId="0" borderId="1" xfId="0" applyFont="1" applyFill="1" applyBorder="1" applyAlignment="1">
      <alignment horizontal="center" vertical="center" wrapText="1"/>
    </xf>
    <xf numFmtId="0" fontId="2" fillId="0" borderId="0" xfId="0" applyFont="1" applyFill="1" applyBorder="1" applyAlignment="1">
      <alignment vertical="center"/>
    </xf>
    <xf numFmtId="166" fontId="3" fillId="0" borderId="1" xfId="6" applyNumberFormat="1" applyFont="1" applyFill="1" applyBorder="1" applyAlignment="1">
      <alignment horizontal="right" vertical="top" wrapText="1"/>
    </xf>
    <xf numFmtId="165" fontId="3" fillId="0" borderId="1" xfId="0" applyNumberFormat="1" applyFont="1" applyFill="1" applyBorder="1" applyAlignment="1">
      <alignment vertical="top"/>
    </xf>
    <xf numFmtId="169" fontId="3" fillId="0" borderId="1" xfId="1" applyNumberFormat="1" applyFont="1" applyFill="1" applyBorder="1" applyAlignment="1">
      <alignment vertical="top" wrapText="1"/>
    </xf>
    <xf numFmtId="170" fontId="3" fillId="0" borderId="1" xfId="0" applyNumberFormat="1" applyFont="1" applyFill="1" applyBorder="1" applyAlignment="1">
      <alignment horizontal="right" vertical="center"/>
    </xf>
    <xf numFmtId="170" fontId="3" fillId="0" borderId="1" xfId="0" applyNumberFormat="1" applyFont="1" applyFill="1" applyBorder="1" applyAlignment="1">
      <alignment vertical="center"/>
    </xf>
    <xf numFmtId="170" fontId="3" fillId="0" borderId="1" xfId="0" applyNumberFormat="1" applyFont="1" applyFill="1" applyBorder="1" applyAlignment="1" applyProtection="1">
      <alignment horizontal="right" vertical="top" wrapText="1"/>
    </xf>
    <xf numFmtId="165" fontId="3" fillId="0" borderId="1" xfId="0" applyNumberFormat="1" applyFont="1" applyFill="1" applyBorder="1" applyAlignment="1">
      <alignment horizontal="right" vertical="top"/>
    </xf>
    <xf numFmtId="0" fontId="2" fillId="0" borderId="1" xfId="0" applyFont="1" applyFill="1" applyBorder="1" applyAlignment="1">
      <alignment horizontal="center" vertical="top"/>
    </xf>
    <xf numFmtId="0" fontId="3" fillId="0" borderId="1" xfId="4" applyNumberFormat="1" applyFont="1" applyFill="1" applyBorder="1" applyAlignment="1">
      <alignment horizontal="center" vertical="top"/>
    </xf>
    <xf numFmtId="0" fontId="3" fillId="0" borderId="1" xfId="0" applyFont="1" applyFill="1" applyBorder="1" applyAlignment="1">
      <alignment horizontal="left" vertical="top" wrapText="1" indent="2"/>
    </xf>
    <xf numFmtId="0" fontId="4" fillId="0" borderId="1" xfId="0" applyFont="1" applyFill="1" applyBorder="1" applyAlignment="1" applyProtection="1">
      <alignment horizontal="left" vertical="top" wrapText="1"/>
      <protection locked="0"/>
    </xf>
    <xf numFmtId="0" fontId="3" fillId="0" borderId="1" xfId="6" applyFont="1" applyFill="1" applyBorder="1" applyAlignment="1">
      <alignment vertical="top" wrapText="1"/>
    </xf>
    <xf numFmtId="16" fontId="3" fillId="0" borderId="1" xfId="4" applyNumberFormat="1" applyFont="1" applyFill="1" applyBorder="1" applyAlignment="1">
      <alignment horizontal="center" vertical="top" wrapText="1"/>
    </xf>
    <xf numFmtId="0" fontId="4" fillId="0" borderId="1" xfId="0" applyFont="1" applyFill="1" applyBorder="1" applyAlignment="1">
      <alignment vertical="top" wrapText="1"/>
    </xf>
    <xf numFmtId="0" fontId="3" fillId="0" borderId="1" xfId="0" applyFont="1" applyFill="1" applyBorder="1" applyAlignment="1" applyProtection="1">
      <alignment horizontal="left" vertical="top" wrapText="1" indent="2"/>
      <protection locked="0"/>
    </xf>
    <xf numFmtId="0" fontId="2"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0" applyFont="1" applyFill="1" applyBorder="1" applyAlignment="1">
      <alignment horizontal="justify" vertical="top" wrapText="1"/>
    </xf>
    <xf numFmtId="0" fontId="3" fillId="0" borderId="1" xfId="3" applyFont="1" applyFill="1" applyBorder="1" applyAlignment="1">
      <alignment vertical="top" wrapText="1"/>
    </xf>
    <xf numFmtId="0" fontId="3" fillId="0" borderId="1" xfId="0" applyFont="1" applyFill="1" applyBorder="1" applyAlignment="1">
      <alignment horizontal="center"/>
    </xf>
    <xf numFmtId="0" fontId="8" fillId="0" borderId="1" xfId="0" applyFont="1" applyFill="1" applyBorder="1" applyAlignment="1">
      <alignment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indent="1"/>
    </xf>
    <xf numFmtId="0" fontId="3" fillId="0" borderId="1" xfId="4" applyNumberFormat="1" applyFont="1" applyFill="1" applyBorder="1" applyAlignment="1">
      <alignment vertical="top" wrapText="1"/>
    </xf>
    <xf numFmtId="0" fontId="3" fillId="0" borderId="1" xfId="4" applyFont="1" applyFill="1" applyBorder="1" applyAlignment="1">
      <alignment vertical="top" wrapText="1"/>
    </xf>
    <xf numFmtId="0" fontId="3" fillId="0" borderId="1" xfId="4" applyFont="1" applyFill="1" applyBorder="1" applyAlignment="1">
      <alignment horizontal="left" vertical="top" wrapText="1" indent="3"/>
    </xf>
    <xf numFmtId="0" fontId="3" fillId="0" borderId="1" xfId="4" applyFont="1" applyFill="1" applyBorder="1" applyAlignment="1">
      <alignment horizontal="left" vertical="top" wrapText="1" indent="2"/>
    </xf>
    <xf numFmtId="0" fontId="3" fillId="0" borderId="1" xfId="4" applyFont="1" applyFill="1" applyBorder="1" applyAlignment="1">
      <alignment horizontal="center" vertical="top" wrapText="1"/>
    </xf>
    <xf numFmtId="0" fontId="3" fillId="0" borderId="1" xfId="6" applyFont="1" applyFill="1" applyBorder="1" applyAlignment="1">
      <alignment horizontal="left" vertical="center" wrapText="1"/>
    </xf>
    <xf numFmtId="0" fontId="4" fillId="0" borderId="1" xfId="6" applyFont="1" applyFill="1" applyBorder="1" applyAlignment="1">
      <alignment horizontal="left" vertical="center" wrapText="1"/>
    </xf>
    <xf numFmtId="0" fontId="4" fillId="0" borderId="1" xfId="0" applyFont="1" applyFill="1" applyBorder="1" applyAlignment="1">
      <alignment vertical="center" wrapText="1"/>
    </xf>
    <xf numFmtId="2" fontId="3" fillId="0" borderId="1" xfId="5" applyNumberFormat="1" applyFont="1" applyFill="1" applyBorder="1" applyAlignment="1">
      <alignment horizontal="center" vertical="top" wrapText="1"/>
    </xf>
    <xf numFmtId="167" fontId="3" fillId="0" borderId="1" xfId="5" applyNumberFormat="1" applyFont="1" applyFill="1" applyBorder="1" applyAlignment="1">
      <alignment horizontal="center" vertical="top" wrapText="1"/>
    </xf>
    <xf numFmtId="170" fontId="3" fillId="0" borderId="1" xfId="5" applyNumberFormat="1" applyFont="1" applyFill="1" applyBorder="1" applyAlignment="1">
      <alignment horizontal="center" vertical="top" wrapText="1"/>
    </xf>
    <xf numFmtId="0" fontId="3" fillId="0" borderId="1" xfId="5" applyFont="1" applyFill="1" applyBorder="1" applyAlignment="1">
      <alignment vertical="top" wrapText="1"/>
    </xf>
    <xf numFmtId="0" fontId="4" fillId="0" borderId="1" xfId="6" applyFont="1" applyFill="1" applyBorder="1" applyAlignment="1">
      <alignment horizontal="left" vertical="top" wrapText="1" indent="1"/>
    </xf>
    <xf numFmtId="0" fontId="3" fillId="0" borderId="1" xfId="0" applyFont="1" applyFill="1" applyBorder="1" applyAlignment="1">
      <alignment horizontal="justify" vertical="top"/>
    </xf>
    <xf numFmtId="0" fontId="8" fillId="0" borderId="1" xfId="0" applyFont="1" applyFill="1" applyBorder="1" applyAlignment="1">
      <alignment horizontal="left" vertical="top"/>
    </xf>
    <xf numFmtId="0" fontId="8" fillId="0" borderId="1" xfId="0" applyFont="1" applyFill="1" applyBorder="1" applyAlignment="1">
      <alignment vertical="top"/>
    </xf>
    <xf numFmtId="0" fontId="4" fillId="0" borderId="1" xfId="0" applyFont="1" applyFill="1" applyBorder="1" applyAlignment="1">
      <alignment vertical="top"/>
    </xf>
    <xf numFmtId="0" fontId="2" fillId="0" borderId="1" xfId="5" applyFont="1" applyFill="1" applyBorder="1" applyAlignment="1">
      <alignment horizontal="center" vertical="top" wrapText="1"/>
    </xf>
    <xf numFmtId="0" fontId="4" fillId="0" borderId="1" xfId="0" applyFont="1" applyFill="1" applyBorder="1" applyAlignment="1">
      <alignment horizontal="left" vertical="top"/>
    </xf>
    <xf numFmtId="0" fontId="8" fillId="0" borderId="1" xfId="0" applyFont="1" applyFill="1" applyBorder="1" applyAlignment="1" applyProtection="1">
      <alignment horizontal="left" vertical="top" wrapText="1"/>
      <protection locked="0"/>
    </xf>
    <xf numFmtId="0" fontId="8" fillId="0" borderId="1" xfId="3" applyFont="1" applyFill="1" applyBorder="1" applyAlignment="1">
      <alignment horizontal="left" vertical="top" wrapText="1"/>
    </xf>
    <xf numFmtId="0" fontId="2" fillId="0" borderId="1" xfId="3" applyFont="1" applyFill="1" applyBorder="1" applyAlignment="1">
      <alignment horizontal="left" vertical="top" wrapText="1"/>
    </xf>
    <xf numFmtId="0" fontId="3" fillId="0" borderId="1" xfId="3" applyFont="1" applyFill="1" applyBorder="1" applyAlignment="1">
      <alignment horizontal="left" vertical="center" wrapText="1"/>
    </xf>
    <xf numFmtId="0" fontId="4" fillId="0" borderId="1" xfId="0" applyFont="1" applyFill="1" applyBorder="1" applyAlignment="1">
      <alignment horizontal="center" vertical="top"/>
    </xf>
    <xf numFmtId="49" fontId="2" fillId="0" borderId="1" xfId="1" applyNumberFormat="1" applyFont="1" applyFill="1" applyBorder="1" applyAlignment="1">
      <alignment horizontal="center" vertical="top" wrapText="1"/>
    </xf>
    <xf numFmtId="49" fontId="2" fillId="0" borderId="0" xfId="0" applyNumberFormat="1" applyFont="1" applyFill="1" applyAlignment="1">
      <alignment horizontal="center" vertical="top" wrapText="1"/>
    </xf>
    <xf numFmtId="49" fontId="2" fillId="0" borderId="1" xfId="1" applyNumberFormat="1" applyFont="1" applyFill="1" applyBorder="1" applyAlignment="1">
      <alignment horizontal="center" vertical="center" wrapText="1"/>
    </xf>
    <xf numFmtId="171" fontId="3" fillId="0" borderId="1" xfId="1" applyNumberFormat="1" applyFont="1" applyFill="1" applyBorder="1" applyAlignment="1">
      <alignment horizontal="right" vertical="top" wrapText="1"/>
    </xf>
    <xf numFmtId="49" fontId="2" fillId="0" borderId="1" xfId="1" applyNumberFormat="1" applyFont="1" applyFill="1" applyBorder="1" applyAlignment="1" applyProtection="1">
      <alignment horizontal="center" vertical="top" wrapText="1"/>
      <protection locked="0"/>
    </xf>
    <xf numFmtId="167" fontId="2" fillId="0" borderId="1" xfId="1" applyNumberFormat="1" applyFont="1" applyFill="1" applyBorder="1" applyAlignment="1" applyProtection="1">
      <alignment horizontal="center" vertical="top" wrapText="1"/>
      <protection locked="0"/>
    </xf>
    <xf numFmtId="2" fontId="2" fillId="0" borderId="1" xfId="1" applyNumberFormat="1" applyFont="1" applyFill="1" applyBorder="1" applyAlignment="1" applyProtection="1">
      <alignment horizontal="center" vertical="top" wrapText="1"/>
      <protection locked="0"/>
    </xf>
    <xf numFmtId="166" fontId="3" fillId="0" borderId="1" xfId="5" applyNumberFormat="1" applyFont="1" applyFill="1" applyBorder="1" applyAlignment="1">
      <alignment horizontal="right" vertical="top" wrapText="1"/>
    </xf>
    <xf numFmtId="170" fontId="3" fillId="0" borderId="1" xfId="0" applyNumberFormat="1" applyFont="1" applyFill="1" applyBorder="1" applyAlignment="1">
      <alignment horizontal="center" vertical="top"/>
    </xf>
    <xf numFmtId="172" fontId="3" fillId="0" borderId="1" xfId="6" applyNumberFormat="1" applyFont="1" applyFill="1" applyBorder="1" applyAlignment="1">
      <alignment horizontal="right" vertical="top" wrapText="1"/>
    </xf>
    <xf numFmtId="165" fontId="3" fillId="0" borderId="1" xfId="0" applyNumberFormat="1" applyFont="1" applyFill="1" applyBorder="1" applyAlignment="1">
      <alignment horizontal="center" vertical="center" wrapText="1"/>
    </xf>
    <xf numFmtId="0" fontId="2" fillId="0" borderId="4" xfId="0" applyFont="1" applyFill="1" applyBorder="1" applyAlignment="1">
      <alignment vertical="top" wrapText="1"/>
    </xf>
    <xf numFmtId="0" fontId="2" fillId="0" borderId="6" xfId="0" applyFont="1" applyFill="1" applyBorder="1" applyAlignment="1">
      <alignment vertical="top" wrapText="1"/>
    </xf>
    <xf numFmtId="0" fontId="11" fillId="0" borderId="1" xfId="0" applyFont="1" applyFill="1" applyBorder="1" applyAlignment="1">
      <alignment vertical="top" wrapText="1"/>
    </xf>
    <xf numFmtId="170" fontId="3" fillId="0" borderId="1" xfId="0" applyNumberFormat="1" applyFont="1" applyFill="1" applyBorder="1" applyAlignment="1">
      <alignment vertical="top" wrapText="1"/>
    </xf>
    <xf numFmtId="0" fontId="2" fillId="0" borderId="0" xfId="0" applyFont="1" applyFill="1" applyAlignment="1">
      <alignment vertical="top" wrapText="1"/>
    </xf>
    <xf numFmtId="170" fontId="3" fillId="0" borderId="1" xfId="0" applyNumberFormat="1"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165" fontId="3" fillId="0" borderId="1" xfId="0" applyNumberFormat="1" applyFont="1" applyFill="1" applyBorder="1" applyAlignment="1" applyProtection="1">
      <alignment horizontal="center" vertical="center" wrapText="1"/>
      <protection locked="0"/>
    </xf>
    <xf numFmtId="165" fontId="3" fillId="0" borderId="1" xfId="1" applyNumberFormat="1" applyFont="1" applyFill="1" applyBorder="1" applyAlignment="1">
      <alignment horizontal="center" vertical="center" wrapText="1"/>
    </xf>
    <xf numFmtId="172" fontId="3" fillId="0" borderId="1" xfId="1" applyNumberFormat="1" applyFont="1" applyFill="1" applyBorder="1" applyAlignment="1">
      <alignment horizontal="right" vertical="top" wrapText="1"/>
    </xf>
    <xf numFmtId="173" fontId="3" fillId="0" borderId="1" xfId="1" applyNumberFormat="1" applyFont="1" applyFill="1" applyBorder="1" applyAlignment="1">
      <alignment horizontal="right" vertical="top" wrapText="1"/>
    </xf>
    <xf numFmtId="170" fontId="3" fillId="0" borderId="1" xfId="1" applyNumberFormat="1" applyFont="1" applyFill="1" applyBorder="1" applyAlignment="1">
      <alignment horizontal="right" vertical="top" wrapText="1"/>
    </xf>
    <xf numFmtId="0" fontId="2" fillId="0" borderId="2" xfId="0" applyFont="1" applyFill="1" applyBorder="1" applyAlignment="1">
      <alignment horizontal="left" vertical="top" wrapText="1"/>
    </xf>
    <xf numFmtId="0" fontId="3" fillId="0" borderId="1" xfId="0" applyFont="1" applyFill="1" applyBorder="1" applyAlignment="1">
      <alignment horizontal="left" vertical="top" wrapText="1" indent="3"/>
    </xf>
    <xf numFmtId="167" fontId="3" fillId="0" borderId="1" xfId="1" applyNumberFormat="1" applyFont="1" applyFill="1" applyBorder="1" applyAlignment="1">
      <alignment horizontal="center" vertical="top" wrapText="1"/>
    </xf>
    <xf numFmtId="0" fontId="3" fillId="0" borderId="1" xfId="0" applyNumberFormat="1" applyFont="1" applyFill="1" applyBorder="1" applyAlignment="1">
      <alignment horizontal="right" vertical="top"/>
    </xf>
    <xf numFmtId="167" fontId="3" fillId="0" borderId="1" xfId="0" applyNumberFormat="1" applyFont="1" applyFill="1" applyBorder="1" applyAlignment="1" applyProtection="1">
      <alignment horizontal="left" vertical="top" wrapText="1"/>
      <protection locked="0"/>
    </xf>
    <xf numFmtId="0" fontId="3" fillId="0" borderId="4" xfId="0" applyFont="1" applyFill="1" applyBorder="1" applyAlignment="1">
      <alignment vertical="top" wrapText="1"/>
    </xf>
    <xf numFmtId="1" fontId="3" fillId="0" borderId="1" xfId="0" applyNumberFormat="1" applyFont="1" applyFill="1" applyBorder="1" applyAlignment="1">
      <alignment horizontal="center" vertical="top"/>
    </xf>
    <xf numFmtId="1" fontId="3" fillId="0" borderId="1" xfId="1"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0" fontId="3" fillId="0" borderId="1" xfId="5" applyFont="1" applyFill="1" applyBorder="1" applyAlignment="1">
      <alignment horizontal="center" vertical="top" wrapText="1"/>
    </xf>
    <xf numFmtId="0" fontId="3" fillId="0" borderId="1" xfId="0" applyFont="1" applyFill="1" applyBorder="1" applyAlignment="1" applyProtection="1">
      <alignment horizontal="center" vertical="top" wrapText="1"/>
      <protection locked="0"/>
    </xf>
    <xf numFmtId="0" fontId="2" fillId="0" borderId="0" xfId="0" applyFont="1" applyFill="1" applyBorder="1" applyAlignment="1">
      <alignment horizontal="center" vertical="center"/>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top" wrapText="1"/>
    </xf>
    <xf numFmtId="0" fontId="3" fillId="0" borderId="1" xfId="5" applyFont="1" applyFill="1" applyBorder="1" applyAlignment="1">
      <alignment horizontal="left" vertical="top" wrapText="1"/>
    </xf>
    <xf numFmtId="0" fontId="3" fillId="0" borderId="1" xfId="6"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3" applyFont="1" applyFill="1" applyBorder="1" applyAlignment="1">
      <alignment horizontal="left" vertical="top" wrapText="1"/>
    </xf>
    <xf numFmtId="0" fontId="4" fillId="0" borderId="1" xfId="6" applyFont="1" applyFill="1" applyBorder="1" applyAlignment="1">
      <alignment horizontal="left" vertical="top" wrapText="1"/>
    </xf>
    <xf numFmtId="0" fontId="3" fillId="0" borderId="1" xfId="4"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3" fillId="0" borderId="1" xfId="4" applyFont="1" applyFill="1" applyBorder="1" applyAlignment="1">
      <alignment horizontal="center" vertical="center" wrapText="1"/>
    </xf>
    <xf numFmtId="0" fontId="3" fillId="0" borderId="1" xfId="4" applyFont="1" applyFill="1" applyBorder="1" applyAlignment="1">
      <alignment horizontal="center" vertical="center"/>
    </xf>
    <xf numFmtId="0" fontId="3" fillId="0" borderId="1" xfId="3" applyFont="1" applyFill="1" applyBorder="1" applyAlignment="1">
      <alignment horizontal="center" vertical="top"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protection locked="0"/>
    </xf>
    <xf numFmtId="0" fontId="3" fillId="0" borderId="1" xfId="3" applyFont="1" applyFill="1" applyBorder="1" applyAlignment="1">
      <alignment horizontal="center" vertical="center" wrapText="1"/>
    </xf>
    <xf numFmtId="0" fontId="3" fillId="0" borderId="2" xfId="0" applyFont="1" applyFill="1" applyBorder="1" applyAlignment="1">
      <alignment horizontal="left" vertical="top" wrapText="1"/>
    </xf>
    <xf numFmtId="2" fontId="3" fillId="0" borderId="1" xfId="0" applyNumberFormat="1" applyFont="1" applyFill="1" applyBorder="1" applyAlignment="1">
      <alignment horizontal="center" vertical="top" wrapText="1"/>
    </xf>
    <xf numFmtId="167" fontId="3" fillId="0" borderId="1" xfId="4" applyNumberFormat="1" applyFont="1" applyFill="1" applyBorder="1" applyAlignment="1">
      <alignment horizontal="center" vertical="top"/>
    </xf>
    <xf numFmtId="1" fontId="3" fillId="0" borderId="1" xfId="4" applyNumberFormat="1" applyFont="1" applyFill="1" applyBorder="1" applyAlignment="1">
      <alignment horizontal="center" vertical="center"/>
    </xf>
    <xf numFmtId="0" fontId="3" fillId="0" borderId="1" xfId="0" applyFont="1" applyFill="1" applyBorder="1" applyAlignment="1">
      <alignment vertical="center" wrapText="1"/>
    </xf>
    <xf numFmtId="0" fontId="11" fillId="0" borderId="1" xfId="0" applyFont="1" applyFill="1" applyBorder="1" applyAlignment="1">
      <alignment vertical="center" wrapText="1"/>
    </xf>
    <xf numFmtId="0" fontId="3" fillId="0" borderId="1"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0" fontId="3" fillId="0" borderId="1" xfId="5" applyFont="1" applyFill="1" applyBorder="1" applyAlignment="1">
      <alignment horizontal="center" vertical="top" wrapText="1"/>
    </xf>
    <xf numFmtId="0" fontId="3" fillId="0" borderId="1" xfId="0" applyFont="1" applyFill="1" applyBorder="1" applyAlignment="1" applyProtection="1">
      <alignment horizontal="center" vertical="top" wrapText="1"/>
      <protection locked="0"/>
    </xf>
    <xf numFmtId="0" fontId="2" fillId="0" borderId="0" xfId="0" applyFont="1" applyFill="1" applyBorder="1" applyAlignment="1">
      <alignment horizontal="center" vertical="center"/>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top" wrapText="1"/>
    </xf>
    <xf numFmtId="0" fontId="3" fillId="0" borderId="1" xfId="5" applyFont="1" applyFill="1" applyBorder="1" applyAlignment="1">
      <alignment horizontal="left" vertical="top" wrapText="1"/>
    </xf>
    <xf numFmtId="0" fontId="3" fillId="0" borderId="1" xfId="6"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3" applyFont="1" applyFill="1" applyBorder="1" applyAlignment="1">
      <alignment horizontal="left" vertical="top" wrapText="1"/>
    </xf>
    <xf numFmtId="0" fontId="4" fillId="0" borderId="1" xfId="6" applyFont="1" applyFill="1" applyBorder="1" applyAlignment="1">
      <alignment horizontal="left" vertical="top" wrapText="1"/>
    </xf>
    <xf numFmtId="0" fontId="3" fillId="0" borderId="1" xfId="4" applyNumberFormat="1" applyFont="1" applyFill="1" applyBorder="1" applyAlignment="1">
      <alignment horizontal="center" vertical="top" wrapText="1"/>
    </xf>
    <xf numFmtId="0" fontId="3" fillId="0" borderId="1" xfId="0" applyFont="1" applyFill="1" applyBorder="1" applyAlignment="1">
      <alignment horizontal="left" vertical="center" wrapText="1"/>
    </xf>
    <xf numFmtId="0" fontId="8" fillId="0" borderId="1" xfId="0" applyFont="1" applyFill="1" applyBorder="1" applyAlignment="1">
      <alignment horizontal="center" vertical="top" wrapText="1"/>
    </xf>
    <xf numFmtId="0" fontId="3" fillId="0" borderId="1" xfId="4"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4" applyFont="1" applyFill="1" applyBorder="1" applyAlignment="1">
      <alignment horizontal="center" vertical="center"/>
    </xf>
    <xf numFmtId="0" fontId="3" fillId="0" borderId="1" xfId="3" applyFont="1" applyFill="1" applyBorder="1" applyAlignment="1">
      <alignment horizontal="center" vertical="top" wrapText="1"/>
    </xf>
    <xf numFmtId="0" fontId="10" fillId="0" borderId="1" xfId="0" applyFont="1" applyFill="1" applyBorder="1" applyAlignment="1">
      <alignment horizontal="center" vertical="center" wrapText="1"/>
    </xf>
    <xf numFmtId="0" fontId="9" fillId="0" borderId="1" xfId="0" applyFont="1" applyFill="1" applyBorder="1"/>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protection locked="0"/>
    </xf>
    <xf numFmtId="0" fontId="3" fillId="0" borderId="1" xfId="3" applyFont="1" applyFill="1" applyBorder="1" applyAlignment="1">
      <alignment horizontal="center" vertical="center" wrapText="1"/>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15" fillId="0" borderId="0" xfId="0" applyFont="1" applyAlignment="1">
      <alignment horizontal="center" vertical="center"/>
    </xf>
    <xf numFmtId="0" fontId="12" fillId="0" borderId="7" xfId="0" applyFont="1" applyBorder="1" applyAlignment="1">
      <alignment horizontal="center" vertical="center" wrapText="1"/>
    </xf>
    <xf numFmtId="0" fontId="12" fillId="0" borderId="0" xfId="0" applyFont="1" applyAlignment="1">
      <alignment horizontal="left"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vertical="center" wrapText="1"/>
    </xf>
    <xf numFmtId="0" fontId="12" fillId="0" borderId="20" xfId="0" applyFont="1" applyBorder="1" applyAlignment="1">
      <alignment vertical="top" wrapText="1"/>
    </xf>
    <xf numFmtId="0" fontId="12" fillId="0" borderId="21" xfId="0" applyFont="1" applyBorder="1" applyAlignment="1">
      <alignment vertical="center" wrapText="1"/>
    </xf>
    <xf numFmtId="0" fontId="12" fillId="0" borderId="22" xfId="0" applyFont="1" applyBorder="1" applyAlignment="1">
      <alignment horizontal="center" vertical="center" wrapText="1"/>
    </xf>
    <xf numFmtId="0" fontId="12" fillId="0" borderId="12" xfId="0" applyFont="1" applyBorder="1" applyAlignment="1">
      <alignment vertical="top" wrapText="1"/>
    </xf>
    <xf numFmtId="0" fontId="11" fillId="0" borderId="0" xfId="0" applyFont="1" applyAlignment="1">
      <alignment horizontal="center" vertical="center"/>
    </xf>
    <xf numFmtId="0" fontId="16" fillId="0" borderId="0" xfId="0" applyFont="1"/>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vertical="center" wrapText="1"/>
    </xf>
    <xf numFmtId="0" fontId="12" fillId="0" borderId="1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6" xfId="0" applyFont="1" applyBorder="1" applyAlignment="1">
      <alignment horizontal="justify"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1" fillId="0" borderId="30" xfId="0" applyFont="1" applyBorder="1" applyAlignment="1">
      <alignment horizontal="justify" vertical="center" wrapText="1"/>
    </xf>
    <xf numFmtId="0" fontId="11" fillId="0" borderId="31" xfId="0" applyFont="1" applyBorder="1" applyAlignment="1">
      <alignment horizontal="center" vertical="center" wrapText="1"/>
    </xf>
    <xf numFmtId="0" fontId="12" fillId="0" borderId="32" xfId="0" applyFont="1" applyBorder="1" applyAlignment="1">
      <alignment horizontal="center" vertical="center" wrapText="1"/>
    </xf>
  </cellXfs>
  <cellStyles count="7">
    <cellStyle name="Excel Built-in Normal" xfId="5"/>
    <cellStyle name="КАНДАГАЧ тел3-33-96" xfId="4"/>
    <cellStyle name="Обычный" xfId="0" builtinId="0"/>
    <cellStyle name="Обычный 2" xfId="6"/>
    <cellStyle name="Обычный 2 2 2" xfId="3"/>
    <cellStyle name="Финансовый" xfId="1" builtinId="3"/>
    <cellStyle name="Финансовый 2" xfId="2"/>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4:N1423"/>
  <sheetViews>
    <sheetView view="pageBreakPreview" topLeftCell="A6" zoomScaleNormal="100" zoomScaleSheetLayoutView="100" workbookViewId="0">
      <selection activeCell="B9" sqref="B9"/>
    </sheetView>
  </sheetViews>
  <sheetFormatPr defaultRowHeight="12.75" x14ac:dyDescent="0.2"/>
  <cols>
    <col min="1" max="1" width="5" style="4" customWidth="1"/>
    <col min="2" max="2" width="49.7109375" style="5" customWidth="1"/>
    <col min="3" max="3" width="10.85546875" style="5" customWidth="1"/>
    <col min="4" max="4" width="13.5703125" style="5" customWidth="1"/>
    <col min="5" max="5" width="14.7109375" style="5" customWidth="1"/>
    <col min="6" max="6" width="13.140625" style="5" customWidth="1"/>
    <col min="7" max="7" width="13.28515625" style="5" customWidth="1"/>
    <col min="8" max="8" width="12.7109375" style="5" customWidth="1"/>
    <col min="9" max="9" width="8.28515625" style="5" customWidth="1"/>
    <col min="10" max="10" width="6.28515625" style="5" customWidth="1"/>
    <col min="11" max="11" width="6.85546875" style="5" customWidth="1"/>
    <col min="12" max="12" width="6.140625" style="5" hidden="1" customWidth="1"/>
    <col min="13" max="13" width="37.5703125" style="52" customWidth="1"/>
    <col min="14" max="14" width="9.140625" style="5" customWidth="1"/>
    <col min="15" max="16384" width="9.140625" style="6"/>
  </cols>
  <sheetData>
    <row r="4" spans="1:13" x14ac:dyDescent="0.2">
      <c r="B4" s="82" t="s">
        <v>1423</v>
      </c>
      <c r="C4" s="82"/>
      <c r="D4" s="82"/>
      <c r="E4" s="82"/>
      <c r="F4" s="199"/>
      <c r="G4" s="199"/>
      <c r="H4" s="199"/>
      <c r="I4" s="199"/>
      <c r="J4" s="199"/>
      <c r="K4" s="199"/>
      <c r="L4" s="199"/>
    </row>
    <row r="5" spans="1:13" x14ac:dyDescent="0.2">
      <c r="B5" s="82"/>
      <c r="C5" s="82"/>
      <c r="D5" s="82"/>
      <c r="E5" s="82"/>
      <c r="F5" s="167"/>
      <c r="G5" s="167"/>
      <c r="H5" s="167"/>
      <c r="I5" s="167"/>
      <c r="J5" s="167"/>
      <c r="K5" s="167"/>
      <c r="L5" s="167"/>
    </row>
    <row r="6" spans="1:13" x14ac:dyDescent="0.2">
      <c r="B6" s="1" t="s">
        <v>1419</v>
      </c>
      <c r="C6" s="1" t="s">
        <v>1289</v>
      </c>
      <c r="D6" s="1"/>
      <c r="E6" s="1"/>
      <c r="F6" s="1"/>
      <c r="G6" s="167"/>
      <c r="H6" s="167"/>
      <c r="I6" s="167"/>
      <c r="J6" s="167"/>
      <c r="K6" s="167"/>
      <c r="L6" s="167"/>
    </row>
    <row r="7" spans="1:13" x14ac:dyDescent="0.2">
      <c r="B7" s="82" t="s">
        <v>1420</v>
      </c>
      <c r="C7" s="82" t="s">
        <v>1953</v>
      </c>
      <c r="D7" s="82"/>
      <c r="E7" s="82"/>
      <c r="F7" s="82"/>
      <c r="G7" s="167"/>
      <c r="H7" s="167"/>
      <c r="I7" s="167"/>
      <c r="J7" s="167"/>
      <c r="K7" s="167"/>
      <c r="L7" s="167"/>
    </row>
    <row r="8" spans="1:13" x14ac:dyDescent="0.2">
      <c r="B8" s="82" t="s">
        <v>1421</v>
      </c>
      <c r="C8" s="82" t="s">
        <v>1422</v>
      </c>
      <c r="D8" s="82"/>
      <c r="E8" s="82"/>
      <c r="F8" s="82"/>
      <c r="G8" s="167"/>
      <c r="H8" s="167"/>
      <c r="I8" s="167"/>
      <c r="J8" s="167"/>
      <c r="K8" s="167"/>
      <c r="L8" s="167"/>
    </row>
    <row r="9" spans="1:13" x14ac:dyDescent="0.2">
      <c r="A9" s="2"/>
      <c r="B9" s="3"/>
      <c r="C9" s="3"/>
      <c r="D9" s="3"/>
      <c r="E9" s="3"/>
      <c r="F9" s="3"/>
      <c r="G9" s="3"/>
      <c r="H9" s="3"/>
      <c r="I9" s="3"/>
      <c r="J9" s="3"/>
      <c r="K9" s="3"/>
      <c r="L9" s="3"/>
    </row>
    <row r="10" spans="1:13" ht="38.25" customHeight="1" x14ac:dyDescent="0.2">
      <c r="A10" s="195" t="s">
        <v>0</v>
      </c>
      <c r="B10" s="195" t="s">
        <v>194</v>
      </c>
      <c r="C10" s="195" t="s">
        <v>195</v>
      </c>
      <c r="D10" s="195" t="s">
        <v>1386</v>
      </c>
      <c r="E10" s="195" t="s">
        <v>196</v>
      </c>
      <c r="F10" s="195" t="s">
        <v>1389</v>
      </c>
      <c r="G10" s="195"/>
      <c r="H10" s="195"/>
      <c r="I10" s="195" t="s">
        <v>1253</v>
      </c>
      <c r="J10" s="201" t="s">
        <v>1254</v>
      </c>
      <c r="K10" s="201"/>
      <c r="L10" s="201"/>
      <c r="M10" s="194" t="s">
        <v>1954</v>
      </c>
    </row>
    <row r="11" spans="1:13" ht="12.75" customHeight="1" x14ac:dyDescent="0.2">
      <c r="A11" s="216"/>
      <c r="B11" s="195"/>
      <c r="C11" s="195"/>
      <c r="D11" s="195"/>
      <c r="E11" s="195"/>
      <c r="F11" s="195" t="s">
        <v>1387</v>
      </c>
      <c r="G11" s="195" t="s">
        <v>1252</v>
      </c>
      <c r="H11" s="202" t="s">
        <v>1388</v>
      </c>
      <c r="I11" s="195"/>
      <c r="J11" s="201" t="s">
        <v>1255</v>
      </c>
      <c r="K11" s="201" t="s">
        <v>1256</v>
      </c>
      <c r="L11" s="215" t="s">
        <v>1257</v>
      </c>
      <c r="M11" s="194"/>
    </row>
    <row r="12" spans="1:13" ht="27" customHeight="1" x14ac:dyDescent="0.2">
      <c r="A12" s="216"/>
      <c r="B12" s="195"/>
      <c r="C12" s="195"/>
      <c r="D12" s="195"/>
      <c r="E12" s="195"/>
      <c r="F12" s="195"/>
      <c r="G12" s="195"/>
      <c r="H12" s="202"/>
      <c r="I12" s="195"/>
      <c r="J12" s="201"/>
      <c r="K12" s="201"/>
      <c r="L12" s="215"/>
      <c r="M12" s="194"/>
    </row>
    <row r="13" spans="1:13" ht="15" customHeight="1" x14ac:dyDescent="0.2">
      <c r="A13" s="163">
        <v>1</v>
      </c>
      <c r="B13" s="163">
        <v>2</v>
      </c>
      <c r="C13" s="163">
        <v>3</v>
      </c>
      <c r="D13" s="163">
        <v>4</v>
      </c>
      <c r="E13" s="163">
        <v>5</v>
      </c>
      <c r="F13" s="163">
        <v>5</v>
      </c>
      <c r="G13" s="163">
        <v>7</v>
      </c>
      <c r="H13" s="163">
        <v>8</v>
      </c>
      <c r="I13" s="163">
        <v>9</v>
      </c>
      <c r="J13" s="141">
        <v>1</v>
      </c>
      <c r="K13" s="141">
        <v>10</v>
      </c>
      <c r="L13" s="142">
        <v>1</v>
      </c>
      <c r="M13" s="163">
        <v>11</v>
      </c>
    </row>
    <row r="14" spans="1:13" ht="12.75" customHeight="1" x14ac:dyDescent="0.2">
      <c r="A14" s="90"/>
      <c r="B14" s="90" t="s">
        <v>242</v>
      </c>
      <c r="C14" s="90"/>
      <c r="D14" s="90"/>
      <c r="E14" s="90"/>
      <c r="F14" s="200"/>
      <c r="G14" s="200"/>
      <c r="H14" s="200"/>
      <c r="I14" s="200"/>
      <c r="J14" s="200"/>
      <c r="K14" s="200"/>
      <c r="L14" s="200"/>
      <c r="M14" s="9"/>
    </row>
    <row r="15" spans="1:13" ht="12.75" customHeight="1" x14ac:dyDescent="0.2">
      <c r="A15" s="161"/>
      <c r="B15" s="90" t="s">
        <v>243</v>
      </c>
      <c r="C15" s="161"/>
      <c r="D15" s="161"/>
      <c r="E15" s="161"/>
      <c r="F15" s="195"/>
      <c r="G15" s="195"/>
      <c r="H15" s="195"/>
      <c r="I15" s="195"/>
      <c r="J15" s="195"/>
      <c r="K15" s="195"/>
      <c r="L15" s="195"/>
      <c r="M15" s="9"/>
    </row>
    <row r="16" spans="1:13" ht="12.75" customHeight="1" x14ac:dyDescent="0.2">
      <c r="A16" s="161"/>
      <c r="B16" s="90" t="s">
        <v>244</v>
      </c>
      <c r="C16" s="161"/>
      <c r="D16" s="161"/>
      <c r="E16" s="161"/>
      <c r="F16" s="195"/>
      <c r="G16" s="195"/>
      <c r="H16" s="195"/>
      <c r="I16" s="195"/>
      <c r="J16" s="195"/>
      <c r="K16" s="195"/>
      <c r="L16" s="195"/>
      <c r="M16" s="9"/>
    </row>
    <row r="17" spans="1:13" ht="25.5" customHeight="1" x14ac:dyDescent="0.2">
      <c r="A17" s="91">
        <v>1</v>
      </c>
      <c r="B17" s="9" t="s">
        <v>145</v>
      </c>
      <c r="C17" s="162" t="s">
        <v>1</v>
      </c>
      <c r="D17" s="162" t="s">
        <v>1390</v>
      </c>
      <c r="E17" s="162" t="s">
        <v>146</v>
      </c>
      <c r="F17" s="15">
        <v>103.5</v>
      </c>
      <c r="G17" s="15">
        <v>100.8</v>
      </c>
      <c r="H17" s="170" t="s">
        <v>1425</v>
      </c>
      <c r="I17" s="162" t="s">
        <v>2</v>
      </c>
      <c r="J17" s="162" t="s">
        <v>2</v>
      </c>
      <c r="K17" s="162" t="s">
        <v>2</v>
      </c>
      <c r="L17" s="162" t="s">
        <v>2</v>
      </c>
      <c r="M17" s="9" t="s">
        <v>1431</v>
      </c>
    </row>
    <row r="18" spans="1:13" ht="25.5" customHeight="1" x14ac:dyDescent="0.2">
      <c r="A18" s="176">
        <v>2</v>
      </c>
      <c r="B18" s="9" t="s">
        <v>147</v>
      </c>
      <c r="C18" s="162" t="s">
        <v>148</v>
      </c>
      <c r="D18" s="162" t="s">
        <v>1390</v>
      </c>
      <c r="E18" s="162" t="s">
        <v>146</v>
      </c>
      <c r="F18" s="15">
        <v>1818</v>
      </c>
      <c r="G18" s="15">
        <v>1943.6</v>
      </c>
      <c r="H18" s="170" t="s">
        <v>1426</v>
      </c>
      <c r="I18" s="162" t="s">
        <v>2</v>
      </c>
      <c r="J18" s="162" t="s">
        <v>2</v>
      </c>
      <c r="K18" s="162" t="s">
        <v>2</v>
      </c>
      <c r="L18" s="162" t="s">
        <v>2</v>
      </c>
      <c r="M18" s="9" t="s">
        <v>1432</v>
      </c>
    </row>
    <row r="19" spans="1:13" ht="25.5" customHeight="1" x14ac:dyDescent="0.2">
      <c r="A19" s="176">
        <v>3</v>
      </c>
      <c r="B19" s="9" t="s">
        <v>149</v>
      </c>
      <c r="C19" s="162" t="s">
        <v>1</v>
      </c>
      <c r="D19" s="194" t="s">
        <v>1391</v>
      </c>
      <c r="E19" s="162" t="s">
        <v>150</v>
      </c>
      <c r="F19" s="15">
        <v>106</v>
      </c>
      <c r="G19" s="15">
        <v>106</v>
      </c>
      <c r="H19" s="170" t="s">
        <v>1427</v>
      </c>
      <c r="I19" s="162" t="s">
        <v>2</v>
      </c>
      <c r="J19" s="162" t="s">
        <v>2</v>
      </c>
      <c r="K19" s="162" t="s">
        <v>2</v>
      </c>
      <c r="L19" s="162" t="s">
        <v>2</v>
      </c>
      <c r="M19" s="19" t="s">
        <v>1433</v>
      </c>
    </row>
    <row r="20" spans="1:13" ht="25.5" customHeight="1" x14ac:dyDescent="0.2">
      <c r="A20" s="176" t="s">
        <v>3</v>
      </c>
      <c r="B20" s="92" t="s">
        <v>151</v>
      </c>
      <c r="C20" s="162" t="s">
        <v>1</v>
      </c>
      <c r="D20" s="194"/>
      <c r="E20" s="162" t="s">
        <v>152</v>
      </c>
      <c r="F20" s="15">
        <v>106.2</v>
      </c>
      <c r="G20" s="15">
        <v>106.2</v>
      </c>
      <c r="H20" s="170" t="s">
        <v>1428</v>
      </c>
      <c r="I20" s="162" t="s">
        <v>2</v>
      </c>
      <c r="J20" s="162" t="s">
        <v>2</v>
      </c>
      <c r="K20" s="162" t="s">
        <v>2</v>
      </c>
      <c r="L20" s="162" t="s">
        <v>2</v>
      </c>
      <c r="M20" s="19" t="s">
        <v>1433</v>
      </c>
    </row>
    <row r="21" spans="1:13" ht="25.5" customHeight="1" x14ac:dyDescent="0.2">
      <c r="A21" s="176" t="s">
        <v>4</v>
      </c>
      <c r="B21" s="92" t="s">
        <v>153</v>
      </c>
      <c r="C21" s="162" t="s">
        <v>1</v>
      </c>
      <c r="D21" s="194"/>
      <c r="E21" s="162" t="s">
        <v>150</v>
      </c>
      <c r="F21" s="15">
        <v>100.5</v>
      </c>
      <c r="G21" s="15">
        <v>100.5</v>
      </c>
      <c r="H21" s="170" t="s">
        <v>1429</v>
      </c>
      <c r="I21" s="162" t="s">
        <v>2</v>
      </c>
      <c r="J21" s="162" t="s">
        <v>2</v>
      </c>
      <c r="K21" s="162" t="s">
        <v>2</v>
      </c>
      <c r="L21" s="162" t="s">
        <v>2</v>
      </c>
      <c r="M21" s="19" t="s">
        <v>1800</v>
      </c>
    </row>
    <row r="22" spans="1:13" ht="25.5" customHeight="1" x14ac:dyDescent="0.2">
      <c r="A22" s="176">
        <v>83</v>
      </c>
      <c r="B22" s="9" t="s">
        <v>154</v>
      </c>
      <c r="C22" s="162" t="s">
        <v>155</v>
      </c>
      <c r="D22" s="162" t="s">
        <v>1390</v>
      </c>
      <c r="E22" s="162" t="s">
        <v>146</v>
      </c>
      <c r="F22" s="15">
        <v>1340</v>
      </c>
      <c r="G22" s="15">
        <v>1277</v>
      </c>
      <c r="H22" s="170" t="s">
        <v>1430</v>
      </c>
      <c r="I22" s="162" t="s">
        <v>2</v>
      </c>
      <c r="J22" s="162" t="s">
        <v>2</v>
      </c>
      <c r="K22" s="162" t="s">
        <v>2</v>
      </c>
      <c r="L22" s="162" t="s">
        <v>2</v>
      </c>
      <c r="M22" s="19" t="s">
        <v>1979</v>
      </c>
    </row>
    <row r="23" spans="1:13" ht="12.75" customHeight="1" x14ac:dyDescent="0.2">
      <c r="A23" s="161"/>
      <c r="B23" s="93" t="s">
        <v>162</v>
      </c>
      <c r="C23" s="166"/>
      <c r="D23" s="166"/>
      <c r="E23" s="166"/>
      <c r="F23" s="7"/>
      <c r="G23" s="8"/>
      <c r="H23" s="8"/>
      <c r="I23" s="162"/>
      <c r="J23" s="162"/>
      <c r="K23" s="162"/>
      <c r="L23" s="162"/>
      <c r="M23" s="9"/>
    </row>
    <row r="24" spans="1:13" ht="51" customHeight="1" x14ac:dyDescent="0.2">
      <c r="A24" s="161">
        <v>1</v>
      </c>
      <c r="B24" s="9" t="s">
        <v>161</v>
      </c>
      <c r="C24" s="162" t="s">
        <v>156</v>
      </c>
      <c r="D24" s="162" t="s">
        <v>2</v>
      </c>
      <c r="E24" s="162" t="s">
        <v>163</v>
      </c>
      <c r="F24" s="10">
        <v>1</v>
      </c>
      <c r="G24" s="10">
        <v>1</v>
      </c>
      <c r="H24" s="10">
        <v>1</v>
      </c>
      <c r="I24" s="10" t="s">
        <v>2</v>
      </c>
      <c r="J24" s="10" t="s">
        <v>2</v>
      </c>
      <c r="K24" s="10" t="s">
        <v>2</v>
      </c>
      <c r="L24" s="10" t="s">
        <v>2</v>
      </c>
      <c r="M24" s="143" t="s">
        <v>1955</v>
      </c>
    </row>
    <row r="25" spans="1:13" ht="63.75" customHeight="1" x14ac:dyDescent="0.2">
      <c r="A25" s="161">
        <v>2</v>
      </c>
      <c r="B25" s="9" t="s">
        <v>1424</v>
      </c>
      <c r="C25" s="162" t="s">
        <v>156</v>
      </c>
      <c r="D25" s="162" t="s">
        <v>2</v>
      </c>
      <c r="E25" s="162" t="s">
        <v>157</v>
      </c>
      <c r="F25" s="10">
        <v>12</v>
      </c>
      <c r="G25" s="10">
        <v>12</v>
      </c>
      <c r="H25" s="10">
        <v>12</v>
      </c>
      <c r="I25" s="10" t="s">
        <v>2</v>
      </c>
      <c r="J25" s="10" t="s">
        <v>2</v>
      </c>
      <c r="K25" s="10" t="s">
        <v>2</v>
      </c>
      <c r="L25" s="10" t="s">
        <v>2</v>
      </c>
      <c r="M25" s="9" t="s">
        <v>1956</v>
      </c>
    </row>
    <row r="26" spans="1:13" ht="25.5" customHeight="1" x14ac:dyDescent="0.2">
      <c r="A26" s="161">
        <v>3</v>
      </c>
      <c r="B26" s="9" t="s">
        <v>158</v>
      </c>
      <c r="C26" s="162" t="s">
        <v>156</v>
      </c>
      <c r="D26" s="162" t="s">
        <v>2</v>
      </c>
      <c r="E26" s="162" t="s">
        <v>159</v>
      </c>
      <c r="F26" s="10">
        <v>4</v>
      </c>
      <c r="G26" s="10">
        <v>4</v>
      </c>
      <c r="H26" s="10">
        <v>4</v>
      </c>
      <c r="I26" s="10" t="s">
        <v>2</v>
      </c>
      <c r="J26" s="10" t="s">
        <v>2</v>
      </c>
      <c r="K26" s="10" t="s">
        <v>2</v>
      </c>
      <c r="L26" s="10" t="s">
        <v>2</v>
      </c>
      <c r="M26" s="19" t="s">
        <v>1433</v>
      </c>
    </row>
    <row r="27" spans="1:13" ht="25.5" customHeight="1" x14ac:dyDescent="0.2">
      <c r="A27" s="161"/>
      <c r="B27" s="93" t="s">
        <v>164</v>
      </c>
      <c r="C27" s="166"/>
      <c r="D27" s="166"/>
      <c r="E27" s="166"/>
      <c r="F27" s="7"/>
      <c r="G27" s="8"/>
      <c r="H27" s="8"/>
      <c r="I27" s="162"/>
      <c r="J27" s="162"/>
      <c r="K27" s="162"/>
      <c r="L27" s="162"/>
      <c r="M27" s="9"/>
    </row>
    <row r="28" spans="1:13" ht="102" x14ac:dyDescent="0.2">
      <c r="A28" s="161">
        <v>4</v>
      </c>
      <c r="B28" s="173" t="s">
        <v>405</v>
      </c>
      <c r="C28" s="162" t="s">
        <v>202</v>
      </c>
      <c r="D28" s="162" t="s">
        <v>2</v>
      </c>
      <c r="E28" s="162" t="s">
        <v>166</v>
      </c>
      <c r="F28" s="84">
        <v>124.36799999999999</v>
      </c>
      <c r="G28" s="84">
        <v>124.36799999999999</v>
      </c>
      <c r="H28" s="84">
        <v>124.343</v>
      </c>
      <c r="I28" s="10" t="s">
        <v>168</v>
      </c>
      <c r="J28" s="10">
        <v>258</v>
      </c>
      <c r="K28" s="11" t="s">
        <v>103</v>
      </c>
      <c r="L28" s="11"/>
      <c r="M28" s="9" t="s">
        <v>1574</v>
      </c>
    </row>
    <row r="29" spans="1:13" ht="25.5" x14ac:dyDescent="0.2">
      <c r="A29" s="161">
        <v>5</v>
      </c>
      <c r="B29" s="9" t="s">
        <v>165</v>
      </c>
      <c r="C29" s="162" t="s">
        <v>202</v>
      </c>
      <c r="D29" s="162" t="s">
        <v>2</v>
      </c>
      <c r="E29" s="162" t="s">
        <v>166</v>
      </c>
      <c r="F29" s="84">
        <v>20.28</v>
      </c>
      <c r="G29" s="84">
        <v>20.28</v>
      </c>
      <c r="H29" s="84">
        <v>20.28</v>
      </c>
      <c r="I29" s="10" t="s">
        <v>168</v>
      </c>
      <c r="J29" s="10">
        <v>258</v>
      </c>
      <c r="K29" s="11" t="s">
        <v>81</v>
      </c>
      <c r="L29" s="10"/>
      <c r="M29" s="19" t="s">
        <v>1433</v>
      </c>
    </row>
    <row r="30" spans="1:13" ht="12.75" customHeight="1" x14ac:dyDescent="0.2">
      <c r="A30" s="161"/>
      <c r="B30" s="93" t="s">
        <v>300</v>
      </c>
      <c r="C30" s="162"/>
      <c r="D30" s="162"/>
      <c r="E30" s="162"/>
      <c r="F30" s="10"/>
      <c r="G30" s="10"/>
      <c r="H30" s="10"/>
      <c r="I30" s="10"/>
      <c r="J30" s="10"/>
      <c r="K30" s="10"/>
      <c r="L30" s="10"/>
      <c r="M30" s="9"/>
    </row>
    <row r="31" spans="1:13" ht="127.5" x14ac:dyDescent="0.2">
      <c r="A31" s="161">
        <v>6</v>
      </c>
      <c r="B31" s="173" t="s">
        <v>1887</v>
      </c>
      <c r="C31" s="162" t="s">
        <v>202</v>
      </c>
      <c r="D31" s="162" t="s">
        <v>2</v>
      </c>
      <c r="E31" s="162" t="s">
        <v>160</v>
      </c>
      <c r="F31" s="84">
        <v>98.179000000000002</v>
      </c>
      <c r="G31" s="84">
        <v>98.179000000000002</v>
      </c>
      <c r="H31" s="84">
        <v>98.012900000000002</v>
      </c>
      <c r="I31" s="10" t="s">
        <v>168</v>
      </c>
      <c r="J31" s="10">
        <v>257</v>
      </c>
      <c r="K31" s="11" t="s">
        <v>103</v>
      </c>
      <c r="L31" s="11"/>
      <c r="M31" s="9" t="s">
        <v>1645</v>
      </c>
    </row>
    <row r="32" spans="1:13" ht="25.5" customHeight="1" x14ac:dyDescent="0.2">
      <c r="A32" s="161">
        <v>7</v>
      </c>
      <c r="B32" s="9" t="s">
        <v>1888</v>
      </c>
      <c r="C32" s="162" t="s">
        <v>202</v>
      </c>
      <c r="D32" s="162" t="s">
        <v>2</v>
      </c>
      <c r="E32" s="162" t="s">
        <v>160</v>
      </c>
      <c r="F32" s="84">
        <v>0.32200000000000001</v>
      </c>
      <c r="G32" s="84">
        <v>0.32200000000000001</v>
      </c>
      <c r="H32" s="84">
        <v>0.32140000000000002</v>
      </c>
      <c r="I32" s="10" t="s">
        <v>168</v>
      </c>
      <c r="J32" s="10">
        <v>257</v>
      </c>
      <c r="K32" s="11" t="s">
        <v>78</v>
      </c>
      <c r="L32" s="10"/>
      <c r="M32" s="9" t="s">
        <v>1646</v>
      </c>
    </row>
    <row r="33" spans="1:14" ht="25.5" x14ac:dyDescent="0.2">
      <c r="A33" s="161"/>
      <c r="B33" s="93" t="s">
        <v>399</v>
      </c>
      <c r="C33" s="162"/>
      <c r="D33" s="162"/>
      <c r="E33" s="162"/>
      <c r="F33" s="10"/>
      <c r="G33" s="10"/>
      <c r="H33" s="10"/>
      <c r="I33" s="10"/>
      <c r="J33" s="10"/>
      <c r="K33" s="10"/>
      <c r="L33" s="10"/>
      <c r="M33" s="9"/>
      <c r="N33" s="6"/>
    </row>
    <row r="34" spans="1:14" ht="38.25" customHeight="1" x14ac:dyDescent="0.2">
      <c r="A34" s="161">
        <v>11</v>
      </c>
      <c r="B34" s="9" t="s">
        <v>398</v>
      </c>
      <c r="C34" s="162" t="s">
        <v>202</v>
      </c>
      <c r="D34" s="162" t="s">
        <v>2</v>
      </c>
      <c r="E34" s="162" t="s">
        <v>400</v>
      </c>
      <c r="F34" s="84">
        <v>49.808999999999997</v>
      </c>
      <c r="G34" s="84">
        <v>49.808999999999997</v>
      </c>
      <c r="H34" s="84">
        <v>49.807000000000002</v>
      </c>
      <c r="I34" s="10" t="s">
        <v>168</v>
      </c>
      <c r="J34" s="10">
        <v>733</v>
      </c>
      <c r="K34" s="11" t="s">
        <v>103</v>
      </c>
      <c r="L34" s="10"/>
      <c r="M34" s="19" t="s">
        <v>1575</v>
      </c>
      <c r="N34" s="6"/>
    </row>
    <row r="35" spans="1:14" ht="25.5" customHeight="1" x14ac:dyDescent="0.2">
      <c r="A35" s="161">
        <v>12</v>
      </c>
      <c r="B35" s="9" t="s">
        <v>267</v>
      </c>
      <c r="C35" s="162" t="s">
        <v>202</v>
      </c>
      <c r="D35" s="162" t="s">
        <v>2</v>
      </c>
      <c r="E35" s="162" t="s">
        <v>400</v>
      </c>
      <c r="F35" s="84">
        <v>22.977</v>
      </c>
      <c r="G35" s="84">
        <v>22.977</v>
      </c>
      <c r="H35" s="84">
        <v>22.324999999999999</v>
      </c>
      <c r="I35" s="10" t="s">
        <v>168</v>
      </c>
      <c r="J35" s="10">
        <v>733</v>
      </c>
      <c r="K35" s="11" t="s">
        <v>84</v>
      </c>
      <c r="L35" s="10"/>
      <c r="M35" s="9" t="s">
        <v>1576</v>
      </c>
      <c r="N35" s="6"/>
    </row>
    <row r="36" spans="1:14" ht="38.25" customHeight="1" x14ac:dyDescent="0.2">
      <c r="A36" s="161">
        <v>13</v>
      </c>
      <c r="B36" s="9" t="s">
        <v>397</v>
      </c>
      <c r="C36" s="162" t="s">
        <v>202</v>
      </c>
      <c r="D36" s="162" t="s">
        <v>2</v>
      </c>
      <c r="E36" s="162" t="s">
        <v>400</v>
      </c>
      <c r="F36" s="84">
        <v>1.66</v>
      </c>
      <c r="G36" s="84">
        <v>1.66</v>
      </c>
      <c r="H36" s="84">
        <v>1.659</v>
      </c>
      <c r="I36" s="10" t="s">
        <v>168</v>
      </c>
      <c r="J36" s="10">
        <v>733</v>
      </c>
      <c r="K36" s="11" t="s">
        <v>67</v>
      </c>
      <c r="L36" s="10"/>
      <c r="M36" s="19" t="s">
        <v>1575</v>
      </c>
      <c r="N36" s="6"/>
    </row>
    <row r="37" spans="1:14" ht="38.25" x14ac:dyDescent="0.2">
      <c r="A37" s="161">
        <v>15</v>
      </c>
      <c r="B37" s="173" t="s">
        <v>395</v>
      </c>
      <c r="C37" s="162" t="s">
        <v>156</v>
      </c>
      <c r="D37" s="162" t="s">
        <v>2</v>
      </c>
      <c r="E37" s="162" t="s">
        <v>160</v>
      </c>
      <c r="F37" s="10">
        <v>2</v>
      </c>
      <c r="G37" s="10">
        <v>2</v>
      </c>
      <c r="H37" s="10">
        <v>2</v>
      </c>
      <c r="I37" s="10" t="s">
        <v>2</v>
      </c>
      <c r="J37" s="10" t="s">
        <v>2</v>
      </c>
      <c r="K37" s="10" t="s">
        <v>2</v>
      </c>
      <c r="L37" s="10" t="s">
        <v>2</v>
      </c>
      <c r="M37" s="19" t="s">
        <v>1433</v>
      </c>
      <c r="N37" s="6"/>
    </row>
    <row r="38" spans="1:14" ht="12.75" customHeight="1" x14ac:dyDescent="0.2">
      <c r="A38" s="161"/>
      <c r="B38" s="19" t="s">
        <v>167</v>
      </c>
      <c r="C38" s="163" t="s">
        <v>202</v>
      </c>
      <c r="D38" s="162"/>
      <c r="E38" s="162"/>
      <c r="F38" s="79">
        <v>0</v>
      </c>
      <c r="G38" s="79">
        <v>0</v>
      </c>
      <c r="H38" s="79"/>
      <c r="I38" s="162"/>
      <c r="J38" s="162"/>
      <c r="K38" s="162"/>
      <c r="L38" s="162"/>
      <c r="M38" s="9"/>
      <c r="N38" s="6"/>
    </row>
    <row r="39" spans="1:14" ht="12.75" customHeight="1" x14ac:dyDescent="0.2">
      <c r="A39" s="161"/>
      <c r="B39" s="19" t="s">
        <v>168</v>
      </c>
      <c r="C39" s="163" t="s">
        <v>202</v>
      </c>
      <c r="D39" s="162"/>
      <c r="E39" s="162"/>
      <c r="F39" s="79">
        <v>317.59499999999997</v>
      </c>
      <c r="G39" s="79">
        <f>G36+G35+G34+G32+G31+G29+G28</f>
        <v>317.59500000000003</v>
      </c>
      <c r="H39" s="79">
        <f>H36+H35+H34+H32+H31+H29+H28</f>
        <v>316.74829999999997</v>
      </c>
      <c r="I39" s="162"/>
      <c r="J39" s="162"/>
      <c r="K39" s="162"/>
      <c r="L39" s="162"/>
      <c r="M39" s="9"/>
      <c r="N39" s="6"/>
    </row>
    <row r="40" spans="1:14" ht="12.75" customHeight="1" x14ac:dyDescent="0.2">
      <c r="A40" s="161"/>
      <c r="B40" s="19" t="s">
        <v>19</v>
      </c>
      <c r="C40" s="163" t="s">
        <v>202</v>
      </c>
      <c r="D40" s="162"/>
      <c r="E40" s="162"/>
      <c r="F40" s="79">
        <v>0</v>
      </c>
      <c r="G40" s="79">
        <v>0</v>
      </c>
      <c r="H40" s="79"/>
      <c r="I40" s="162"/>
      <c r="J40" s="162"/>
      <c r="K40" s="162"/>
      <c r="L40" s="162"/>
      <c r="M40" s="9"/>
      <c r="N40" s="6"/>
    </row>
    <row r="41" spans="1:14" ht="12.75" customHeight="1" x14ac:dyDescent="0.2">
      <c r="A41" s="161"/>
      <c r="B41" s="19" t="s">
        <v>169</v>
      </c>
      <c r="C41" s="163" t="s">
        <v>202</v>
      </c>
      <c r="D41" s="162"/>
      <c r="E41" s="162"/>
      <c r="F41" s="79">
        <v>0</v>
      </c>
      <c r="G41" s="79">
        <v>0</v>
      </c>
      <c r="H41" s="79"/>
      <c r="I41" s="162"/>
      <c r="J41" s="162"/>
      <c r="K41" s="162"/>
      <c r="L41" s="162"/>
      <c r="M41" s="9"/>
      <c r="N41" s="6"/>
    </row>
    <row r="42" spans="1:14" ht="25.5" customHeight="1" x14ac:dyDescent="0.2">
      <c r="A42" s="161"/>
      <c r="B42" s="19" t="s">
        <v>245</v>
      </c>
      <c r="C42" s="163" t="s">
        <v>202</v>
      </c>
      <c r="D42" s="162"/>
      <c r="E42" s="162"/>
      <c r="F42" s="79">
        <v>317.59499999999997</v>
      </c>
      <c r="G42" s="79">
        <v>317.59499999999997</v>
      </c>
      <c r="H42" s="79">
        <f>H41+H40+H39</f>
        <v>316.74829999999997</v>
      </c>
      <c r="I42" s="162"/>
      <c r="J42" s="162"/>
      <c r="K42" s="162"/>
      <c r="L42" s="162"/>
      <c r="M42" s="9"/>
      <c r="N42" s="6"/>
    </row>
    <row r="43" spans="1:14" ht="12.75" customHeight="1" x14ac:dyDescent="0.2">
      <c r="A43" s="161"/>
      <c r="B43" s="90" t="s">
        <v>246</v>
      </c>
      <c r="C43" s="161"/>
      <c r="D43" s="161"/>
      <c r="E43" s="161"/>
      <c r="F43" s="195"/>
      <c r="G43" s="195"/>
      <c r="H43" s="195"/>
      <c r="I43" s="195"/>
      <c r="J43" s="195"/>
      <c r="K43" s="195"/>
      <c r="L43" s="195"/>
      <c r="M43" s="9"/>
      <c r="N43" s="6"/>
    </row>
    <row r="44" spans="1:14" ht="12.75" customHeight="1" x14ac:dyDescent="0.2">
      <c r="A44" s="161"/>
      <c r="B44" s="90" t="s">
        <v>247</v>
      </c>
      <c r="C44" s="161"/>
      <c r="D44" s="161"/>
      <c r="E44" s="161"/>
      <c r="F44" s="195"/>
      <c r="G44" s="195"/>
      <c r="H44" s="195"/>
      <c r="I44" s="195"/>
      <c r="J44" s="195"/>
      <c r="K44" s="195"/>
      <c r="L44" s="195"/>
      <c r="M44" s="9"/>
      <c r="N44" s="6"/>
    </row>
    <row r="45" spans="1:14" ht="25.5" customHeight="1" x14ac:dyDescent="0.2">
      <c r="A45" s="91">
        <v>4</v>
      </c>
      <c r="B45" s="173" t="s">
        <v>170</v>
      </c>
      <c r="C45" s="162" t="s">
        <v>1</v>
      </c>
      <c r="D45" s="162" t="s">
        <v>1392</v>
      </c>
      <c r="E45" s="162" t="s">
        <v>171</v>
      </c>
      <c r="F45" s="15">
        <v>105.5</v>
      </c>
      <c r="G45" s="15">
        <v>103.3</v>
      </c>
      <c r="H45" s="170" t="s">
        <v>1577</v>
      </c>
      <c r="I45" s="162" t="s">
        <v>2</v>
      </c>
      <c r="J45" s="162" t="s">
        <v>2</v>
      </c>
      <c r="K45" s="162" t="s">
        <v>2</v>
      </c>
      <c r="L45" s="162" t="s">
        <v>2</v>
      </c>
      <c r="M45" s="173" t="s">
        <v>1612</v>
      </c>
      <c r="N45" s="6"/>
    </row>
    <row r="46" spans="1:14" ht="38.25" customHeight="1" x14ac:dyDescent="0.2">
      <c r="A46" s="176">
        <v>5</v>
      </c>
      <c r="B46" s="173" t="s">
        <v>172</v>
      </c>
      <c r="C46" s="162" t="s">
        <v>173</v>
      </c>
      <c r="D46" s="162" t="s">
        <v>1393</v>
      </c>
      <c r="E46" s="162" t="s">
        <v>171</v>
      </c>
      <c r="F46" s="15">
        <v>20.3</v>
      </c>
      <c r="G46" s="15">
        <v>20.3</v>
      </c>
      <c r="H46" s="170" t="s">
        <v>1578</v>
      </c>
      <c r="I46" s="162" t="s">
        <v>2</v>
      </c>
      <c r="J46" s="162" t="s">
        <v>2</v>
      </c>
      <c r="K46" s="162" t="s">
        <v>2</v>
      </c>
      <c r="L46" s="162" t="s">
        <v>2</v>
      </c>
      <c r="M46" s="9" t="s">
        <v>1613</v>
      </c>
      <c r="N46" s="6"/>
    </row>
    <row r="47" spans="1:14" ht="38.25" customHeight="1" x14ac:dyDescent="0.2">
      <c r="A47" s="95" t="s">
        <v>6</v>
      </c>
      <c r="B47" s="173" t="s">
        <v>192</v>
      </c>
      <c r="C47" s="162" t="s">
        <v>191</v>
      </c>
      <c r="D47" s="162" t="s">
        <v>1393</v>
      </c>
      <c r="E47" s="162" t="s">
        <v>171</v>
      </c>
      <c r="F47" s="15"/>
      <c r="G47" s="15">
        <v>99.4</v>
      </c>
      <c r="H47" s="170" t="s">
        <v>1579</v>
      </c>
      <c r="I47" s="162" t="s">
        <v>2</v>
      </c>
      <c r="J47" s="162" t="s">
        <v>2</v>
      </c>
      <c r="K47" s="162" t="s">
        <v>2</v>
      </c>
      <c r="L47" s="162" t="s">
        <v>2</v>
      </c>
      <c r="M47" s="9" t="s">
        <v>1614</v>
      </c>
      <c r="N47" s="6"/>
    </row>
    <row r="48" spans="1:14" ht="25.5" customHeight="1" x14ac:dyDescent="0.2">
      <c r="A48" s="176">
        <v>84</v>
      </c>
      <c r="B48" s="173" t="s">
        <v>174</v>
      </c>
      <c r="C48" s="162" t="s">
        <v>1</v>
      </c>
      <c r="D48" s="162" t="s">
        <v>1394</v>
      </c>
      <c r="E48" s="162" t="s">
        <v>171</v>
      </c>
      <c r="F48" s="15">
        <v>45</v>
      </c>
      <c r="G48" s="15">
        <v>45</v>
      </c>
      <c r="H48" s="170" t="s">
        <v>1580</v>
      </c>
      <c r="I48" s="162" t="s">
        <v>2</v>
      </c>
      <c r="J48" s="162" t="s">
        <v>2</v>
      </c>
      <c r="K48" s="162" t="s">
        <v>2</v>
      </c>
      <c r="L48" s="162" t="s">
        <v>2</v>
      </c>
      <c r="M48" s="9" t="s">
        <v>1613</v>
      </c>
      <c r="N48" s="6"/>
    </row>
    <row r="49" spans="1:14" ht="25.5" customHeight="1" x14ac:dyDescent="0.2">
      <c r="A49" s="176" t="s">
        <v>139</v>
      </c>
      <c r="B49" s="173" t="s">
        <v>193</v>
      </c>
      <c r="C49" s="162" t="s">
        <v>191</v>
      </c>
      <c r="D49" s="162" t="s">
        <v>1393</v>
      </c>
      <c r="E49" s="162" t="s">
        <v>171</v>
      </c>
      <c r="F49" s="15"/>
      <c r="G49" s="15">
        <v>89.6</v>
      </c>
      <c r="H49" s="170" t="s">
        <v>1581</v>
      </c>
      <c r="I49" s="162" t="s">
        <v>2</v>
      </c>
      <c r="J49" s="162" t="s">
        <v>2</v>
      </c>
      <c r="K49" s="162" t="s">
        <v>2</v>
      </c>
      <c r="L49" s="162" t="s">
        <v>2</v>
      </c>
      <c r="M49" s="9" t="s">
        <v>1613</v>
      </c>
      <c r="N49" s="6"/>
    </row>
    <row r="50" spans="1:14" ht="25.5" customHeight="1" x14ac:dyDescent="0.2">
      <c r="A50" s="91">
        <v>85</v>
      </c>
      <c r="B50" s="173" t="s">
        <v>175</v>
      </c>
      <c r="C50" s="162" t="s">
        <v>1</v>
      </c>
      <c r="D50" s="162" t="s">
        <v>1392</v>
      </c>
      <c r="E50" s="162" t="s">
        <v>171</v>
      </c>
      <c r="F50" s="15">
        <v>73</v>
      </c>
      <c r="G50" s="15">
        <v>69.5</v>
      </c>
      <c r="H50" s="170" t="s">
        <v>1582</v>
      </c>
      <c r="I50" s="162" t="s">
        <v>2</v>
      </c>
      <c r="J50" s="162" t="s">
        <v>2</v>
      </c>
      <c r="K50" s="162" t="s">
        <v>2</v>
      </c>
      <c r="L50" s="162" t="s">
        <v>2</v>
      </c>
      <c r="M50" s="19" t="s">
        <v>1433</v>
      </c>
      <c r="N50" s="6"/>
    </row>
    <row r="51" spans="1:14" ht="38.25" customHeight="1" collapsed="1" x14ac:dyDescent="0.2">
      <c r="A51" s="176">
        <v>86</v>
      </c>
      <c r="B51" s="173" t="s">
        <v>176</v>
      </c>
      <c r="C51" s="162" t="s">
        <v>1</v>
      </c>
      <c r="D51" s="162" t="s">
        <v>1392</v>
      </c>
      <c r="E51" s="162" t="s">
        <v>171</v>
      </c>
      <c r="F51" s="15">
        <v>103</v>
      </c>
      <c r="G51" s="15">
        <v>103</v>
      </c>
      <c r="H51" s="170" t="s">
        <v>1583</v>
      </c>
      <c r="I51" s="162" t="s">
        <v>2</v>
      </c>
      <c r="J51" s="162" t="s">
        <v>2</v>
      </c>
      <c r="K51" s="162" t="s">
        <v>2</v>
      </c>
      <c r="L51" s="162" t="s">
        <v>2</v>
      </c>
      <c r="M51" s="9" t="s">
        <v>1614</v>
      </c>
      <c r="N51" s="6"/>
    </row>
    <row r="52" spans="1:14" ht="25.5" customHeight="1" collapsed="1" x14ac:dyDescent="0.2">
      <c r="A52" s="176" t="s">
        <v>5</v>
      </c>
      <c r="B52" s="173" t="s">
        <v>177</v>
      </c>
      <c r="C52" s="162" t="s">
        <v>1</v>
      </c>
      <c r="D52" s="162" t="s">
        <v>1392</v>
      </c>
      <c r="E52" s="162" t="s">
        <v>171</v>
      </c>
      <c r="F52" s="15">
        <v>107</v>
      </c>
      <c r="G52" s="15">
        <v>107</v>
      </c>
      <c r="H52" s="170" t="s">
        <v>1584</v>
      </c>
      <c r="I52" s="162" t="s">
        <v>2</v>
      </c>
      <c r="J52" s="162" t="s">
        <v>2</v>
      </c>
      <c r="K52" s="162" t="s">
        <v>2</v>
      </c>
      <c r="L52" s="162" t="s">
        <v>2</v>
      </c>
      <c r="M52" s="9" t="s">
        <v>1615</v>
      </c>
      <c r="N52" s="6"/>
    </row>
    <row r="53" spans="1:14" ht="38.25" customHeight="1" collapsed="1" x14ac:dyDescent="0.2">
      <c r="A53" s="176" t="s">
        <v>6</v>
      </c>
      <c r="B53" s="173" t="s">
        <v>178</v>
      </c>
      <c r="C53" s="162" t="s">
        <v>173</v>
      </c>
      <c r="D53" s="162" t="s">
        <v>1392</v>
      </c>
      <c r="E53" s="162" t="s">
        <v>171</v>
      </c>
      <c r="F53" s="15">
        <v>17.5</v>
      </c>
      <c r="G53" s="15">
        <v>17.5</v>
      </c>
      <c r="H53" s="170" t="s">
        <v>1585</v>
      </c>
      <c r="I53" s="162" t="s">
        <v>2</v>
      </c>
      <c r="J53" s="162" t="s">
        <v>2</v>
      </c>
      <c r="K53" s="162" t="s">
        <v>2</v>
      </c>
      <c r="L53" s="162" t="s">
        <v>2</v>
      </c>
      <c r="M53" s="9" t="s">
        <v>1614</v>
      </c>
      <c r="N53" s="6"/>
    </row>
    <row r="54" spans="1:14" ht="25.5" customHeight="1" collapsed="1" x14ac:dyDescent="0.2">
      <c r="A54" s="176" t="s">
        <v>7</v>
      </c>
      <c r="B54" s="173" t="s">
        <v>179</v>
      </c>
      <c r="C54" s="162" t="s">
        <v>1</v>
      </c>
      <c r="D54" s="162" t="s">
        <v>1392</v>
      </c>
      <c r="E54" s="162" t="s">
        <v>171</v>
      </c>
      <c r="F54" s="15">
        <v>103</v>
      </c>
      <c r="G54" s="15">
        <v>103</v>
      </c>
      <c r="H54" s="170" t="s">
        <v>1586</v>
      </c>
      <c r="I54" s="162" t="s">
        <v>2</v>
      </c>
      <c r="J54" s="162" t="s">
        <v>2</v>
      </c>
      <c r="K54" s="162" t="s">
        <v>2</v>
      </c>
      <c r="L54" s="162" t="s">
        <v>2</v>
      </c>
      <c r="M54" s="9" t="s">
        <v>1616</v>
      </c>
      <c r="N54" s="6"/>
    </row>
    <row r="55" spans="1:14" ht="25.5" customHeight="1" collapsed="1" x14ac:dyDescent="0.2">
      <c r="A55" s="176" t="s">
        <v>8</v>
      </c>
      <c r="B55" s="173" t="s">
        <v>180</v>
      </c>
      <c r="C55" s="162" t="s">
        <v>1</v>
      </c>
      <c r="D55" s="162" t="s">
        <v>1392</v>
      </c>
      <c r="E55" s="162" t="s">
        <v>171</v>
      </c>
      <c r="F55" s="15">
        <v>103</v>
      </c>
      <c r="G55" s="15">
        <v>103</v>
      </c>
      <c r="H55" s="170" t="s">
        <v>1587</v>
      </c>
      <c r="I55" s="162" t="s">
        <v>2</v>
      </c>
      <c r="J55" s="162" t="s">
        <v>2</v>
      </c>
      <c r="K55" s="162" t="s">
        <v>2</v>
      </c>
      <c r="L55" s="162" t="s">
        <v>2</v>
      </c>
      <c r="M55" s="9" t="s">
        <v>1617</v>
      </c>
      <c r="N55" s="6"/>
    </row>
    <row r="56" spans="1:14" ht="25.5" customHeight="1" collapsed="1" x14ac:dyDescent="0.2">
      <c r="A56" s="161" t="s">
        <v>9</v>
      </c>
      <c r="B56" s="173" t="s">
        <v>181</v>
      </c>
      <c r="C56" s="162" t="s">
        <v>1</v>
      </c>
      <c r="D56" s="162" t="s">
        <v>1392</v>
      </c>
      <c r="E56" s="162" t="s">
        <v>171</v>
      </c>
      <c r="F56" s="15">
        <v>101</v>
      </c>
      <c r="G56" s="15">
        <v>101</v>
      </c>
      <c r="H56" s="170" t="s">
        <v>1588</v>
      </c>
      <c r="I56" s="162" t="s">
        <v>2</v>
      </c>
      <c r="J56" s="162" t="s">
        <v>2</v>
      </c>
      <c r="K56" s="162" t="s">
        <v>2</v>
      </c>
      <c r="L56" s="162" t="s">
        <v>2</v>
      </c>
      <c r="M56" s="19" t="s">
        <v>1433</v>
      </c>
      <c r="N56" s="6"/>
    </row>
    <row r="57" spans="1:14" ht="25.5" customHeight="1" collapsed="1" x14ac:dyDescent="0.2">
      <c r="A57" s="161" t="s">
        <v>10</v>
      </c>
      <c r="B57" s="173" t="s">
        <v>182</v>
      </c>
      <c r="C57" s="162" t="s">
        <v>1</v>
      </c>
      <c r="D57" s="162" t="s">
        <v>1393</v>
      </c>
      <c r="E57" s="162" t="s">
        <v>171</v>
      </c>
      <c r="F57" s="15">
        <v>103</v>
      </c>
      <c r="G57" s="15">
        <v>103</v>
      </c>
      <c r="H57" s="170" t="s">
        <v>2</v>
      </c>
      <c r="I57" s="162" t="s">
        <v>2</v>
      </c>
      <c r="J57" s="162" t="s">
        <v>2</v>
      </c>
      <c r="K57" s="162" t="s">
        <v>2</v>
      </c>
      <c r="L57" s="162" t="s">
        <v>2</v>
      </c>
      <c r="M57" s="9" t="s">
        <v>1618</v>
      </c>
      <c r="N57" s="6"/>
    </row>
    <row r="58" spans="1:14" ht="25.5" customHeight="1" collapsed="1" x14ac:dyDescent="0.2">
      <c r="A58" s="161" t="s">
        <v>11</v>
      </c>
      <c r="B58" s="173" t="s">
        <v>183</v>
      </c>
      <c r="C58" s="162" t="s">
        <v>1</v>
      </c>
      <c r="D58" s="162" t="s">
        <v>1392</v>
      </c>
      <c r="E58" s="162" t="s">
        <v>171</v>
      </c>
      <c r="F58" s="15">
        <v>106</v>
      </c>
      <c r="G58" s="15">
        <v>106</v>
      </c>
      <c r="H58" s="170" t="s">
        <v>1589</v>
      </c>
      <c r="I58" s="162" t="s">
        <v>2</v>
      </c>
      <c r="J58" s="162" t="s">
        <v>2</v>
      </c>
      <c r="K58" s="162" t="s">
        <v>2</v>
      </c>
      <c r="L58" s="162" t="s">
        <v>2</v>
      </c>
      <c r="M58" s="19" t="s">
        <v>1433</v>
      </c>
      <c r="N58" s="6"/>
    </row>
    <row r="59" spans="1:14" ht="25.5" customHeight="1" collapsed="1" x14ac:dyDescent="0.2">
      <c r="A59" s="161" t="s">
        <v>12</v>
      </c>
      <c r="B59" s="173" t="s">
        <v>184</v>
      </c>
      <c r="C59" s="162" t="s">
        <v>1</v>
      </c>
      <c r="D59" s="162" t="s">
        <v>1393</v>
      </c>
      <c r="E59" s="162" t="s">
        <v>171</v>
      </c>
      <c r="F59" s="15">
        <v>110</v>
      </c>
      <c r="G59" s="15">
        <v>110</v>
      </c>
      <c r="H59" s="170" t="s">
        <v>1590</v>
      </c>
      <c r="I59" s="162" t="s">
        <v>2</v>
      </c>
      <c r="J59" s="162" t="s">
        <v>2</v>
      </c>
      <c r="K59" s="162" t="s">
        <v>2</v>
      </c>
      <c r="L59" s="162" t="s">
        <v>2</v>
      </c>
      <c r="M59" s="9" t="s">
        <v>1614</v>
      </c>
      <c r="N59" s="6"/>
    </row>
    <row r="60" spans="1:14" ht="25.5" customHeight="1" collapsed="1" x14ac:dyDescent="0.2">
      <c r="A60" s="176" t="s">
        <v>13</v>
      </c>
      <c r="B60" s="173" t="s">
        <v>185</v>
      </c>
      <c r="C60" s="162" t="s">
        <v>1</v>
      </c>
      <c r="D60" s="162" t="s">
        <v>1392</v>
      </c>
      <c r="E60" s="162" t="s">
        <v>171</v>
      </c>
      <c r="F60" s="15">
        <v>105</v>
      </c>
      <c r="G60" s="15">
        <v>105</v>
      </c>
      <c r="H60" s="170" t="s">
        <v>1591</v>
      </c>
      <c r="I60" s="162" t="s">
        <v>2</v>
      </c>
      <c r="J60" s="162" t="s">
        <v>2</v>
      </c>
      <c r="K60" s="162" t="s">
        <v>2</v>
      </c>
      <c r="L60" s="162" t="s">
        <v>2</v>
      </c>
      <c r="M60" s="19" t="s">
        <v>1433</v>
      </c>
      <c r="N60" s="6"/>
    </row>
    <row r="61" spans="1:14" ht="38.25" customHeight="1" collapsed="1" x14ac:dyDescent="0.2">
      <c r="A61" s="176" t="s">
        <v>14</v>
      </c>
      <c r="B61" s="173" t="s">
        <v>186</v>
      </c>
      <c r="C61" s="162" t="s">
        <v>173</v>
      </c>
      <c r="D61" s="162" t="s">
        <v>1393</v>
      </c>
      <c r="E61" s="162" t="s">
        <v>171</v>
      </c>
      <c r="F61" s="15">
        <v>164</v>
      </c>
      <c r="G61" s="15">
        <v>164</v>
      </c>
      <c r="H61" s="170" t="s">
        <v>2</v>
      </c>
      <c r="I61" s="162" t="s">
        <v>2</v>
      </c>
      <c r="J61" s="162" t="s">
        <v>2</v>
      </c>
      <c r="K61" s="162" t="s">
        <v>2</v>
      </c>
      <c r="L61" s="162" t="s">
        <v>2</v>
      </c>
      <c r="M61" s="9" t="s">
        <v>1618</v>
      </c>
      <c r="N61" s="6"/>
    </row>
    <row r="62" spans="1:14" ht="25.5" customHeight="1" collapsed="1" x14ac:dyDescent="0.2">
      <c r="A62" s="176">
        <v>87</v>
      </c>
      <c r="B62" s="173" t="s">
        <v>187</v>
      </c>
      <c r="C62" s="162" t="s">
        <v>1</v>
      </c>
      <c r="D62" s="162" t="s">
        <v>1392</v>
      </c>
      <c r="E62" s="162" t="s">
        <v>171</v>
      </c>
      <c r="F62" s="15">
        <v>165.3</v>
      </c>
      <c r="G62" s="15">
        <v>400</v>
      </c>
      <c r="H62" s="170" t="s">
        <v>2</v>
      </c>
      <c r="I62" s="162" t="s">
        <v>2</v>
      </c>
      <c r="J62" s="162" t="s">
        <v>2</v>
      </c>
      <c r="K62" s="162" t="s">
        <v>2</v>
      </c>
      <c r="L62" s="162" t="s">
        <v>2</v>
      </c>
      <c r="M62" s="173" t="s">
        <v>1619</v>
      </c>
      <c r="N62" s="6"/>
    </row>
    <row r="63" spans="1:14" ht="25.5" customHeight="1" collapsed="1" x14ac:dyDescent="0.2">
      <c r="A63" s="161" t="s">
        <v>15</v>
      </c>
      <c r="B63" s="173" t="s">
        <v>188</v>
      </c>
      <c r="C63" s="162" t="s">
        <v>1</v>
      </c>
      <c r="D63" s="162" t="s">
        <v>1392</v>
      </c>
      <c r="E63" s="162" t="s">
        <v>171</v>
      </c>
      <c r="F63" s="15">
        <v>110</v>
      </c>
      <c r="G63" s="15">
        <v>110</v>
      </c>
      <c r="H63" s="170" t="s">
        <v>1592</v>
      </c>
      <c r="I63" s="162" t="s">
        <v>2</v>
      </c>
      <c r="J63" s="162" t="s">
        <v>2</v>
      </c>
      <c r="K63" s="162" t="s">
        <v>2</v>
      </c>
      <c r="L63" s="162" t="s">
        <v>2</v>
      </c>
      <c r="M63" s="19" t="s">
        <v>1433</v>
      </c>
      <c r="N63" s="6"/>
    </row>
    <row r="64" spans="1:14" ht="25.5" customHeight="1" collapsed="1" x14ac:dyDescent="0.2">
      <c r="A64" s="161" t="s">
        <v>17</v>
      </c>
      <c r="B64" s="173" t="s">
        <v>189</v>
      </c>
      <c r="C64" s="162" t="s">
        <v>1</v>
      </c>
      <c r="D64" s="162" t="s">
        <v>1392</v>
      </c>
      <c r="E64" s="162" t="s">
        <v>171</v>
      </c>
      <c r="F64" s="15">
        <v>101</v>
      </c>
      <c r="G64" s="15">
        <v>101</v>
      </c>
      <c r="H64" s="170" t="s">
        <v>1593</v>
      </c>
      <c r="I64" s="162" t="s">
        <v>2</v>
      </c>
      <c r="J64" s="162" t="s">
        <v>2</v>
      </c>
      <c r="K64" s="162" t="s">
        <v>2</v>
      </c>
      <c r="L64" s="162" t="s">
        <v>2</v>
      </c>
      <c r="M64" s="19" t="s">
        <v>1620</v>
      </c>
      <c r="N64" s="6"/>
    </row>
    <row r="65" spans="1:14" ht="25.5" customHeight="1" x14ac:dyDescent="0.2">
      <c r="A65" s="161" t="s">
        <v>16</v>
      </c>
      <c r="B65" s="173" t="s">
        <v>190</v>
      </c>
      <c r="C65" s="162" t="s">
        <v>1</v>
      </c>
      <c r="D65" s="162" t="s">
        <v>1393</v>
      </c>
      <c r="E65" s="162" t="s">
        <v>171</v>
      </c>
      <c r="F65" s="15">
        <v>102</v>
      </c>
      <c r="G65" s="15">
        <v>102</v>
      </c>
      <c r="H65" s="170" t="s">
        <v>1594</v>
      </c>
      <c r="I65" s="162" t="s">
        <v>2</v>
      </c>
      <c r="J65" s="162" t="s">
        <v>2</v>
      </c>
      <c r="K65" s="162" t="s">
        <v>2</v>
      </c>
      <c r="L65" s="162" t="s">
        <v>2</v>
      </c>
      <c r="M65" s="9" t="s">
        <v>1614</v>
      </c>
      <c r="N65" s="6"/>
    </row>
    <row r="66" spans="1:14" ht="25.5" customHeight="1" x14ac:dyDescent="0.2">
      <c r="A66" s="161"/>
      <c r="B66" s="93" t="s">
        <v>198</v>
      </c>
      <c r="C66" s="162"/>
      <c r="D66" s="162"/>
      <c r="E66" s="162"/>
      <c r="F66" s="10"/>
      <c r="G66" s="10"/>
      <c r="H66" s="10"/>
      <c r="I66" s="10"/>
      <c r="J66" s="10"/>
      <c r="K66" s="10"/>
      <c r="L66" s="10"/>
      <c r="M66" s="9"/>
      <c r="N66" s="6"/>
    </row>
    <row r="67" spans="1:14" ht="191.25" x14ac:dyDescent="0.2">
      <c r="A67" s="161">
        <v>16</v>
      </c>
      <c r="B67" s="175" t="s">
        <v>1304</v>
      </c>
      <c r="C67" s="162" t="s">
        <v>202</v>
      </c>
      <c r="D67" s="162" t="s">
        <v>2</v>
      </c>
      <c r="E67" s="162" t="s">
        <v>197</v>
      </c>
      <c r="F67" s="68">
        <v>100.8766</v>
      </c>
      <c r="G67" s="68">
        <v>100.8766</v>
      </c>
      <c r="H67" s="68">
        <v>98.516999999999996</v>
      </c>
      <c r="I67" s="10" t="s">
        <v>168</v>
      </c>
      <c r="J67" s="10">
        <v>265</v>
      </c>
      <c r="K67" s="11" t="s">
        <v>103</v>
      </c>
      <c r="L67" s="11"/>
      <c r="M67" s="9" t="s">
        <v>1980</v>
      </c>
      <c r="N67" s="6"/>
    </row>
    <row r="68" spans="1:14" ht="38.25" customHeight="1" x14ac:dyDescent="0.2">
      <c r="A68" s="161">
        <v>17</v>
      </c>
      <c r="B68" s="181" t="s">
        <v>1305</v>
      </c>
      <c r="C68" s="162" t="s">
        <v>202</v>
      </c>
      <c r="D68" s="162" t="s">
        <v>2</v>
      </c>
      <c r="E68" s="162" t="s">
        <v>197</v>
      </c>
      <c r="F68" s="68">
        <v>16.721800000000002</v>
      </c>
      <c r="G68" s="68">
        <v>16.721800000000002</v>
      </c>
      <c r="H68" s="67">
        <v>16.722000000000001</v>
      </c>
      <c r="I68" s="10" t="s">
        <v>168</v>
      </c>
      <c r="J68" s="10">
        <v>265</v>
      </c>
      <c r="K68" s="11" t="s">
        <v>102</v>
      </c>
      <c r="L68" s="10"/>
      <c r="M68" s="19" t="s">
        <v>1433</v>
      </c>
      <c r="N68" s="6"/>
    </row>
    <row r="69" spans="1:14" ht="12.75" customHeight="1" x14ac:dyDescent="0.2">
      <c r="A69" s="161"/>
      <c r="B69" s="96" t="s">
        <v>616</v>
      </c>
      <c r="C69" s="166"/>
      <c r="D69" s="166"/>
      <c r="E69" s="166"/>
      <c r="F69" s="7"/>
      <c r="G69" s="7"/>
      <c r="H69" s="7"/>
      <c r="I69" s="162"/>
      <c r="J69" s="162"/>
      <c r="K69" s="162"/>
      <c r="L69" s="162"/>
      <c r="M69" s="9"/>
      <c r="N69" s="6"/>
    </row>
    <row r="70" spans="1:14" ht="89.25" customHeight="1" x14ac:dyDescent="0.2">
      <c r="A70" s="161">
        <v>18</v>
      </c>
      <c r="B70" s="181" t="s">
        <v>199</v>
      </c>
      <c r="C70" s="166"/>
      <c r="D70" s="166" t="s">
        <v>2</v>
      </c>
      <c r="E70" s="166" t="s">
        <v>200</v>
      </c>
      <c r="F70" s="7" t="s">
        <v>1793</v>
      </c>
      <c r="G70" s="7" t="s">
        <v>1793</v>
      </c>
      <c r="H70" s="7"/>
      <c r="I70" s="162"/>
      <c r="J70" s="162"/>
      <c r="K70" s="162"/>
      <c r="L70" s="162"/>
      <c r="M70" s="9" t="s">
        <v>1621</v>
      </c>
      <c r="N70" s="6"/>
    </row>
    <row r="71" spans="1:14" ht="114.75" customHeight="1" x14ac:dyDescent="0.2">
      <c r="A71" s="161">
        <v>19</v>
      </c>
      <c r="B71" s="9" t="s">
        <v>201</v>
      </c>
      <c r="C71" s="9" t="s">
        <v>202</v>
      </c>
      <c r="D71" s="162" t="s">
        <v>2</v>
      </c>
      <c r="E71" s="166" t="s">
        <v>203</v>
      </c>
      <c r="F71" s="13"/>
      <c r="G71" s="13"/>
      <c r="H71" s="13"/>
      <c r="I71" s="162"/>
      <c r="J71" s="162"/>
      <c r="K71" s="162"/>
      <c r="L71" s="162"/>
      <c r="M71" s="9" t="s">
        <v>1622</v>
      </c>
      <c r="N71" s="6"/>
    </row>
    <row r="72" spans="1:14" ht="127.5" customHeight="1" x14ac:dyDescent="0.2">
      <c r="A72" s="161">
        <v>20</v>
      </c>
      <c r="B72" s="181" t="s">
        <v>204</v>
      </c>
      <c r="C72" s="166"/>
      <c r="D72" s="166" t="s">
        <v>2</v>
      </c>
      <c r="E72" s="166" t="s">
        <v>205</v>
      </c>
      <c r="F72" s="7"/>
      <c r="G72" s="7"/>
      <c r="H72" s="7"/>
      <c r="I72" s="162"/>
      <c r="J72" s="162"/>
      <c r="K72" s="162"/>
      <c r="L72" s="162"/>
      <c r="M72" s="9" t="s">
        <v>1623</v>
      </c>
      <c r="N72" s="6"/>
    </row>
    <row r="73" spans="1:14" ht="38.25" customHeight="1" x14ac:dyDescent="0.2">
      <c r="A73" s="161">
        <v>21</v>
      </c>
      <c r="B73" s="181" t="s">
        <v>206</v>
      </c>
      <c r="C73" s="166"/>
      <c r="D73" s="166" t="s">
        <v>2</v>
      </c>
      <c r="E73" s="166" t="s">
        <v>207</v>
      </c>
      <c r="F73" s="7"/>
      <c r="G73" s="7"/>
      <c r="H73" s="7"/>
      <c r="I73" s="162"/>
      <c r="J73" s="162"/>
      <c r="K73" s="162"/>
      <c r="L73" s="162"/>
      <c r="M73" s="9" t="s">
        <v>1624</v>
      </c>
      <c r="N73" s="6"/>
    </row>
    <row r="74" spans="1:14" ht="51" customHeight="1" x14ac:dyDescent="0.2">
      <c r="A74" s="161">
        <v>22</v>
      </c>
      <c r="B74" s="181" t="s">
        <v>208</v>
      </c>
      <c r="C74" s="166"/>
      <c r="D74" s="166" t="s">
        <v>2</v>
      </c>
      <c r="E74" s="166" t="s">
        <v>207</v>
      </c>
      <c r="F74" s="7" t="s">
        <v>1793</v>
      </c>
      <c r="G74" s="7" t="s">
        <v>1793</v>
      </c>
      <c r="H74" s="7"/>
      <c r="I74" s="162"/>
      <c r="J74" s="162"/>
      <c r="K74" s="162"/>
      <c r="L74" s="162"/>
      <c r="M74" s="9" t="s">
        <v>1625</v>
      </c>
      <c r="N74" s="6"/>
    </row>
    <row r="75" spans="1:14" ht="38.25" customHeight="1" x14ac:dyDescent="0.2">
      <c r="A75" s="161">
        <v>23</v>
      </c>
      <c r="B75" s="181" t="s">
        <v>209</v>
      </c>
      <c r="C75" s="166"/>
      <c r="D75" s="166"/>
      <c r="E75" s="166"/>
      <c r="F75" s="7" t="s">
        <v>1793</v>
      </c>
      <c r="G75" s="7" t="s">
        <v>1793</v>
      </c>
      <c r="H75" s="7"/>
      <c r="I75" s="162"/>
      <c r="J75" s="162"/>
      <c r="K75" s="162"/>
      <c r="L75" s="162"/>
      <c r="M75" s="9"/>
      <c r="N75" s="6"/>
    </row>
    <row r="76" spans="1:14" ht="63.75" customHeight="1" x14ac:dyDescent="0.2">
      <c r="A76" s="161"/>
      <c r="B76" s="97" t="s">
        <v>210</v>
      </c>
      <c r="C76" s="166" t="s">
        <v>156</v>
      </c>
      <c r="D76" s="166" t="s">
        <v>2</v>
      </c>
      <c r="E76" s="166" t="s">
        <v>214</v>
      </c>
      <c r="F76" s="7"/>
      <c r="G76" s="7"/>
      <c r="H76" s="7"/>
      <c r="I76" s="162"/>
      <c r="J76" s="162"/>
      <c r="K76" s="162"/>
      <c r="L76" s="162"/>
      <c r="M76" s="104" t="s">
        <v>1628</v>
      </c>
      <c r="N76" s="6"/>
    </row>
    <row r="77" spans="1:14" ht="51" x14ac:dyDescent="0.2">
      <c r="A77" s="161"/>
      <c r="B77" s="97" t="s">
        <v>211</v>
      </c>
      <c r="C77" s="166" t="s">
        <v>156</v>
      </c>
      <c r="D77" s="166" t="s">
        <v>2</v>
      </c>
      <c r="E77" s="166" t="s">
        <v>215</v>
      </c>
      <c r="F77" s="7"/>
      <c r="G77" s="7"/>
      <c r="H77" s="7"/>
      <c r="I77" s="162"/>
      <c r="J77" s="162"/>
      <c r="K77" s="162"/>
      <c r="L77" s="162"/>
      <c r="M77" s="9" t="s">
        <v>1629</v>
      </c>
      <c r="N77" s="6"/>
    </row>
    <row r="78" spans="1:14" ht="51" x14ac:dyDescent="0.2">
      <c r="A78" s="161"/>
      <c r="B78" s="97" t="s">
        <v>212</v>
      </c>
      <c r="C78" s="166" t="s">
        <v>156</v>
      </c>
      <c r="D78" s="166" t="s">
        <v>2</v>
      </c>
      <c r="E78" s="166" t="s">
        <v>216</v>
      </c>
      <c r="F78" s="7"/>
      <c r="G78" s="7"/>
      <c r="H78" s="7"/>
      <c r="I78" s="162"/>
      <c r="J78" s="162"/>
      <c r="K78" s="162"/>
      <c r="L78" s="162"/>
      <c r="M78" s="19" t="s">
        <v>1630</v>
      </c>
      <c r="N78" s="6"/>
    </row>
    <row r="79" spans="1:14" ht="63.75" x14ac:dyDescent="0.2">
      <c r="A79" s="161"/>
      <c r="B79" s="97" t="s">
        <v>213</v>
      </c>
      <c r="C79" s="166" t="s">
        <v>156</v>
      </c>
      <c r="D79" s="166" t="s">
        <v>2</v>
      </c>
      <c r="E79" s="166" t="s">
        <v>217</v>
      </c>
      <c r="F79" s="7"/>
      <c r="G79" s="7"/>
      <c r="H79" s="7"/>
      <c r="I79" s="162"/>
      <c r="J79" s="162"/>
      <c r="K79" s="162"/>
      <c r="L79" s="162"/>
      <c r="M79" s="19" t="s">
        <v>1631</v>
      </c>
      <c r="N79" s="6"/>
    </row>
    <row r="80" spans="1:14" ht="12.75" customHeight="1" x14ac:dyDescent="0.2">
      <c r="A80" s="161"/>
      <c r="B80" s="181" t="s">
        <v>218</v>
      </c>
      <c r="C80" s="166"/>
      <c r="D80" s="166"/>
      <c r="E80" s="166"/>
      <c r="F80" s="7"/>
      <c r="G80" s="7"/>
      <c r="H80" s="7"/>
      <c r="I80" s="162"/>
      <c r="J80" s="162"/>
      <c r="K80" s="162"/>
      <c r="L80" s="162"/>
      <c r="M80" s="9"/>
      <c r="N80" s="6"/>
    </row>
    <row r="81" spans="1:14" ht="12.75" customHeight="1" x14ac:dyDescent="0.2">
      <c r="A81" s="161"/>
      <c r="B81" s="96" t="s">
        <v>162</v>
      </c>
      <c r="C81" s="166"/>
      <c r="D81" s="166"/>
      <c r="E81" s="166"/>
      <c r="F81" s="7"/>
      <c r="G81" s="7"/>
      <c r="H81" s="7"/>
      <c r="I81" s="162"/>
      <c r="J81" s="162"/>
      <c r="K81" s="162"/>
      <c r="L81" s="162"/>
      <c r="M81" s="9"/>
      <c r="N81" s="6"/>
    </row>
    <row r="82" spans="1:14" ht="38.25" customHeight="1" x14ac:dyDescent="0.2">
      <c r="A82" s="161">
        <v>24</v>
      </c>
      <c r="B82" s="181" t="s">
        <v>219</v>
      </c>
      <c r="C82" s="166" t="s">
        <v>220</v>
      </c>
      <c r="D82" s="166" t="s">
        <v>2</v>
      </c>
      <c r="E82" s="166" t="s">
        <v>238</v>
      </c>
      <c r="F82" s="7"/>
      <c r="G82" s="7"/>
      <c r="H82" s="7"/>
      <c r="I82" s="162"/>
      <c r="J82" s="162"/>
      <c r="K82" s="162"/>
      <c r="L82" s="162"/>
      <c r="M82" s="9" t="s">
        <v>1626</v>
      </c>
      <c r="N82" s="6"/>
    </row>
    <row r="83" spans="1:14" ht="25.5" customHeight="1" x14ac:dyDescent="0.2">
      <c r="A83" s="161">
        <v>25</v>
      </c>
      <c r="B83" s="181" t="s">
        <v>221</v>
      </c>
      <c r="C83" s="166" t="s">
        <v>220</v>
      </c>
      <c r="D83" s="166" t="s">
        <v>2</v>
      </c>
      <c r="E83" s="166" t="s">
        <v>197</v>
      </c>
      <c r="F83" s="7" t="s">
        <v>1793</v>
      </c>
      <c r="G83" s="7" t="s">
        <v>1793</v>
      </c>
      <c r="H83" s="7"/>
      <c r="I83" s="162"/>
      <c r="J83" s="162"/>
      <c r="K83" s="162"/>
      <c r="L83" s="162"/>
      <c r="M83" s="9" t="s">
        <v>1627</v>
      </c>
      <c r="N83" s="6"/>
    </row>
    <row r="84" spans="1:14" ht="25.5" customHeight="1" x14ac:dyDescent="0.2">
      <c r="A84" s="161">
        <v>26</v>
      </c>
      <c r="B84" s="181" t="s">
        <v>222</v>
      </c>
      <c r="C84" s="166" t="s">
        <v>220</v>
      </c>
      <c r="D84" s="166" t="s">
        <v>2</v>
      </c>
      <c r="E84" s="166" t="s">
        <v>197</v>
      </c>
      <c r="F84" s="7" t="s">
        <v>1793</v>
      </c>
      <c r="G84" s="7" t="s">
        <v>1793</v>
      </c>
      <c r="H84" s="7"/>
      <c r="I84" s="162"/>
      <c r="J84" s="162"/>
      <c r="K84" s="162"/>
      <c r="L84" s="162"/>
      <c r="M84" s="9" t="s">
        <v>1627</v>
      </c>
      <c r="N84" s="6"/>
    </row>
    <row r="85" spans="1:14" ht="76.5" customHeight="1" x14ac:dyDescent="0.2">
      <c r="A85" s="161">
        <v>27</v>
      </c>
      <c r="B85" s="181" t="s">
        <v>223</v>
      </c>
      <c r="C85" s="166" t="s">
        <v>220</v>
      </c>
      <c r="D85" s="166" t="s">
        <v>2</v>
      </c>
      <c r="E85" s="166" t="s">
        <v>239</v>
      </c>
      <c r="F85" s="8"/>
      <c r="G85" s="8"/>
      <c r="H85" s="8"/>
      <c r="I85" s="162" t="s">
        <v>1291</v>
      </c>
      <c r="J85" s="162"/>
      <c r="K85" s="162"/>
      <c r="L85" s="162"/>
      <c r="M85" s="104" t="s">
        <v>1632</v>
      </c>
      <c r="N85" s="6"/>
    </row>
    <row r="86" spans="1:14" ht="63.75" customHeight="1" x14ac:dyDescent="0.2">
      <c r="A86" s="161">
        <v>28</v>
      </c>
      <c r="B86" s="9" t="s">
        <v>224</v>
      </c>
      <c r="C86" s="166" t="s">
        <v>220</v>
      </c>
      <c r="D86" s="166" t="s">
        <v>2</v>
      </c>
      <c r="E86" s="166" t="s">
        <v>240</v>
      </c>
      <c r="F86" s="8"/>
      <c r="G86" s="8"/>
      <c r="H86" s="8"/>
      <c r="I86" s="162"/>
      <c r="J86" s="162"/>
      <c r="K86" s="162"/>
      <c r="L86" s="162"/>
      <c r="M86" s="9" t="s">
        <v>1633</v>
      </c>
      <c r="N86" s="6"/>
    </row>
    <row r="87" spans="1:14" ht="38.25" customHeight="1" x14ac:dyDescent="0.2">
      <c r="A87" s="161">
        <v>29</v>
      </c>
      <c r="B87" s="181" t="s">
        <v>225</v>
      </c>
      <c r="C87" s="166" t="s">
        <v>202</v>
      </c>
      <c r="D87" s="166" t="s">
        <v>2</v>
      </c>
      <c r="E87" s="166" t="s">
        <v>241</v>
      </c>
      <c r="F87" s="8"/>
      <c r="G87" s="8"/>
      <c r="H87" s="8"/>
      <c r="I87" s="162" t="s">
        <v>1291</v>
      </c>
      <c r="J87" s="162"/>
      <c r="K87" s="162"/>
      <c r="L87" s="162"/>
      <c r="M87" s="9" t="s">
        <v>1634</v>
      </c>
      <c r="N87" s="6"/>
    </row>
    <row r="88" spans="1:14" ht="38.25" customHeight="1" x14ac:dyDescent="0.2">
      <c r="A88" s="161">
        <v>30</v>
      </c>
      <c r="B88" s="181" t="s">
        <v>226</v>
      </c>
      <c r="C88" s="166" t="s">
        <v>202</v>
      </c>
      <c r="D88" s="166" t="s">
        <v>2</v>
      </c>
      <c r="E88" s="166" t="s">
        <v>227</v>
      </c>
      <c r="F88" s="8"/>
      <c r="G88" s="8"/>
      <c r="H88" s="8"/>
      <c r="I88" s="162" t="s">
        <v>1291</v>
      </c>
      <c r="J88" s="162"/>
      <c r="K88" s="162"/>
      <c r="L88" s="162"/>
      <c r="M88" s="9" t="s">
        <v>1635</v>
      </c>
      <c r="N88" s="6"/>
    </row>
    <row r="89" spans="1:14" ht="38.25" customHeight="1" x14ac:dyDescent="0.2">
      <c r="A89" s="161">
        <v>31</v>
      </c>
      <c r="B89" s="9" t="s">
        <v>228</v>
      </c>
      <c r="C89" s="9" t="s">
        <v>202</v>
      </c>
      <c r="D89" s="166" t="s">
        <v>2</v>
      </c>
      <c r="E89" s="166" t="s">
        <v>197</v>
      </c>
      <c r="F89" s="13"/>
      <c r="G89" s="13"/>
      <c r="H89" s="13"/>
      <c r="I89" s="162" t="s">
        <v>1291</v>
      </c>
      <c r="J89" s="162"/>
      <c r="K89" s="162"/>
      <c r="L89" s="162"/>
      <c r="M89" s="9" t="s">
        <v>1636</v>
      </c>
    </row>
    <row r="90" spans="1:14" ht="38.25" customHeight="1" x14ac:dyDescent="0.2">
      <c r="A90" s="161">
        <v>32</v>
      </c>
      <c r="B90" s="9" t="s">
        <v>229</v>
      </c>
      <c r="C90" s="9" t="s">
        <v>202</v>
      </c>
      <c r="D90" s="166" t="s">
        <v>2</v>
      </c>
      <c r="E90" s="166" t="s">
        <v>197</v>
      </c>
      <c r="F90" s="13"/>
      <c r="G90" s="13"/>
      <c r="H90" s="16"/>
      <c r="I90" s="162" t="s">
        <v>1291</v>
      </c>
      <c r="J90" s="162"/>
      <c r="K90" s="162"/>
      <c r="L90" s="162"/>
      <c r="M90" s="9" t="s">
        <v>1637</v>
      </c>
    </row>
    <row r="91" spans="1:14" ht="38.25" customHeight="1" x14ac:dyDescent="0.2">
      <c r="A91" s="161">
        <v>33</v>
      </c>
      <c r="B91" s="9" t="s">
        <v>230</v>
      </c>
      <c r="C91" s="9" t="s">
        <v>202</v>
      </c>
      <c r="D91" s="166" t="s">
        <v>2</v>
      </c>
      <c r="E91" s="166" t="s">
        <v>197</v>
      </c>
      <c r="F91" s="13"/>
      <c r="G91" s="13"/>
      <c r="H91" s="13"/>
      <c r="I91" s="162"/>
      <c r="J91" s="162"/>
      <c r="K91" s="162"/>
      <c r="L91" s="162"/>
      <c r="M91" s="104" t="s">
        <v>1638</v>
      </c>
    </row>
    <row r="92" spans="1:14" ht="38.25" customHeight="1" x14ac:dyDescent="0.2">
      <c r="A92" s="161">
        <v>34</v>
      </c>
      <c r="B92" s="9" t="s">
        <v>231</v>
      </c>
      <c r="C92" s="9" t="s">
        <v>202</v>
      </c>
      <c r="D92" s="166" t="s">
        <v>2</v>
      </c>
      <c r="E92" s="166" t="s">
        <v>197</v>
      </c>
      <c r="F92" s="16">
        <v>27781.599999999999</v>
      </c>
      <c r="G92" s="16">
        <v>27781.599999999999</v>
      </c>
      <c r="H92" s="16">
        <v>30584.799999999999</v>
      </c>
      <c r="I92" s="162" t="s">
        <v>1291</v>
      </c>
      <c r="J92" s="162"/>
      <c r="K92" s="162"/>
      <c r="L92" s="162"/>
      <c r="M92" s="9" t="s">
        <v>1639</v>
      </c>
    </row>
    <row r="93" spans="1:14" ht="38.25" customHeight="1" x14ac:dyDescent="0.2">
      <c r="A93" s="161">
        <v>35</v>
      </c>
      <c r="B93" s="9" t="s">
        <v>232</v>
      </c>
      <c r="C93" s="9" t="s">
        <v>202</v>
      </c>
      <c r="D93" s="166" t="s">
        <v>2</v>
      </c>
      <c r="E93" s="166" t="s">
        <v>197</v>
      </c>
      <c r="F93" s="13"/>
      <c r="G93" s="13"/>
      <c r="H93" s="13"/>
      <c r="I93" s="162" t="s">
        <v>1291</v>
      </c>
      <c r="J93" s="162"/>
      <c r="K93" s="162"/>
      <c r="L93" s="162"/>
      <c r="M93" s="19" t="s">
        <v>1640</v>
      </c>
    </row>
    <row r="94" spans="1:14" ht="38.25" customHeight="1" x14ac:dyDescent="0.2">
      <c r="A94" s="161">
        <v>36</v>
      </c>
      <c r="B94" s="9" t="s">
        <v>233</v>
      </c>
      <c r="C94" s="9" t="s">
        <v>202</v>
      </c>
      <c r="D94" s="166" t="s">
        <v>2</v>
      </c>
      <c r="E94" s="166" t="s">
        <v>197</v>
      </c>
      <c r="F94" s="13"/>
      <c r="G94" s="13"/>
      <c r="H94" s="17"/>
      <c r="I94" s="162" t="s">
        <v>1291</v>
      </c>
      <c r="J94" s="162"/>
      <c r="K94" s="162"/>
      <c r="L94" s="162"/>
      <c r="M94" s="9" t="s">
        <v>1641</v>
      </c>
    </row>
    <row r="95" spans="1:14" ht="38.25" customHeight="1" x14ac:dyDescent="0.2">
      <c r="A95" s="161">
        <v>37</v>
      </c>
      <c r="B95" s="9" t="s">
        <v>234</v>
      </c>
      <c r="C95" s="9" t="s">
        <v>202</v>
      </c>
      <c r="D95" s="166" t="s">
        <v>2</v>
      </c>
      <c r="E95" s="166" t="s">
        <v>197</v>
      </c>
      <c r="F95" s="18"/>
      <c r="G95" s="18"/>
      <c r="H95" s="18"/>
      <c r="I95" s="162" t="s">
        <v>1291</v>
      </c>
      <c r="J95" s="162"/>
      <c r="K95" s="162"/>
      <c r="L95" s="162"/>
      <c r="M95" s="9" t="s">
        <v>1642</v>
      </c>
    </row>
    <row r="96" spans="1:14" ht="38.25" customHeight="1" x14ac:dyDescent="0.2">
      <c r="A96" s="161">
        <v>38</v>
      </c>
      <c r="B96" s="9" t="s">
        <v>235</v>
      </c>
      <c r="C96" s="9" t="s">
        <v>202</v>
      </c>
      <c r="D96" s="166" t="s">
        <v>2</v>
      </c>
      <c r="E96" s="166" t="s">
        <v>197</v>
      </c>
      <c r="F96" s="18"/>
      <c r="G96" s="18"/>
      <c r="H96" s="18"/>
      <c r="I96" s="162" t="s">
        <v>1291</v>
      </c>
      <c r="J96" s="162"/>
      <c r="K96" s="162"/>
      <c r="L96" s="162"/>
      <c r="M96" s="9" t="s">
        <v>1643</v>
      </c>
    </row>
    <row r="97" spans="1:14" ht="89.25" x14ac:dyDescent="0.2">
      <c r="A97" s="161">
        <v>39</v>
      </c>
      <c r="B97" s="9" t="s">
        <v>236</v>
      </c>
      <c r="C97" s="9" t="s">
        <v>202</v>
      </c>
      <c r="D97" s="166" t="s">
        <v>2</v>
      </c>
      <c r="E97" s="162" t="s">
        <v>237</v>
      </c>
      <c r="F97" s="18"/>
      <c r="G97" s="18"/>
      <c r="H97" s="18"/>
      <c r="I97" s="162" t="s">
        <v>1291</v>
      </c>
      <c r="J97" s="162"/>
      <c r="K97" s="162"/>
      <c r="L97" s="162"/>
      <c r="M97" s="9" t="s">
        <v>1644</v>
      </c>
    </row>
    <row r="98" spans="1:14" ht="12.75" customHeight="1" x14ac:dyDescent="0.2">
      <c r="A98" s="161"/>
      <c r="B98" s="19" t="s">
        <v>167</v>
      </c>
      <c r="C98" s="163" t="s">
        <v>202</v>
      </c>
      <c r="D98" s="162"/>
      <c r="E98" s="162"/>
      <c r="F98" s="79">
        <v>27781.599999999999</v>
      </c>
      <c r="G98" s="79">
        <v>27781.599999999999</v>
      </c>
      <c r="H98" s="79">
        <f>H92</f>
        <v>30584.799999999999</v>
      </c>
      <c r="I98" s="162"/>
      <c r="J98" s="162"/>
      <c r="K98" s="162"/>
      <c r="L98" s="162"/>
      <c r="M98" s="9"/>
      <c r="N98" s="6"/>
    </row>
    <row r="99" spans="1:14" ht="12.75" customHeight="1" x14ac:dyDescent="0.2">
      <c r="A99" s="161"/>
      <c r="B99" s="19" t="s">
        <v>168</v>
      </c>
      <c r="C99" s="163" t="s">
        <v>202</v>
      </c>
      <c r="D99" s="162"/>
      <c r="E99" s="162"/>
      <c r="F99" s="79">
        <v>117.5984</v>
      </c>
      <c r="G99" s="79">
        <v>117.5984</v>
      </c>
      <c r="H99" s="79">
        <f>H68+H67</f>
        <v>115.239</v>
      </c>
      <c r="I99" s="162"/>
      <c r="J99" s="162"/>
      <c r="K99" s="162"/>
      <c r="L99" s="162"/>
      <c r="M99" s="9"/>
      <c r="N99" s="6"/>
    </row>
    <row r="100" spans="1:14" ht="12.75" customHeight="1" x14ac:dyDescent="0.2">
      <c r="A100" s="161"/>
      <c r="B100" s="19" t="s">
        <v>19</v>
      </c>
      <c r="C100" s="163" t="s">
        <v>202</v>
      </c>
      <c r="D100" s="162"/>
      <c r="E100" s="162"/>
      <c r="F100" s="79">
        <v>0</v>
      </c>
      <c r="G100" s="79">
        <v>0</v>
      </c>
      <c r="H100" s="79"/>
      <c r="I100" s="162"/>
      <c r="J100" s="162"/>
      <c r="K100" s="162"/>
      <c r="L100" s="162"/>
      <c r="M100" s="9"/>
      <c r="N100" s="6"/>
    </row>
    <row r="101" spans="1:14" ht="12.75" customHeight="1" x14ac:dyDescent="0.2">
      <c r="A101" s="161"/>
      <c r="B101" s="19" t="s">
        <v>169</v>
      </c>
      <c r="C101" s="163" t="s">
        <v>202</v>
      </c>
      <c r="D101" s="162"/>
      <c r="E101" s="162"/>
      <c r="F101" s="79">
        <v>0</v>
      </c>
      <c r="G101" s="79">
        <v>0</v>
      </c>
      <c r="H101" s="79"/>
      <c r="I101" s="162"/>
      <c r="J101" s="162"/>
      <c r="K101" s="162"/>
      <c r="L101" s="162"/>
      <c r="M101" s="9"/>
      <c r="N101" s="6"/>
    </row>
    <row r="102" spans="1:14" ht="12.75" customHeight="1" x14ac:dyDescent="0.2">
      <c r="A102" s="161"/>
      <c r="B102" s="19" t="s">
        <v>248</v>
      </c>
      <c r="C102" s="163" t="s">
        <v>202</v>
      </c>
      <c r="D102" s="162"/>
      <c r="E102" s="162"/>
      <c r="F102" s="79">
        <v>27899.198399999997</v>
      </c>
      <c r="G102" s="79">
        <v>27899.198399999997</v>
      </c>
      <c r="H102" s="79">
        <f>H101+H100+H99+H98</f>
        <v>30700.039000000001</v>
      </c>
      <c r="I102" s="162"/>
      <c r="J102" s="162"/>
      <c r="K102" s="162"/>
      <c r="L102" s="162"/>
      <c r="M102" s="9"/>
      <c r="N102" s="6"/>
    </row>
    <row r="103" spans="1:14" ht="12.75" customHeight="1" x14ac:dyDescent="0.2">
      <c r="A103" s="161"/>
      <c r="B103" s="90" t="s">
        <v>249</v>
      </c>
      <c r="C103" s="161"/>
      <c r="D103" s="161"/>
      <c r="E103" s="161"/>
      <c r="F103" s="195"/>
      <c r="G103" s="195"/>
      <c r="H103" s="195"/>
      <c r="I103" s="195"/>
      <c r="J103" s="195"/>
      <c r="K103" s="195"/>
      <c r="L103" s="195"/>
      <c r="M103" s="9"/>
      <c r="N103" s="6"/>
    </row>
    <row r="104" spans="1:14" ht="12.75" customHeight="1" x14ac:dyDescent="0.2">
      <c r="A104" s="161"/>
      <c r="B104" s="98" t="s">
        <v>250</v>
      </c>
      <c r="C104" s="161"/>
      <c r="D104" s="161"/>
      <c r="E104" s="161"/>
      <c r="F104" s="195"/>
      <c r="G104" s="195"/>
      <c r="H104" s="195"/>
      <c r="I104" s="195"/>
      <c r="J104" s="195"/>
      <c r="K104" s="195"/>
      <c r="L104" s="195"/>
      <c r="M104" s="9"/>
      <c r="N104" s="6"/>
    </row>
    <row r="105" spans="1:14" ht="25.5" customHeight="1" x14ac:dyDescent="0.2">
      <c r="A105" s="91">
        <v>7</v>
      </c>
      <c r="B105" s="9" t="s">
        <v>251</v>
      </c>
      <c r="C105" s="162" t="s">
        <v>1</v>
      </c>
      <c r="D105" s="162" t="s">
        <v>1395</v>
      </c>
      <c r="E105" s="162" t="s">
        <v>252</v>
      </c>
      <c r="F105" s="15">
        <v>100.7</v>
      </c>
      <c r="G105" s="15">
        <v>100.7</v>
      </c>
      <c r="H105" s="130" t="s">
        <v>1565</v>
      </c>
      <c r="I105" s="162" t="s">
        <v>2</v>
      </c>
      <c r="J105" s="162" t="s">
        <v>2</v>
      </c>
      <c r="K105" s="162" t="s">
        <v>2</v>
      </c>
      <c r="L105" s="162" t="s">
        <v>2</v>
      </c>
      <c r="M105" s="9" t="s">
        <v>1539</v>
      </c>
      <c r="N105" s="6"/>
    </row>
    <row r="106" spans="1:14" ht="25.5" customHeight="1" x14ac:dyDescent="0.2">
      <c r="A106" s="91">
        <v>8</v>
      </c>
      <c r="B106" s="9" t="s">
        <v>253</v>
      </c>
      <c r="C106" s="162" t="s">
        <v>1</v>
      </c>
      <c r="D106" s="9" t="s">
        <v>1395</v>
      </c>
      <c r="E106" s="162" t="s">
        <v>252</v>
      </c>
      <c r="F106" s="15">
        <v>100.1</v>
      </c>
      <c r="G106" s="15">
        <v>100.1</v>
      </c>
      <c r="H106" s="131" t="s">
        <v>1566</v>
      </c>
      <c r="I106" s="162" t="s">
        <v>2</v>
      </c>
      <c r="J106" s="162" t="s">
        <v>2</v>
      </c>
      <c r="K106" s="162" t="s">
        <v>2</v>
      </c>
      <c r="L106" s="162" t="s">
        <v>2</v>
      </c>
      <c r="M106" s="9" t="s">
        <v>1540</v>
      </c>
      <c r="N106" s="6"/>
    </row>
    <row r="107" spans="1:14" ht="25.5" customHeight="1" x14ac:dyDescent="0.2">
      <c r="A107" s="176">
        <v>9</v>
      </c>
      <c r="B107" s="9" t="s">
        <v>254</v>
      </c>
      <c r="C107" s="162" t="s">
        <v>1</v>
      </c>
      <c r="D107" s="194" t="s">
        <v>1396</v>
      </c>
      <c r="E107" s="162" t="s">
        <v>252</v>
      </c>
      <c r="F107" s="15"/>
      <c r="G107" s="15"/>
      <c r="H107" s="130" t="s">
        <v>2</v>
      </c>
      <c r="I107" s="162" t="s">
        <v>2</v>
      </c>
      <c r="J107" s="162" t="s">
        <v>2</v>
      </c>
      <c r="K107" s="162" t="s">
        <v>2</v>
      </c>
      <c r="L107" s="162" t="s">
        <v>2</v>
      </c>
      <c r="M107" s="9"/>
      <c r="N107" s="6"/>
    </row>
    <row r="108" spans="1:14" ht="12.75" customHeight="1" x14ac:dyDescent="0.2">
      <c r="A108" s="176" t="s">
        <v>34</v>
      </c>
      <c r="B108" s="154" t="s">
        <v>255</v>
      </c>
      <c r="C108" s="162" t="s">
        <v>1</v>
      </c>
      <c r="D108" s="194"/>
      <c r="E108" s="162" t="s">
        <v>252</v>
      </c>
      <c r="F108" s="15">
        <v>40</v>
      </c>
      <c r="G108" s="15">
        <v>40</v>
      </c>
      <c r="H108" s="130" t="s">
        <v>1567</v>
      </c>
      <c r="I108" s="162" t="s">
        <v>2</v>
      </c>
      <c r="J108" s="162" t="s">
        <v>2</v>
      </c>
      <c r="K108" s="162" t="s">
        <v>2</v>
      </c>
      <c r="L108" s="162" t="s">
        <v>2</v>
      </c>
      <c r="M108" s="9" t="s">
        <v>1541</v>
      </c>
      <c r="N108" s="6"/>
    </row>
    <row r="109" spans="1:14" ht="12.75" customHeight="1" x14ac:dyDescent="0.2">
      <c r="A109" s="95" t="s">
        <v>34</v>
      </c>
      <c r="B109" s="154" t="s">
        <v>256</v>
      </c>
      <c r="C109" s="162" t="s">
        <v>1</v>
      </c>
      <c r="D109" s="194"/>
      <c r="E109" s="162" t="s">
        <v>252</v>
      </c>
      <c r="F109" s="15">
        <v>22.3</v>
      </c>
      <c r="G109" s="15">
        <v>22.3</v>
      </c>
      <c r="H109" s="130" t="s">
        <v>1568</v>
      </c>
      <c r="I109" s="162" t="s">
        <v>2</v>
      </c>
      <c r="J109" s="162" t="s">
        <v>2</v>
      </c>
      <c r="K109" s="162" t="s">
        <v>2</v>
      </c>
      <c r="L109" s="162" t="s">
        <v>2</v>
      </c>
      <c r="M109" s="9" t="s">
        <v>1542</v>
      </c>
      <c r="N109" s="6"/>
    </row>
    <row r="110" spans="1:14" ht="25.5" customHeight="1" x14ac:dyDescent="0.2">
      <c r="A110" s="176">
        <v>10</v>
      </c>
      <c r="B110" s="9" t="s">
        <v>257</v>
      </c>
      <c r="C110" s="162" t="s">
        <v>1</v>
      </c>
      <c r="D110" s="194" t="s">
        <v>1396</v>
      </c>
      <c r="E110" s="162" t="s">
        <v>252</v>
      </c>
      <c r="F110" s="15"/>
      <c r="G110" s="15"/>
      <c r="H110" s="130" t="s">
        <v>2</v>
      </c>
      <c r="I110" s="162" t="s">
        <v>2</v>
      </c>
      <c r="J110" s="162" t="s">
        <v>2</v>
      </c>
      <c r="K110" s="162" t="s">
        <v>2</v>
      </c>
      <c r="L110" s="162" t="s">
        <v>2</v>
      </c>
      <c r="M110" s="9"/>
      <c r="N110" s="6"/>
    </row>
    <row r="111" spans="1:14" ht="12.75" customHeight="1" x14ac:dyDescent="0.2">
      <c r="A111" s="95" t="s">
        <v>20</v>
      </c>
      <c r="B111" s="154" t="s">
        <v>255</v>
      </c>
      <c r="C111" s="162" t="s">
        <v>1</v>
      </c>
      <c r="D111" s="194"/>
      <c r="E111" s="162" t="s">
        <v>252</v>
      </c>
      <c r="F111" s="15">
        <v>31.5</v>
      </c>
      <c r="G111" s="15">
        <v>31.5</v>
      </c>
      <c r="H111" s="130" t="s">
        <v>1569</v>
      </c>
      <c r="I111" s="162" t="s">
        <v>2</v>
      </c>
      <c r="J111" s="162" t="s">
        <v>2</v>
      </c>
      <c r="K111" s="162" t="s">
        <v>2</v>
      </c>
      <c r="L111" s="162" t="s">
        <v>2</v>
      </c>
      <c r="M111" s="9" t="s">
        <v>1543</v>
      </c>
      <c r="N111" s="6"/>
    </row>
    <row r="112" spans="1:14" ht="12.75" customHeight="1" x14ac:dyDescent="0.2">
      <c r="A112" s="176" t="s">
        <v>21</v>
      </c>
      <c r="B112" s="154" t="s">
        <v>256</v>
      </c>
      <c r="C112" s="162" t="s">
        <v>1</v>
      </c>
      <c r="D112" s="194"/>
      <c r="E112" s="162" t="s">
        <v>252</v>
      </c>
      <c r="F112" s="15">
        <v>1.3</v>
      </c>
      <c r="G112" s="15">
        <v>1.3</v>
      </c>
      <c r="H112" s="130" t="s">
        <v>1570</v>
      </c>
      <c r="I112" s="162" t="s">
        <v>2</v>
      </c>
      <c r="J112" s="162" t="s">
        <v>2</v>
      </c>
      <c r="K112" s="162" t="s">
        <v>2</v>
      </c>
      <c r="L112" s="162" t="s">
        <v>2</v>
      </c>
      <c r="M112" s="9" t="s">
        <v>1533</v>
      </c>
      <c r="N112" s="6"/>
    </row>
    <row r="113" spans="1:14" ht="25.5" customHeight="1" x14ac:dyDescent="0.2">
      <c r="A113" s="176">
        <v>11</v>
      </c>
      <c r="B113" s="9" t="s">
        <v>258</v>
      </c>
      <c r="C113" s="162" t="s">
        <v>1</v>
      </c>
      <c r="D113" s="162" t="s">
        <v>1396</v>
      </c>
      <c r="E113" s="162" t="s">
        <v>252</v>
      </c>
      <c r="F113" s="10">
        <v>0</v>
      </c>
      <c r="G113" s="10">
        <v>0</v>
      </c>
      <c r="H113" s="130" t="s">
        <v>1571</v>
      </c>
      <c r="I113" s="162" t="s">
        <v>2</v>
      </c>
      <c r="J113" s="162" t="s">
        <v>2</v>
      </c>
      <c r="K113" s="162" t="s">
        <v>2</v>
      </c>
      <c r="L113" s="162" t="s">
        <v>2</v>
      </c>
      <c r="M113" s="9" t="s">
        <v>1533</v>
      </c>
      <c r="N113" s="6"/>
    </row>
    <row r="114" spans="1:14" ht="25.5" customHeight="1" x14ac:dyDescent="0.2">
      <c r="A114" s="176">
        <v>80</v>
      </c>
      <c r="B114" s="9" t="s">
        <v>259</v>
      </c>
      <c r="C114" s="162" t="s">
        <v>1</v>
      </c>
      <c r="D114" s="166" t="s">
        <v>1397</v>
      </c>
      <c r="E114" s="162" t="s">
        <v>260</v>
      </c>
      <c r="F114" s="185">
        <v>4.5599999999999996</v>
      </c>
      <c r="G114" s="15">
        <v>5</v>
      </c>
      <c r="H114" s="170" t="s">
        <v>1572</v>
      </c>
      <c r="I114" s="163" t="s">
        <v>2</v>
      </c>
      <c r="J114" s="163" t="s">
        <v>2</v>
      </c>
      <c r="K114" s="163" t="s">
        <v>2</v>
      </c>
      <c r="L114" s="163" t="s">
        <v>2</v>
      </c>
      <c r="M114" s="9" t="s">
        <v>1533</v>
      </c>
      <c r="N114" s="6"/>
    </row>
    <row r="115" spans="1:14" ht="25.5" customHeight="1" x14ac:dyDescent="0.2">
      <c r="A115" s="176">
        <v>81</v>
      </c>
      <c r="B115" s="9" t="s">
        <v>261</v>
      </c>
      <c r="C115" s="162" t="s">
        <v>1</v>
      </c>
      <c r="D115" s="166" t="s">
        <v>1397</v>
      </c>
      <c r="E115" s="162" t="s">
        <v>260</v>
      </c>
      <c r="F115" s="162">
        <v>4.4999999999999998E-2</v>
      </c>
      <c r="G115" s="162">
        <v>4.4999999999999998E-2</v>
      </c>
      <c r="H115" s="170" t="s">
        <v>1573</v>
      </c>
      <c r="I115" s="163" t="s">
        <v>2</v>
      </c>
      <c r="J115" s="163" t="s">
        <v>2</v>
      </c>
      <c r="K115" s="163" t="s">
        <v>2</v>
      </c>
      <c r="L115" s="163" t="s">
        <v>2</v>
      </c>
      <c r="M115" s="9" t="s">
        <v>1533</v>
      </c>
      <c r="N115" s="6"/>
    </row>
    <row r="116" spans="1:14" ht="25.5" customHeight="1" x14ac:dyDescent="0.2">
      <c r="A116" s="161"/>
      <c r="B116" s="93" t="s">
        <v>406</v>
      </c>
      <c r="C116" s="162"/>
      <c r="D116" s="162"/>
      <c r="E116" s="162"/>
      <c r="F116" s="10"/>
      <c r="G116" s="10"/>
      <c r="H116" s="10"/>
      <c r="I116" s="10"/>
      <c r="J116" s="10"/>
      <c r="K116" s="10"/>
      <c r="L116" s="10"/>
      <c r="M116" s="9"/>
      <c r="N116" s="6"/>
    </row>
    <row r="117" spans="1:14" ht="76.5" x14ac:dyDescent="0.2">
      <c r="A117" s="161">
        <v>40</v>
      </c>
      <c r="B117" s="175" t="s">
        <v>1306</v>
      </c>
      <c r="C117" s="162" t="s">
        <v>202</v>
      </c>
      <c r="D117" s="162" t="s">
        <v>2</v>
      </c>
      <c r="E117" s="162" t="s">
        <v>252</v>
      </c>
      <c r="F117" s="70">
        <v>136.25399999999999</v>
      </c>
      <c r="G117" s="70">
        <v>136.25399999999999</v>
      </c>
      <c r="H117" s="70">
        <v>136.24700000000001</v>
      </c>
      <c r="I117" s="10" t="s">
        <v>168</v>
      </c>
      <c r="J117" s="10">
        <v>255</v>
      </c>
      <c r="K117" s="11" t="s">
        <v>103</v>
      </c>
      <c r="L117" s="11"/>
      <c r="M117" s="9" t="s">
        <v>1957</v>
      </c>
      <c r="N117" s="6"/>
    </row>
    <row r="118" spans="1:14" ht="38.25" customHeight="1" x14ac:dyDescent="0.2">
      <c r="A118" s="161">
        <v>41</v>
      </c>
      <c r="B118" s="172" t="s">
        <v>1244</v>
      </c>
      <c r="C118" s="162" t="s">
        <v>202</v>
      </c>
      <c r="D118" s="162" t="s">
        <v>2</v>
      </c>
      <c r="E118" s="162" t="s">
        <v>252</v>
      </c>
      <c r="F118" s="84">
        <v>10.531000000000001</v>
      </c>
      <c r="G118" s="84">
        <v>10.531000000000001</v>
      </c>
      <c r="H118" s="84">
        <v>10.531000000000001</v>
      </c>
      <c r="I118" s="10" t="s">
        <v>168</v>
      </c>
      <c r="J118" s="10">
        <v>255</v>
      </c>
      <c r="K118" s="11" t="s">
        <v>84</v>
      </c>
      <c r="L118" s="10"/>
      <c r="M118" s="19" t="s">
        <v>1433</v>
      </c>
      <c r="N118" s="6"/>
    </row>
    <row r="119" spans="1:14" ht="38.25" customHeight="1" x14ac:dyDescent="0.2">
      <c r="A119" s="161">
        <v>42</v>
      </c>
      <c r="B119" s="175" t="s">
        <v>1307</v>
      </c>
      <c r="C119" s="162" t="s">
        <v>202</v>
      </c>
      <c r="D119" s="162" t="s">
        <v>2</v>
      </c>
      <c r="E119" s="162" t="s">
        <v>252</v>
      </c>
      <c r="F119" s="84">
        <v>302.71699999999998</v>
      </c>
      <c r="G119" s="84">
        <v>302.71699999999998</v>
      </c>
      <c r="H119" s="84">
        <v>302.71699999999998</v>
      </c>
      <c r="I119" s="10" t="s">
        <v>168</v>
      </c>
      <c r="J119" s="10">
        <v>255</v>
      </c>
      <c r="K119" s="11" t="s">
        <v>102</v>
      </c>
      <c r="L119" s="10"/>
      <c r="M119" s="9" t="s">
        <v>1533</v>
      </c>
      <c r="N119" s="6"/>
    </row>
    <row r="120" spans="1:14" ht="25.5" x14ac:dyDescent="0.2">
      <c r="A120" s="161">
        <v>43</v>
      </c>
      <c r="B120" s="175" t="s">
        <v>1308</v>
      </c>
      <c r="C120" s="162" t="s">
        <v>202</v>
      </c>
      <c r="D120" s="162" t="s">
        <v>2</v>
      </c>
      <c r="E120" s="162" t="s">
        <v>252</v>
      </c>
      <c r="F120" s="84">
        <v>1.403</v>
      </c>
      <c r="G120" s="84">
        <v>1.403</v>
      </c>
      <c r="H120" s="84">
        <v>1.403</v>
      </c>
      <c r="I120" s="10" t="s">
        <v>168</v>
      </c>
      <c r="J120" s="10">
        <v>255</v>
      </c>
      <c r="K120" s="11" t="s">
        <v>70</v>
      </c>
      <c r="L120" s="10"/>
      <c r="M120" s="9" t="s">
        <v>1533</v>
      </c>
      <c r="N120" s="6"/>
    </row>
    <row r="121" spans="1:14" ht="89.25" customHeight="1" x14ac:dyDescent="0.2">
      <c r="A121" s="161">
        <v>44</v>
      </c>
      <c r="B121" s="175" t="s">
        <v>1309</v>
      </c>
      <c r="C121" s="162" t="s">
        <v>202</v>
      </c>
      <c r="D121" s="162" t="s">
        <v>2</v>
      </c>
      <c r="E121" s="162" t="s">
        <v>252</v>
      </c>
      <c r="F121" s="84">
        <v>250.3613</v>
      </c>
      <c r="G121" s="84">
        <v>250.3613</v>
      </c>
      <c r="H121" s="84">
        <v>191.57499999999999</v>
      </c>
      <c r="I121" s="10" t="s">
        <v>168</v>
      </c>
      <c r="J121" s="10">
        <v>255</v>
      </c>
      <c r="K121" s="11" t="s">
        <v>80</v>
      </c>
      <c r="L121" s="10"/>
      <c r="M121" s="9" t="s">
        <v>1544</v>
      </c>
      <c r="N121" s="6"/>
    </row>
    <row r="122" spans="1:14" ht="25.5" x14ac:dyDescent="0.2">
      <c r="A122" s="161">
        <v>45</v>
      </c>
      <c r="B122" s="175" t="s">
        <v>1310</v>
      </c>
      <c r="C122" s="162" t="s">
        <v>202</v>
      </c>
      <c r="D122" s="162" t="s">
        <v>2</v>
      </c>
      <c r="E122" s="162" t="s">
        <v>252</v>
      </c>
      <c r="F122" s="84">
        <v>156.30600000000001</v>
      </c>
      <c r="G122" s="84">
        <v>156.30600000000001</v>
      </c>
      <c r="H122" s="84">
        <v>156.30600000000001</v>
      </c>
      <c r="I122" s="10" t="s">
        <v>168</v>
      </c>
      <c r="J122" s="10">
        <v>255</v>
      </c>
      <c r="K122" s="11" t="s">
        <v>117</v>
      </c>
      <c r="L122" s="10"/>
      <c r="M122" s="9" t="s">
        <v>1533</v>
      </c>
      <c r="N122" s="6"/>
    </row>
    <row r="123" spans="1:14" ht="63.75" customHeight="1" x14ac:dyDescent="0.2">
      <c r="A123" s="161">
        <v>47</v>
      </c>
      <c r="B123" s="175" t="s">
        <v>1311</v>
      </c>
      <c r="C123" s="162" t="s">
        <v>202</v>
      </c>
      <c r="D123" s="162" t="s">
        <v>2</v>
      </c>
      <c r="E123" s="162" t="s">
        <v>252</v>
      </c>
      <c r="F123" s="84">
        <v>2012</v>
      </c>
      <c r="G123" s="84">
        <v>2012</v>
      </c>
      <c r="H123" s="84">
        <v>2012</v>
      </c>
      <c r="I123" s="10" t="s">
        <v>19</v>
      </c>
      <c r="J123" s="10">
        <v>255</v>
      </c>
      <c r="K123" s="11" t="s">
        <v>101</v>
      </c>
      <c r="L123" s="11" t="s">
        <v>78</v>
      </c>
      <c r="M123" s="9" t="s">
        <v>1533</v>
      </c>
      <c r="N123" s="6"/>
    </row>
    <row r="124" spans="1:14" ht="63.75" customHeight="1" x14ac:dyDescent="0.2">
      <c r="A124" s="161">
        <v>48</v>
      </c>
      <c r="B124" s="175" t="s">
        <v>1312</v>
      </c>
      <c r="C124" s="162" t="s">
        <v>202</v>
      </c>
      <c r="D124" s="162" t="s">
        <v>2</v>
      </c>
      <c r="E124" s="162" t="s">
        <v>252</v>
      </c>
      <c r="F124" s="84">
        <v>7950.9780000000001</v>
      </c>
      <c r="G124" s="84">
        <v>7950.9780000000001</v>
      </c>
      <c r="H124" s="84">
        <v>7950.9780000000001</v>
      </c>
      <c r="I124" s="10" t="s">
        <v>168</v>
      </c>
      <c r="J124" s="10">
        <v>255</v>
      </c>
      <c r="K124" s="11" t="s">
        <v>118</v>
      </c>
      <c r="L124" s="10"/>
      <c r="M124" s="9" t="s">
        <v>1533</v>
      </c>
      <c r="N124" s="6"/>
    </row>
    <row r="125" spans="1:14" ht="38.25" x14ac:dyDescent="0.2">
      <c r="A125" s="161">
        <v>49</v>
      </c>
      <c r="B125" s="175" t="s">
        <v>1313</v>
      </c>
      <c r="C125" s="162" t="s">
        <v>202</v>
      </c>
      <c r="D125" s="162" t="s">
        <v>2</v>
      </c>
      <c r="E125" s="162" t="s">
        <v>252</v>
      </c>
      <c r="F125" s="84">
        <v>109.24</v>
      </c>
      <c r="G125" s="84">
        <v>109.24</v>
      </c>
      <c r="H125" s="84">
        <v>109.24</v>
      </c>
      <c r="I125" s="10" t="s">
        <v>168</v>
      </c>
      <c r="J125" s="10">
        <v>255</v>
      </c>
      <c r="K125" s="11" t="s">
        <v>87</v>
      </c>
      <c r="L125" s="10"/>
      <c r="M125" s="9" t="s">
        <v>1533</v>
      </c>
      <c r="N125" s="6"/>
    </row>
    <row r="126" spans="1:14" ht="51" customHeight="1" x14ac:dyDescent="0.2">
      <c r="A126" s="161">
        <v>50</v>
      </c>
      <c r="B126" s="175" t="s">
        <v>1314</v>
      </c>
      <c r="C126" s="162" t="s">
        <v>202</v>
      </c>
      <c r="D126" s="162" t="s">
        <v>2</v>
      </c>
      <c r="E126" s="162" t="s">
        <v>252</v>
      </c>
      <c r="F126" s="84">
        <v>8.1189999999999998</v>
      </c>
      <c r="G126" s="84">
        <v>8.1189999999999998</v>
      </c>
      <c r="H126" s="84">
        <v>8.0860000000000003</v>
      </c>
      <c r="I126" s="10" t="s">
        <v>168</v>
      </c>
      <c r="J126" s="10">
        <v>255</v>
      </c>
      <c r="K126" s="11" t="s">
        <v>116</v>
      </c>
      <c r="L126" s="10"/>
      <c r="M126" s="9" t="s">
        <v>1545</v>
      </c>
      <c r="N126" s="6"/>
    </row>
    <row r="127" spans="1:14" ht="38.25" customHeight="1" x14ac:dyDescent="0.2">
      <c r="A127" s="161">
        <v>51</v>
      </c>
      <c r="B127" s="175" t="s">
        <v>1315</v>
      </c>
      <c r="C127" s="162" t="s">
        <v>202</v>
      </c>
      <c r="D127" s="162" t="s">
        <v>2</v>
      </c>
      <c r="E127" s="162" t="s">
        <v>252</v>
      </c>
      <c r="F127" s="84">
        <v>2174.3420000000001</v>
      </c>
      <c r="G127" s="84">
        <v>2174.3420000000001</v>
      </c>
      <c r="H127" s="84">
        <v>2174.3420000000001</v>
      </c>
      <c r="I127" s="10" t="s">
        <v>168</v>
      </c>
      <c r="J127" s="10">
        <v>255</v>
      </c>
      <c r="K127" s="11" t="s">
        <v>96</v>
      </c>
      <c r="L127" s="10"/>
      <c r="M127" s="9" t="s">
        <v>1533</v>
      </c>
      <c r="N127" s="6"/>
    </row>
    <row r="128" spans="1:14" ht="38.25" customHeight="1" x14ac:dyDescent="0.2">
      <c r="A128" s="161">
        <v>52</v>
      </c>
      <c r="B128" s="175" t="s">
        <v>1316</v>
      </c>
      <c r="C128" s="162" t="s">
        <v>202</v>
      </c>
      <c r="D128" s="162" t="s">
        <v>2</v>
      </c>
      <c r="E128" s="162" t="s">
        <v>252</v>
      </c>
      <c r="F128" s="84">
        <v>31.2255</v>
      </c>
      <c r="G128" s="84">
        <v>31.2255</v>
      </c>
      <c r="H128" s="84">
        <v>31.2255</v>
      </c>
      <c r="I128" s="10" t="s">
        <v>168</v>
      </c>
      <c r="J128" s="10">
        <v>255</v>
      </c>
      <c r="K128" s="11" t="s">
        <v>119</v>
      </c>
      <c r="L128" s="10"/>
      <c r="M128" s="9" t="s">
        <v>1533</v>
      </c>
      <c r="N128" s="6"/>
    </row>
    <row r="129" spans="1:14" ht="38.25" x14ac:dyDescent="0.2">
      <c r="A129" s="161">
        <v>54</v>
      </c>
      <c r="B129" s="175" t="s">
        <v>1317</v>
      </c>
      <c r="C129" s="162" t="s">
        <v>202</v>
      </c>
      <c r="D129" s="162" t="s">
        <v>2</v>
      </c>
      <c r="E129" s="162" t="s">
        <v>252</v>
      </c>
      <c r="F129" s="84">
        <v>13370.031999999999</v>
      </c>
      <c r="G129" s="84">
        <v>13370.031999999999</v>
      </c>
      <c r="H129" s="84">
        <v>13369.93</v>
      </c>
      <c r="I129" s="10" t="s">
        <v>19</v>
      </c>
      <c r="J129" s="10">
        <v>255</v>
      </c>
      <c r="K129" s="11" t="s">
        <v>60</v>
      </c>
      <c r="L129" s="11" t="s">
        <v>61</v>
      </c>
      <c r="M129" s="9" t="s">
        <v>1546</v>
      </c>
      <c r="N129" s="6"/>
    </row>
    <row r="130" spans="1:14" ht="51" x14ac:dyDescent="0.2">
      <c r="A130" s="161">
        <v>55</v>
      </c>
      <c r="B130" s="175" t="s">
        <v>1318</v>
      </c>
      <c r="C130" s="162" t="s">
        <v>202</v>
      </c>
      <c r="D130" s="162" t="s">
        <v>2</v>
      </c>
      <c r="E130" s="162" t="s">
        <v>252</v>
      </c>
      <c r="F130" s="84">
        <v>0</v>
      </c>
      <c r="G130" s="84">
        <v>0</v>
      </c>
      <c r="H130" s="84">
        <v>0</v>
      </c>
      <c r="I130" s="10" t="s">
        <v>19</v>
      </c>
      <c r="J130" s="10">
        <v>255</v>
      </c>
      <c r="K130" s="11" t="s">
        <v>71</v>
      </c>
      <c r="L130" s="11" t="s">
        <v>61</v>
      </c>
      <c r="M130" s="9" t="s">
        <v>1547</v>
      </c>
      <c r="N130" s="6"/>
    </row>
    <row r="131" spans="1:14" ht="12.75" customHeight="1" x14ac:dyDescent="0.2">
      <c r="A131" s="193">
        <v>57</v>
      </c>
      <c r="B131" s="207" t="s">
        <v>1319</v>
      </c>
      <c r="C131" s="162" t="s">
        <v>202</v>
      </c>
      <c r="D131" s="194" t="s">
        <v>2</v>
      </c>
      <c r="E131" s="194" t="s">
        <v>252</v>
      </c>
      <c r="F131" s="84"/>
      <c r="G131" s="84"/>
      <c r="H131" s="84"/>
      <c r="I131" s="10"/>
      <c r="J131" s="10"/>
      <c r="K131" s="11"/>
      <c r="L131" s="10"/>
      <c r="M131" s="9"/>
      <c r="N131" s="6"/>
    </row>
    <row r="132" spans="1:14" x14ac:dyDescent="0.2">
      <c r="A132" s="193"/>
      <c r="B132" s="207"/>
      <c r="C132" s="162" t="s">
        <v>202</v>
      </c>
      <c r="D132" s="194"/>
      <c r="E132" s="194"/>
      <c r="F132" s="84">
        <v>926.82299999999998</v>
      </c>
      <c r="G132" s="84">
        <v>926.82299999999998</v>
      </c>
      <c r="H132" s="84">
        <v>926.82299999999998</v>
      </c>
      <c r="I132" s="10" t="s">
        <v>19</v>
      </c>
      <c r="J132" s="10">
        <v>255</v>
      </c>
      <c r="K132" s="11" t="s">
        <v>113</v>
      </c>
      <c r="L132" s="11" t="s">
        <v>61</v>
      </c>
      <c r="M132" s="9" t="s">
        <v>1533</v>
      </c>
      <c r="N132" s="6"/>
    </row>
    <row r="133" spans="1:14" x14ac:dyDescent="0.2">
      <c r="A133" s="193"/>
      <c r="B133" s="207"/>
      <c r="C133" s="162" t="s">
        <v>202</v>
      </c>
      <c r="D133" s="194"/>
      <c r="E133" s="194"/>
      <c r="F133" s="84">
        <v>4334.2520000000004</v>
      </c>
      <c r="G133" s="84">
        <v>4334.2520000000004</v>
      </c>
      <c r="H133" s="84">
        <v>4334.2520000000004</v>
      </c>
      <c r="I133" s="10" t="s">
        <v>168</v>
      </c>
      <c r="J133" s="10">
        <v>255</v>
      </c>
      <c r="K133" s="11" t="s">
        <v>113</v>
      </c>
      <c r="L133" s="11" t="s">
        <v>62</v>
      </c>
      <c r="M133" s="9" t="s">
        <v>1533</v>
      </c>
      <c r="N133" s="6"/>
    </row>
    <row r="134" spans="1:14" ht="51" x14ac:dyDescent="0.2">
      <c r="A134" s="161">
        <v>58</v>
      </c>
      <c r="B134" s="175" t="s">
        <v>1320</v>
      </c>
      <c r="C134" s="162" t="s">
        <v>202</v>
      </c>
      <c r="D134" s="162" t="s">
        <v>2</v>
      </c>
      <c r="E134" s="162" t="s">
        <v>252</v>
      </c>
      <c r="F134" s="84">
        <v>59.168999999999997</v>
      </c>
      <c r="G134" s="84">
        <v>59.168999999999997</v>
      </c>
      <c r="H134" s="84">
        <v>59.168999999999997</v>
      </c>
      <c r="I134" s="10" t="s">
        <v>19</v>
      </c>
      <c r="J134" s="10">
        <v>255</v>
      </c>
      <c r="K134" s="11" t="s">
        <v>121</v>
      </c>
      <c r="L134" s="11" t="s">
        <v>61</v>
      </c>
      <c r="M134" s="9" t="s">
        <v>1533</v>
      </c>
      <c r="N134" s="6"/>
    </row>
    <row r="135" spans="1:14" ht="51" x14ac:dyDescent="0.2">
      <c r="A135" s="161">
        <v>59</v>
      </c>
      <c r="B135" s="175" t="s">
        <v>1321</v>
      </c>
      <c r="C135" s="162" t="s">
        <v>202</v>
      </c>
      <c r="D135" s="162" t="s">
        <v>2</v>
      </c>
      <c r="E135" s="162" t="s">
        <v>252</v>
      </c>
      <c r="F135" s="84">
        <v>5774.0839999999998</v>
      </c>
      <c r="G135" s="84">
        <v>5774.0839999999998</v>
      </c>
      <c r="H135" s="84">
        <v>5774.0839999999998</v>
      </c>
      <c r="I135" s="10" t="s">
        <v>19</v>
      </c>
      <c r="J135" s="10">
        <v>255</v>
      </c>
      <c r="K135" s="11" t="s">
        <v>122</v>
      </c>
      <c r="L135" s="11" t="s">
        <v>61</v>
      </c>
      <c r="M135" s="9" t="s">
        <v>1533</v>
      </c>
      <c r="N135" s="6"/>
    </row>
    <row r="136" spans="1:14" ht="51" x14ac:dyDescent="0.2">
      <c r="A136" s="161">
        <v>60</v>
      </c>
      <c r="B136" s="175" t="s">
        <v>1322</v>
      </c>
      <c r="C136" s="162" t="s">
        <v>202</v>
      </c>
      <c r="D136" s="162" t="s">
        <v>2</v>
      </c>
      <c r="E136" s="162" t="s">
        <v>252</v>
      </c>
      <c r="F136" s="84">
        <v>2498.4609999999998</v>
      </c>
      <c r="G136" s="84">
        <v>2498.4609999999998</v>
      </c>
      <c r="H136" s="84">
        <v>2498.46</v>
      </c>
      <c r="I136" s="10" t="s">
        <v>19</v>
      </c>
      <c r="J136" s="10">
        <v>255</v>
      </c>
      <c r="K136" s="11" t="s">
        <v>123</v>
      </c>
      <c r="L136" s="11" t="s">
        <v>61</v>
      </c>
      <c r="M136" s="9" t="s">
        <v>1533</v>
      </c>
      <c r="N136" s="6"/>
    </row>
    <row r="137" spans="1:14" ht="51" customHeight="1" x14ac:dyDescent="0.2">
      <c r="A137" s="161">
        <v>61</v>
      </c>
      <c r="B137" s="175" t="s">
        <v>1323</v>
      </c>
      <c r="C137" s="162" t="s">
        <v>202</v>
      </c>
      <c r="D137" s="162" t="s">
        <v>2</v>
      </c>
      <c r="E137" s="162" t="s">
        <v>252</v>
      </c>
      <c r="F137" s="84">
        <v>163.827</v>
      </c>
      <c r="G137" s="84">
        <v>163.827</v>
      </c>
      <c r="H137" s="84">
        <v>163.827</v>
      </c>
      <c r="I137" s="10" t="s">
        <v>168</v>
      </c>
      <c r="J137" s="10">
        <v>255</v>
      </c>
      <c r="K137" s="11" t="s">
        <v>124</v>
      </c>
      <c r="L137" s="10"/>
      <c r="M137" s="9" t="s">
        <v>1533</v>
      </c>
      <c r="N137" s="6"/>
    </row>
    <row r="138" spans="1:14" ht="51" customHeight="1" x14ac:dyDescent="0.2">
      <c r="A138" s="161">
        <v>62</v>
      </c>
      <c r="B138" s="175" t="s">
        <v>1324</v>
      </c>
      <c r="C138" s="162" t="s">
        <v>202</v>
      </c>
      <c r="D138" s="162" t="s">
        <v>2</v>
      </c>
      <c r="E138" s="162" t="s">
        <v>252</v>
      </c>
      <c r="F138" s="84">
        <v>0</v>
      </c>
      <c r="G138" s="84">
        <v>0</v>
      </c>
      <c r="H138" s="84">
        <v>0</v>
      </c>
      <c r="I138" s="10" t="s">
        <v>168</v>
      </c>
      <c r="J138" s="10">
        <v>255</v>
      </c>
      <c r="K138" s="11" t="s">
        <v>125</v>
      </c>
      <c r="L138" s="10"/>
      <c r="M138" s="9" t="s">
        <v>1548</v>
      </c>
      <c r="N138" s="6"/>
    </row>
    <row r="139" spans="1:14" ht="38.25" customHeight="1" x14ac:dyDescent="0.2">
      <c r="A139" s="161">
        <v>63</v>
      </c>
      <c r="B139" s="175" t="s">
        <v>1325</v>
      </c>
      <c r="C139" s="162" t="s">
        <v>202</v>
      </c>
      <c r="D139" s="162" t="s">
        <v>2</v>
      </c>
      <c r="E139" s="162" t="s">
        <v>252</v>
      </c>
      <c r="F139" s="84">
        <v>28.177</v>
      </c>
      <c r="G139" s="84">
        <v>28.177</v>
      </c>
      <c r="H139" s="84">
        <v>28.177</v>
      </c>
      <c r="I139" s="10" t="s">
        <v>168</v>
      </c>
      <c r="J139" s="10">
        <v>255</v>
      </c>
      <c r="K139" s="11" t="s">
        <v>126</v>
      </c>
      <c r="L139" s="10"/>
      <c r="M139" s="9" t="s">
        <v>1533</v>
      </c>
      <c r="N139" s="6"/>
    </row>
    <row r="140" spans="1:14" ht="51" customHeight="1" x14ac:dyDescent="0.2">
      <c r="A140" s="161">
        <v>64</v>
      </c>
      <c r="B140" s="175" t="s">
        <v>1326</v>
      </c>
      <c r="C140" s="162" t="s">
        <v>202</v>
      </c>
      <c r="D140" s="162" t="s">
        <v>2</v>
      </c>
      <c r="E140" s="162" t="s">
        <v>252</v>
      </c>
      <c r="F140" s="84">
        <v>12</v>
      </c>
      <c r="G140" s="84">
        <v>12</v>
      </c>
      <c r="H140" s="84">
        <v>12</v>
      </c>
      <c r="I140" s="10" t="s">
        <v>168</v>
      </c>
      <c r="J140" s="10">
        <v>255</v>
      </c>
      <c r="K140" s="11" t="s">
        <v>112</v>
      </c>
      <c r="L140" s="10"/>
      <c r="M140" s="9" t="s">
        <v>1533</v>
      </c>
      <c r="N140" s="6"/>
    </row>
    <row r="141" spans="1:14" ht="25.5" customHeight="1" x14ac:dyDescent="0.2">
      <c r="A141" s="161"/>
      <c r="B141" s="93" t="s">
        <v>268</v>
      </c>
      <c r="C141" s="162"/>
      <c r="D141" s="162"/>
      <c r="E141" s="162"/>
      <c r="F141" s="10"/>
      <c r="G141" s="10"/>
      <c r="H141" s="10"/>
      <c r="I141" s="10"/>
      <c r="J141" s="10"/>
      <c r="K141" s="10"/>
      <c r="L141" s="10"/>
      <c r="M141" s="9"/>
      <c r="N141" s="6"/>
    </row>
    <row r="142" spans="1:14" ht="25.5" x14ac:dyDescent="0.2">
      <c r="A142" s="161">
        <v>65</v>
      </c>
      <c r="B142" s="175" t="s">
        <v>1327</v>
      </c>
      <c r="C142" s="162" t="s">
        <v>202</v>
      </c>
      <c r="D142" s="162" t="s">
        <v>2</v>
      </c>
      <c r="E142" s="162" t="s">
        <v>269</v>
      </c>
      <c r="F142" s="68">
        <v>65.613399999999999</v>
      </c>
      <c r="G142" s="68">
        <v>65.613399999999999</v>
      </c>
      <c r="H142" s="68">
        <v>65.613</v>
      </c>
      <c r="I142" s="162" t="s">
        <v>168</v>
      </c>
      <c r="J142" s="162">
        <v>719</v>
      </c>
      <c r="K142" s="21" t="s">
        <v>103</v>
      </c>
      <c r="L142" s="22"/>
      <c r="M142" s="9" t="s">
        <v>1533</v>
      </c>
      <c r="N142" s="6"/>
    </row>
    <row r="143" spans="1:14" x14ac:dyDescent="0.2">
      <c r="A143" s="161">
        <v>66</v>
      </c>
      <c r="B143" s="172" t="s">
        <v>1245</v>
      </c>
      <c r="C143" s="162" t="s">
        <v>202</v>
      </c>
      <c r="D143" s="162" t="s">
        <v>2</v>
      </c>
      <c r="E143" s="162" t="s">
        <v>269</v>
      </c>
      <c r="F143" s="68">
        <v>0.24</v>
      </c>
      <c r="G143" s="68">
        <v>0.24</v>
      </c>
      <c r="H143" s="68">
        <v>0.24</v>
      </c>
      <c r="I143" s="162" t="s">
        <v>168</v>
      </c>
      <c r="J143" s="162">
        <v>719</v>
      </c>
      <c r="K143" s="21" t="s">
        <v>84</v>
      </c>
      <c r="L143" s="21"/>
      <c r="M143" s="9" t="s">
        <v>1533</v>
      </c>
      <c r="N143" s="6"/>
    </row>
    <row r="144" spans="1:14" ht="25.5" x14ac:dyDescent="0.2">
      <c r="A144" s="161">
        <v>67</v>
      </c>
      <c r="B144" s="175" t="s">
        <v>1328</v>
      </c>
      <c r="C144" s="162" t="s">
        <v>202</v>
      </c>
      <c r="D144" s="162" t="s">
        <v>2</v>
      </c>
      <c r="E144" s="162" t="s">
        <v>269</v>
      </c>
      <c r="F144" s="68">
        <v>1.8480000000000001</v>
      </c>
      <c r="G144" s="68">
        <v>1.8480000000000001</v>
      </c>
      <c r="H144" s="68">
        <v>1.8480000000000001</v>
      </c>
      <c r="I144" s="162" t="s">
        <v>168</v>
      </c>
      <c r="J144" s="162">
        <v>719</v>
      </c>
      <c r="K144" s="21" t="s">
        <v>64</v>
      </c>
      <c r="L144" s="21"/>
      <c r="M144" s="9" t="s">
        <v>1533</v>
      </c>
      <c r="N144" s="6"/>
    </row>
    <row r="145" spans="1:14" ht="38.25" customHeight="1" x14ac:dyDescent="0.2">
      <c r="A145" s="161">
        <v>70</v>
      </c>
      <c r="B145" s="175" t="s">
        <v>1329</v>
      </c>
      <c r="C145" s="162" t="s">
        <v>202</v>
      </c>
      <c r="D145" s="162" t="s">
        <v>2</v>
      </c>
      <c r="E145" s="162" t="s">
        <v>269</v>
      </c>
      <c r="F145" s="68">
        <v>941.05449999999996</v>
      </c>
      <c r="G145" s="68">
        <v>941.05449999999996</v>
      </c>
      <c r="H145" s="68">
        <v>941.05499999999995</v>
      </c>
      <c r="I145" s="162" t="s">
        <v>168</v>
      </c>
      <c r="J145" s="162">
        <v>719</v>
      </c>
      <c r="K145" s="21" t="s">
        <v>63</v>
      </c>
      <c r="L145" s="21"/>
      <c r="M145" s="9" t="s">
        <v>1533</v>
      </c>
      <c r="N145" s="6"/>
    </row>
    <row r="146" spans="1:14" ht="12.75" customHeight="1" x14ac:dyDescent="0.2">
      <c r="A146" s="161"/>
      <c r="B146" s="96" t="s">
        <v>270</v>
      </c>
      <c r="C146" s="162"/>
      <c r="D146" s="163"/>
      <c r="E146" s="162"/>
      <c r="F146" s="162"/>
      <c r="G146" s="162"/>
      <c r="H146" s="162"/>
      <c r="I146" s="162"/>
      <c r="J146" s="162"/>
      <c r="K146" s="162"/>
      <c r="L146" s="162"/>
      <c r="M146" s="9"/>
      <c r="N146" s="6"/>
    </row>
    <row r="147" spans="1:14" ht="51" customHeight="1" x14ac:dyDescent="0.2">
      <c r="A147" s="161">
        <v>71</v>
      </c>
      <c r="B147" s="181" t="s">
        <v>271</v>
      </c>
      <c r="C147" s="162" t="s">
        <v>202</v>
      </c>
      <c r="D147" s="166" t="s">
        <v>2</v>
      </c>
      <c r="E147" s="166" t="s">
        <v>272</v>
      </c>
      <c r="F147" s="8"/>
      <c r="G147" s="8"/>
      <c r="H147" s="8"/>
      <c r="I147" s="162" t="s">
        <v>1291</v>
      </c>
      <c r="J147" s="9"/>
      <c r="K147" s="9"/>
      <c r="L147" s="9"/>
      <c r="M147" s="9" t="s">
        <v>1549</v>
      </c>
      <c r="N147" s="6"/>
    </row>
    <row r="148" spans="1:14" ht="51" customHeight="1" x14ac:dyDescent="0.2">
      <c r="A148" s="161">
        <v>72</v>
      </c>
      <c r="B148" s="181" t="s">
        <v>273</v>
      </c>
      <c r="C148" s="162" t="s">
        <v>202</v>
      </c>
      <c r="D148" s="166" t="s">
        <v>2</v>
      </c>
      <c r="E148" s="166" t="s">
        <v>274</v>
      </c>
      <c r="F148" s="8"/>
      <c r="G148" s="8"/>
      <c r="H148" s="8">
        <v>555.1</v>
      </c>
      <c r="I148" s="162" t="s">
        <v>1291</v>
      </c>
      <c r="J148" s="9"/>
      <c r="K148" s="9"/>
      <c r="L148" s="9"/>
      <c r="M148" s="9" t="s">
        <v>1550</v>
      </c>
      <c r="N148" s="6"/>
    </row>
    <row r="149" spans="1:14" ht="51" customHeight="1" x14ac:dyDescent="0.2">
      <c r="A149" s="161">
        <v>73</v>
      </c>
      <c r="B149" s="181" t="s">
        <v>275</v>
      </c>
      <c r="C149" s="162" t="s">
        <v>202</v>
      </c>
      <c r="D149" s="166" t="s">
        <v>2</v>
      </c>
      <c r="E149" s="166" t="s">
        <v>276</v>
      </c>
      <c r="F149" s="7" t="s">
        <v>1793</v>
      </c>
      <c r="G149" s="7" t="s">
        <v>1793</v>
      </c>
      <c r="H149" s="8"/>
      <c r="I149" s="162"/>
      <c r="J149" s="9"/>
      <c r="K149" s="9"/>
      <c r="L149" s="9"/>
      <c r="M149" s="9" t="s">
        <v>1551</v>
      </c>
      <c r="N149" s="6"/>
    </row>
    <row r="150" spans="1:14" ht="51" customHeight="1" x14ac:dyDescent="0.2">
      <c r="A150" s="161">
        <v>74</v>
      </c>
      <c r="B150" s="181" t="s">
        <v>277</v>
      </c>
      <c r="C150" s="162" t="s">
        <v>202</v>
      </c>
      <c r="D150" s="166" t="s">
        <v>2</v>
      </c>
      <c r="E150" s="166" t="s">
        <v>252</v>
      </c>
      <c r="F150" s="7" t="s">
        <v>1793</v>
      </c>
      <c r="G150" s="7" t="s">
        <v>1793</v>
      </c>
      <c r="H150" s="8"/>
      <c r="I150" s="162"/>
      <c r="J150" s="9"/>
      <c r="K150" s="9"/>
      <c r="L150" s="9"/>
      <c r="M150" s="9" t="s">
        <v>1552</v>
      </c>
      <c r="N150" s="6"/>
    </row>
    <row r="151" spans="1:14" ht="63.75" customHeight="1" x14ac:dyDescent="0.2">
      <c r="A151" s="161"/>
      <c r="B151" s="24" t="s">
        <v>1674</v>
      </c>
      <c r="C151" s="24" t="s">
        <v>202</v>
      </c>
      <c r="D151" s="10" t="s">
        <v>2</v>
      </c>
      <c r="E151" s="162" t="s">
        <v>1675</v>
      </c>
      <c r="F151" s="25"/>
      <c r="G151" s="57"/>
      <c r="H151" s="25">
        <v>2300</v>
      </c>
      <c r="I151" s="162" t="s">
        <v>1291</v>
      </c>
      <c r="J151" s="9"/>
      <c r="K151" s="9"/>
      <c r="L151" s="9"/>
      <c r="M151" s="9" t="s">
        <v>1553</v>
      </c>
    </row>
    <row r="152" spans="1:14" ht="63.75" customHeight="1" x14ac:dyDescent="0.2">
      <c r="A152" s="161"/>
      <c r="B152" s="24" t="s">
        <v>1679</v>
      </c>
      <c r="C152" s="24" t="s">
        <v>202</v>
      </c>
      <c r="D152" s="10" t="s">
        <v>2</v>
      </c>
      <c r="E152" s="162" t="s">
        <v>1677</v>
      </c>
      <c r="F152" s="25"/>
      <c r="G152" s="57"/>
      <c r="H152" s="25">
        <v>2161.8000000000002</v>
      </c>
      <c r="I152" s="162" t="s">
        <v>1291</v>
      </c>
      <c r="J152" s="9"/>
      <c r="K152" s="9"/>
      <c r="L152" s="9"/>
      <c r="M152" s="9" t="s">
        <v>1554</v>
      </c>
    </row>
    <row r="153" spans="1:14" ht="63.75" customHeight="1" x14ac:dyDescent="0.2">
      <c r="A153" s="161"/>
      <c r="B153" s="24" t="s">
        <v>1676</v>
      </c>
      <c r="C153" s="24" t="s">
        <v>202</v>
      </c>
      <c r="D153" s="10" t="s">
        <v>2</v>
      </c>
      <c r="E153" s="162" t="s">
        <v>1678</v>
      </c>
      <c r="F153" s="25"/>
      <c r="G153" s="57"/>
      <c r="H153" s="25">
        <v>850</v>
      </c>
      <c r="I153" s="162" t="s">
        <v>1291</v>
      </c>
      <c r="J153" s="9"/>
      <c r="K153" s="9"/>
      <c r="L153" s="9"/>
      <c r="M153" s="9" t="s">
        <v>1555</v>
      </c>
    </row>
    <row r="154" spans="1:14" ht="63.75" customHeight="1" x14ac:dyDescent="0.2">
      <c r="A154" s="161"/>
      <c r="B154" s="24" t="s">
        <v>1692</v>
      </c>
      <c r="C154" s="24" t="s">
        <v>202</v>
      </c>
      <c r="D154" s="10" t="s">
        <v>2</v>
      </c>
      <c r="E154" s="162" t="s">
        <v>1693</v>
      </c>
      <c r="F154" s="25"/>
      <c r="G154" s="57"/>
      <c r="H154" s="25">
        <v>1061</v>
      </c>
      <c r="I154" s="162" t="s">
        <v>1291</v>
      </c>
      <c r="J154" s="9"/>
      <c r="K154" s="9"/>
      <c r="L154" s="9"/>
      <c r="M154" s="9" t="s">
        <v>1556</v>
      </c>
    </row>
    <row r="155" spans="1:14" ht="63.75" customHeight="1" x14ac:dyDescent="0.2">
      <c r="A155" s="161"/>
      <c r="B155" s="24" t="s">
        <v>1680</v>
      </c>
      <c r="C155" s="24" t="s">
        <v>202</v>
      </c>
      <c r="D155" s="10" t="s">
        <v>2</v>
      </c>
      <c r="E155" s="162" t="s">
        <v>1681</v>
      </c>
      <c r="F155" s="25"/>
      <c r="G155" s="57"/>
      <c r="H155" s="25">
        <v>727.1</v>
      </c>
      <c r="I155" s="162" t="s">
        <v>1291</v>
      </c>
      <c r="J155" s="9"/>
      <c r="K155" s="9"/>
      <c r="L155" s="9"/>
      <c r="M155" s="9" t="s">
        <v>1557</v>
      </c>
    </row>
    <row r="156" spans="1:14" ht="63.75" customHeight="1" x14ac:dyDescent="0.2">
      <c r="A156" s="161"/>
      <c r="B156" s="24" t="s">
        <v>1682</v>
      </c>
      <c r="C156" s="24" t="s">
        <v>202</v>
      </c>
      <c r="D156" s="10" t="s">
        <v>2</v>
      </c>
      <c r="E156" s="162" t="s">
        <v>1683</v>
      </c>
      <c r="F156" s="25"/>
      <c r="G156" s="57"/>
      <c r="H156" s="25">
        <v>1211.3</v>
      </c>
      <c r="I156" s="162" t="s">
        <v>1291</v>
      </c>
      <c r="J156" s="9"/>
      <c r="K156" s="9"/>
      <c r="L156" s="9"/>
      <c r="M156" s="9" t="s">
        <v>1558</v>
      </c>
    </row>
    <row r="157" spans="1:14" ht="63.75" customHeight="1" x14ac:dyDescent="0.2">
      <c r="A157" s="161"/>
      <c r="B157" s="24" t="s">
        <v>1684</v>
      </c>
      <c r="C157" s="24" t="s">
        <v>202</v>
      </c>
      <c r="D157" s="10" t="s">
        <v>2</v>
      </c>
      <c r="E157" s="162" t="s">
        <v>1685</v>
      </c>
      <c r="F157" s="25"/>
      <c r="G157" s="57"/>
      <c r="H157" s="25">
        <v>305</v>
      </c>
      <c r="I157" s="162" t="s">
        <v>1291</v>
      </c>
      <c r="J157" s="9"/>
      <c r="K157" s="9"/>
      <c r="L157" s="9"/>
      <c r="M157" s="9" t="s">
        <v>1559</v>
      </c>
    </row>
    <row r="158" spans="1:14" ht="63.75" customHeight="1" x14ac:dyDescent="0.2">
      <c r="A158" s="161"/>
      <c r="B158" s="173" t="s">
        <v>1686</v>
      </c>
      <c r="C158" s="24" t="s">
        <v>202</v>
      </c>
      <c r="D158" s="10" t="s">
        <v>2</v>
      </c>
      <c r="E158" s="162" t="s">
        <v>1687</v>
      </c>
      <c r="F158" s="25"/>
      <c r="G158" s="57"/>
      <c r="H158" s="25">
        <v>241</v>
      </c>
      <c r="I158" s="162" t="s">
        <v>1291</v>
      </c>
      <c r="J158" s="9"/>
      <c r="K158" s="9"/>
      <c r="L158" s="9"/>
      <c r="M158" s="9" t="s">
        <v>1560</v>
      </c>
    </row>
    <row r="159" spans="1:14" ht="63.75" customHeight="1" x14ac:dyDescent="0.2">
      <c r="A159" s="161"/>
      <c r="B159" s="24" t="s">
        <v>1688</v>
      </c>
      <c r="C159" s="24" t="s">
        <v>202</v>
      </c>
      <c r="D159" s="10" t="s">
        <v>2</v>
      </c>
      <c r="E159" s="162" t="s">
        <v>1689</v>
      </c>
      <c r="F159" s="25"/>
      <c r="G159" s="57"/>
      <c r="H159" s="25">
        <v>21</v>
      </c>
      <c r="I159" s="162" t="s">
        <v>1291</v>
      </c>
      <c r="J159" s="9"/>
      <c r="K159" s="9"/>
      <c r="L159" s="9"/>
      <c r="M159" s="9" t="s">
        <v>1561</v>
      </c>
    </row>
    <row r="160" spans="1:14" ht="63.75" customHeight="1" x14ac:dyDescent="0.2">
      <c r="A160" s="161"/>
      <c r="B160" s="24" t="s">
        <v>1690</v>
      </c>
      <c r="C160" s="24" t="s">
        <v>202</v>
      </c>
      <c r="D160" s="10" t="s">
        <v>2</v>
      </c>
      <c r="E160" s="162" t="s">
        <v>1691</v>
      </c>
      <c r="F160" s="23"/>
      <c r="G160" s="57"/>
      <c r="H160" s="23">
        <v>1205</v>
      </c>
      <c r="I160" s="162" t="s">
        <v>1291</v>
      </c>
      <c r="J160" s="9"/>
      <c r="K160" s="9"/>
      <c r="L160" s="9"/>
      <c r="M160" s="9" t="s">
        <v>1562</v>
      </c>
    </row>
    <row r="161" spans="1:14" ht="63.75" customHeight="1" x14ac:dyDescent="0.2">
      <c r="A161" s="161"/>
      <c r="B161" s="181" t="s">
        <v>1694</v>
      </c>
      <c r="C161" s="162" t="s">
        <v>202</v>
      </c>
      <c r="D161" s="10" t="s">
        <v>2</v>
      </c>
      <c r="E161" s="166" t="s">
        <v>1695</v>
      </c>
      <c r="F161" s="8"/>
      <c r="G161" s="57"/>
      <c r="H161" s="8">
        <v>300.7</v>
      </c>
      <c r="I161" s="162" t="s">
        <v>1291</v>
      </c>
      <c r="J161" s="9"/>
      <c r="K161" s="9"/>
      <c r="L161" s="9"/>
      <c r="M161" s="9" t="s">
        <v>1696</v>
      </c>
    </row>
    <row r="162" spans="1:14" ht="76.5" customHeight="1" x14ac:dyDescent="0.2">
      <c r="A162" s="161">
        <v>75</v>
      </c>
      <c r="B162" s="181" t="s">
        <v>278</v>
      </c>
      <c r="C162" s="162" t="s">
        <v>202</v>
      </c>
      <c r="D162" s="166" t="s">
        <v>2</v>
      </c>
      <c r="E162" s="166" t="s">
        <v>252</v>
      </c>
      <c r="F162" s="7" t="s">
        <v>1793</v>
      </c>
      <c r="G162" s="7" t="s">
        <v>1793</v>
      </c>
      <c r="H162" s="8"/>
      <c r="I162" s="162"/>
      <c r="J162" s="9"/>
      <c r="K162" s="9"/>
      <c r="L162" s="9"/>
      <c r="M162" s="9" t="s">
        <v>1563</v>
      </c>
    </row>
    <row r="163" spans="1:14" ht="89.25" customHeight="1" x14ac:dyDescent="0.2">
      <c r="A163" s="161">
        <v>76</v>
      </c>
      <c r="B163" s="181" t="s">
        <v>279</v>
      </c>
      <c r="C163" s="162" t="s">
        <v>202</v>
      </c>
      <c r="D163" s="166" t="s">
        <v>2</v>
      </c>
      <c r="E163" s="166" t="s">
        <v>252</v>
      </c>
      <c r="F163" s="7" t="s">
        <v>1793</v>
      </c>
      <c r="G163" s="7" t="s">
        <v>1793</v>
      </c>
      <c r="H163" s="8"/>
      <c r="I163" s="162"/>
      <c r="J163" s="9"/>
      <c r="K163" s="9"/>
      <c r="L163" s="9"/>
      <c r="M163" s="9" t="s">
        <v>1564</v>
      </c>
    </row>
    <row r="164" spans="1:14" ht="12.75" customHeight="1" x14ac:dyDescent="0.2">
      <c r="A164" s="161"/>
      <c r="B164" s="96" t="s">
        <v>162</v>
      </c>
      <c r="C164" s="162"/>
      <c r="D164" s="163"/>
      <c r="E164" s="162"/>
      <c r="F164" s="162"/>
      <c r="G164" s="162"/>
      <c r="H164" s="162"/>
      <c r="I164" s="162"/>
      <c r="J164" s="162"/>
      <c r="K164" s="162"/>
      <c r="L164" s="162"/>
      <c r="M164" s="9"/>
      <c r="N164" s="6"/>
    </row>
    <row r="165" spans="1:14" ht="63.75" customHeight="1" x14ac:dyDescent="0.2">
      <c r="A165" s="161">
        <v>86</v>
      </c>
      <c r="B165" s="24" t="s">
        <v>280</v>
      </c>
      <c r="C165" s="24" t="s">
        <v>202</v>
      </c>
      <c r="D165" s="162" t="s">
        <v>2</v>
      </c>
      <c r="E165" s="162" t="s">
        <v>282</v>
      </c>
      <c r="F165" s="23">
        <v>9000</v>
      </c>
      <c r="G165" s="23"/>
      <c r="H165" s="23"/>
      <c r="I165" s="162" t="s">
        <v>1291</v>
      </c>
      <c r="J165" s="9"/>
      <c r="K165" s="9"/>
      <c r="L165" s="9"/>
      <c r="M165" s="9" t="s">
        <v>1702</v>
      </c>
      <c r="N165" s="6"/>
    </row>
    <row r="166" spans="1:14" ht="63.75" customHeight="1" x14ac:dyDescent="0.2">
      <c r="A166" s="161">
        <v>87</v>
      </c>
      <c r="B166" s="9" t="s">
        <v>281</v>
      </c>
      <c r="C166" s="24" t="s">
        <v>202</v>
      </c>
      <c r="D166" s="162" t="s">
        <v>2</v>
      </c>
      <c r="E166" s="162" t="s">
        <v>283</v>
      </c>
      <c r="F166" s="155">
        <v>2000</v>
      </c>
      <c r="G166" s="26"/>
      <c r="H166" s="26"/>
      <c r="I166" s="162" t="s">
        <v>1291</v>
      </c>
      <c r="J166" s="9"/>
      <c r="K166" s="9"/>
      <c r="L166" s="9"/>
      <c r="M166" s="9" t="s">
        <v>1703</v>
      </c>
      <c r="N166" s="6"/>
    </row>
    <row r="167" spans="1:14" ht="12.75" customHeight="1" x14ac:dyDescent="0.2">
      <c r="A167" s="161"/>
      <c r="B167" s="19" t="s">
        <v>167</v>
      </c>
      <c r="C167" s="163" t="s">
        <v>202</v>
      </c>
      <c r="D167" s="162"/>
      <c r="E167" s="162"/>
      <c r="F167" s="79">
        <v>11000</v>
      </c>
      <c r="G167" s="79">
        <v>11000</v>
      </c>
      <c r="H167" s="79">
        <f>H148+H151+H152+H153+H155+H154+H156+H157+H158+H159+H160+H161</f>
        <v>10939</v>
      </c>
      <c r="I167" s="162"/>
      <c r="J167" s="163"/>
      <c r="K167" s="163"/>
      <c r="L167" s="163"/>
      <c r="M167" s="9"/>
      <c r="N167" s="6"/>
    </row>
    <row r="168" spans="1:14" ht="12.75" customHeight="1" x14ac:dyDescent="0.2">
      <c r="A168" s="161"/>
      <c r="B168" s="19" t="s">
        <v>168</v>
      </c>
      <c r="C168" s="163" t="s">
        <v>202</v>
      </c>
      <c r="D168" s="162"/>
      <c r="E168" s="162"/>
      <c r="F168" s="79">
        <v>16678.488700000002</v>
      </c>
      <c r="G168" s="79">
        <v>16678.488700000002</v>
      </c>
      <c r="H168" s="79">
        <f>H117+H118+H119+H120+H121+H122+H124+H125+H126+H127+H128+H133+H137+H139+H140</f>
        <v>15610.906499999999</v>
      </c>
      <c r="I168" s="162"/>
      <c r="J168" s="163"/>
      <c r="K168" s="163"/>
      <c r="L168" s="163"/>
      <c r="M168" s="9"/>
      <c r="N168" s="6"/>
    </row>
    <row r="169" spans="1:14" ht="12.75" customHeight="1" x14ac:dyDescent="0.2">
      <c r="A169" s="161"/>
      <c r="B169" s="19" t="s">
        <v>19</v>
      </c>
      <c r="C169" s="163" t="s">
        <v>202</v>
      </c>
      <c r="D169" s="162"/>
      <c r="E169" s="162"/>
      <c r="F169" s="79">
        <v>24640.569</v>
      </c>
      <c r="G169" s="79">
        <v>24640.569</v>
      </c>
      <c r="H169" s="79">
        <f>H123+H129+H130+H132+H134+H135+H136</f>
        <v>24640.466</v>
      </c>
      <c r="I169" s="162"/>
      <c r="J169" s="163"/>
      <c r="K169" s="163"/>
      <c r="L169" s="163"/>
      <c r="M169" s="9"/>
      <c r="N169" s="6"/>
    </row>
    <row r="170" spans="1:14" ht="12.75" customHeight="1" x14ac:dyDescent="0.2">
      <c r="A170" s="161"/>
      <c r="B170" s="19" t="s">
        <v>169</v>
      </c>
      <c r="C170" s="163" t="s">
        <v>202</v>
      </c>
      <c r="D170" s="162"/>
      <c r="E170" s="162"/>
      <c r="F170" s="79">
        <v>0</v>
      </c>
      <c r="G170" s="79">
        <v>0</v>
      </c>
      <c r="H170" s="79"/>
      <c r="I170" s="162"/>
      <c r="J170" s="163"/>
      <c r="K170" s="163"/>
      <c r="L170" s="163"/>
      <c r="M170" s="9"/>
      <c r="N170" s="6"/>
    </row>
    <row r="171" spans="1:14" ht="38.25" customHeight="1" x14ac:dyDescent="0.2">
      <c r="A171" s="161"/>
      <c r="B171" s="19" t="s">
        <v>284</v>
      </c>
      <c r="C171" s="163" t="s">
        <v>202</v>
      </c>
      <c r="D171" s="162"/>
      <c r="E171" s="162"/>
      <c r="F171" s="79">
        <v>52319.057700000005</v>
      </c>
      <c r="G171" s="79">
        <v>52319.057700000005</v>
      </c>
      <c r="H171" s="79">
        <f>H170+H169+H168+H167</f>
        <v>51190.372499999998</v>
      </c>
      <c r="I171" s="162"/>
      <c r="J171" s="163"/>
      <c r="K171" s="163"/>
      <c r="L171" s="163"/>
      <c r="M171" s="9"/>
      <c r="N171" s="6"/>
    </row>
    <row r="172" spans="1:14" ht="12.75" customHeight="1" x14ac:dyDescent="0.2">
      <c r="A172" s="161"/>
      <c r="B172" s="90" t="s">
        <v>285</v>
      </c>
      <c r="C172" s="161"/>
      <c r="D172" s="161"/>
      <c r="E172" s="161"/>
      <c r="F172" s="195"/>
      <c r="G172" s="195"/>
      <c r="H172" s="195"/>
      <c r="I172" s="195"/>
      <c r="J172" s="195"/>
      <c r="K172" s="195"/>
      <c r="L172" s="195"/>
      <c r="M172" s="9"/>
      <c r="N172" s="6"/>
    </row>
    <row r="173" spans="1:14" ht="12.75" customHeight="1" x14ac:dyDescent="0.2">
      <c r="A173" s="161"/>
      <c r="B173" s="98" t="s">
        <v>286</v>
      </c>
      <c r="C173" s="161"/>
      <c r="D173" s="161"/>
      <c r="E173" s="161"/>
      <c r="F173" s="195"/>
      <c r="G173" s="195"/>
      <c r="H173" s="195"/>
      <c r="I173" s="195"/>
      <c r="J173" s="195"/>
      <c r="K173" s="195"/>
      <c r="L173" s="195"/>
      <c r="M173" s="9"/>
      <c r="N173" s="6"/>
    </row>
    <row r="174" spans="1:14" ht="38.25" customHeight="1" x14ac:dyDescent="0.2">
      <c r="A174" s="176">
        <v>12</v>
      </c>
      <c r="B174" s="9" t="s">
        <v>1889</v>
      </c>
      <c r="C174" s="162" t="s">
        <v>1</v>
      </c>
      <c r="D174" s="162" t="s">
        <v>1392</v>
      </c>
      <c r="E174" s="162" t="s">
        <v>197</v>
      </c>
      <c r="F174" s="15">
        <v>82.4</v>
      </c>
      <c r="G174" s="15">
        <v>82.4</v>
      </c>
      <c r="H174" s="130" t="s">
        <v>1595</v>
      </c>
      <c r="I174" s="163" t="s">
        <v>2</v>
      </c>
      <c r="J174" s="163" t="s">
        <v>2</v>
      </c>
      <c r="K174" s="163" t="s">
        <v>2</v>
      </c>
      <c r="L174" s="163" t="s">
        <v>2</v>
      </c>
      <c r="M174" s="19" t="s">
        <v>1928</v>
      </c>
      <c r="N174" s="6"/>
    </row>
    <row r="175" spans="1:14" ht="38.25" x14ac:dyDescent="0.2">
      <c r="A175" s="176" t="s">
        <v>140</v>
      </c>
      <c r="B175" s="9" t="s">
        <v>290</v>
      </c>
      <c r="C175" s="162" t="s">
        <v>1</v>
      </c>
      <c r="D175" s="162" t="s">
        <v>1392</v>
      </c>
      <c r="E175" s="162" t="s">
        <v>197</v>
      </c>
      <c r="F175" s="186"/>
      <c r="G175" s="186">
        <v>26.8</v>
      </c>
      <c r="H175" s="130" t="s">
        <v>2</v>
      </c>
      <c r="I175" s="163" t="s">
        <v>2</v>
      </c>
      <c r="J175" s="163" t="s">
        <v>2</v>
      </c>
      <c r="K175" s="163" t="s">
        <v>2</v>
      </c>
      <c r="L175" s="163" t="s">
        <v>2</v>
      </c>
      <c r="M175" s="19" t="s">
        <v>1929</v>
      </c>
      <c r="N175" s="6"/>
    </row>
    <row r="176" spans="1:14" ht="38.25" x14ac:dyDescent="0.2">
      <c r="A176" s="91">
        <v>13</v>
      </c>
      <c r="B176" s="9" t="s">
        <v>1891</v>
      </c>
      <c r="C176" s="162" t="s">
        <v>1</v>
      </c>
      <c r="D176" s="162" t="s">
        <v>1392</v>
      </c>
      <c r="E176" s="162" t="s">
        <v>197</v>
      </c>
      <c r="F176" s="15">
        <v>102</v>
      </c>
      <c r="G176" s="15">
        <v>101</v>
      </c>
      <c r="H176" s="130" t="s">
        <v>1596</v>
      </c>
      <c r="I176" s="163" t="s">
        <v>2</v>
      </c>
      <c r="J176" s="163" t="s">
        <v>2</v>
      </c>
      <c r="K176" s="163" t="s">
        <v>2</v>
      </c>
      <c r="L176" s="163" t="s">
        <v>2</v>
      </c>
      <c r="M176" s="19" t="s">
        <v>1930</v>
      </c>
      <c r="N176" s="6"/>
    </row>
    <row r="177" spans="1:14" ht="38.25" customHeight="1" x14ac:dyDescent="0.2">
      <c r="A177" s="176">
        <v>14</v>
      </c>
      <c r="B177" s="9" t="s">
        <v>1890</v>
      </c>
      <c r="C177" s="162" t="s">
        <v>220</v>
      </c>
      <c r="D177" s="162" t="s">
        <v>1392</v>
      </c>
      <c r="E177" s="162" t="s">
        <v>197</v>
      </c>
      <c r="F177" s="187"/>
      <c r="G177" s="187"/>
      <c r="H177" s="132" t="s">
        <v>2</v>
      </c>
      <c r="I177" s="163" t="s">
        <v>2</v>
      </c>
      <c r="J177" s="163" t="s">
        <v>2</v>
      </c>
      <c r="K177" s="163" t="s">
        <v>2</v>
      </c>
      <c r="L177" s="163" t="s">
        <v>2</v>
      </c>
      <c r="M177" s="173" t="s">
        <v>1736</v>
      </c>
      <c r="N177" s="6"/>
    </row>
    <row r="178" spans="1:14" ht="12.75" customHeight="1" x14ac:dyDescent="0.2">
      <c r="A178" s="161"/>
      <c r="B178" s="96" t="s">
        <v>162</v>
      </c>
      <c r="C178" s="162"/>
      <c r="D178" s="163"/>
      <c r="E178" s="162"/>
      <c r="F178" s="162"/>
      <c r="G178" s="162"/>
      <c r="H178" s="162"/>
      <c r="I178" s="163"/>
      <c r="J178" s="163"/>
      <c r="K178" s="163"/>
      <c r="L178" s="163"/>
      <c r="M178" s="19"/>
      <c r="N178" s="6"/>
    </row>
    <row r="179" spans="1:14" ht="25.5" customHeight="1" x14ac:dyDescent="0.2">
      <c r="A179" s="161"/>
      <c r="B179" s="93" t="s">
        <v>287</v>
      </c>
      <c r="C179" s="162"/>
      <c r="D179" s="162"/>
      <c r="E179" s="162"/>
      <c r="F179" s="10"/>
      <c r="G179" s="10"/>
      <c r="H179" s="10"/>
      <c r="I179" s="10"/>
      <c r="J179" s="10"/>
      <c r="K179" s="10"/>
      <c r="L179" s="10"/>
      <c r="M179" s="19"/>
      <c r="N179" s="6"/>
    </row>
    <row r="180" spans="1:14" ht="38.25" x14ac:dyDescent="0.2">
      <c r="A180" s="161">
        <v>88</v>
      </c>
      <c r="B180" s="24" t="s">
        <v>288</v>
      </c>
      <c r="C180" s="81" t="s">
        <v>202</v>
      </c>
      <c r="D180" s="81" t="s">
        <v>2</v>
      </c>
      <c r="E180" s="81" t="s">
        <v>301</v>
      </c>
      <c r="F180" s="18">
        <v>125.518</v>
      </c>
      <c r="G180" s="18">
        <v>125.518</v>
      </c>
      <c r="H180" s="18">
        <v>125.518</v>
      </c>
      <c r="I180" s="162" t="s">
        <v>168</v>
      </c>
      <c r="J180" s="162">
        <v>265</v>
      </c>
      <c r="K180" s="27" t="s">
        <v>76</v>
      </c>
      <c r="L180" s="27"/>
      <c r="M180" s="9" t="s">
        <v>1892</v>
      </c>
      <c r="N180" s="6"/>
    </row>
    <row r="181" spans="1:14" ht="25.5" customHeight="1" x14ac:dyDescent="0.2">
      <c r="A181" s="161"/>
      <c r="B181" s="99" t="s">
        <v>299</v>
      </c>
      <c r="C181" s="162"/>
      <c r="D181" s="162"/>
      <c r="E181" s="162"/>
      <c r="F181" s="18"/>
      <c r="G181" s="18"/>
      <c r="H181" s="18"/>
      <c r="I181" s="162"/>
      <c r="J181" s="162"/>
      <c r="K181" s="162"/>
      <c r="L181" s="162"/>
      <c r="M181" s="19"/>
      <c r="N181" s="6"/>
    </row>
    <row r="182" spans="1:14" ht="51" x14ac:dyDescent="0.2">
      <c r="A182" s="161">
        <v>89</v>
      </c>
      <c r="B182" s="173" t="s">
        <v>298</v>
      </c>
      <c r="C182" s="162" t="s">
        <v>202</v>
      </c>
      <c r="D182" s="162" t="s">
        <v>2</v>
      </c>
      <c r="E182" s="162" t="s">
        <v>197</v>
      </c>
      <c r="F182" s="18">
        <v>413.55700000000002</v>
      </c>
      <c r="G182" s="18">
        <v>413.55700000000002</v>
      </c>
      <c r="H182" s="18">
        <v>413.55700000000002</v>
      </c>
      <c r="I182" s="162" t="s">
        <v>168</v>
      </c>
      <c r="J182" s="162">
        <v>265</v>
      </c>
      <c r="K182" s="27" t="s">
        <v>69</v>
      </c>
      <c r="L182" s="27" t="s">
        <v>65</v>
      </c>
      <c r="M182" s="153" t="s">
        <v>1532</v>
      </c>
      <c r="N182" s="6"/>
    </row>
    <row r="183" spans="1:14" ht="38.25" customHeight="1" x14ac:dyDescent="0.2">
      <c r="A183" s="161">
        <v>91</v>
      </c>
      <c r="B183" s="173" t="s">
        <v>617</v>
      </c>
      <c r="C183" s="162" t="s">
        <v>202</v>
      </c>
      <c r="D183" s="162" t="s">
        <v>2</v>
      </c>
      <c r="E183" s="162" t="s">
        <v>197</v>
      </c>
      <c r="F183" s="18">
        <v>35.447499999999998</v>
      </c>
      <c r="G183" s="18">
        <v>35.447499999999998</v>
      </c>
      <c r="H183" s="18">
        <v>35.447499999999998</v>
      </c>
      <c r="I183" s="162" t="s">
        <v>168</v>
      </c>
      <c r="J183" s="162">
        <v>265</v>
      </c>
      <c r="K183" s="27" t="s">
        <v>82</v>
      </c>
      <c r="L183" s="27" t="s">
        <v>65</v>
      </c>
      <c r="M183" s="19" t="s">
        <v>1879</v>
      </c>
      <c r="N183" s="6"/>
    </row>
    <row r="184" spans="1:14" ht="25.5" x14ac:dyDescent="0.2">
      <c r="A184" s="161"/>
      <c r="B184" s="100" t="s">
        <v>310</v>
      </c>
      <c r="C184" s="162"/>
      <c r="D184" s="162"/>
      <c r="E184" s="162"/>
      <c r="F184" s="18"/>
      <c r="G184" s="18"/>
      <c r="H184" s="18"/>
      <c r="I184" s="162"/>
      <c r="J184" s="163"/>
      <c r="K184" s="163"/>
      <c r="L184" s="163"/>
      <c r="M184" s="19"/>
      <c r="N184" s="6"/>
    </row>
    <row r="185" spans="1:14" ht="38.25" x14ac:dyDescent="0.2">
      <c r="A185" s="161">
        <v>92</v>
      </c>
      <c r="B185" s="173" t="s">
        <v>618</v>
      </c>
      <c r="C185" s="162" t="s">
        <v>202</v>
      </c>
      <c r="D185" s="162" t="s">
        <v>2</v>
      </c>
      <c r="E185" s="162" t="s">
        <v>197</v>
      </c>
      <c r="F185" s="18">
        <v>40</v>
      </c>
      <c r="G185" s="18">
        <v>40</v>
      </c>
      <c r="H185" s="18">
        <v>40</v>
      </c>
      <c r="I185" s="162" t="s">
        <v>168</v>
      </c>
      <c r="J185" s="162">
        <v>265</v>
      </c>
      <c r="K185" s="27" t="s">
        <v>67</v>
      </c>
      <c r="L185" s="27" t="s">
        <v>65</v>
      </c>
      <c r="M185" s="184" t="s">
        <v>1958</v>
      </c>
      <c r="N185" s="6"/>
    </row>
    <row r="186" spans="1:14" x14ac:dyDescent="0.2">
      <c r="A186" s="193">
        <v>93</v>
      </c>
      <c r="B186" s="205" t="s">
        <v>619</v>
      </c>
      <c r="C186" s="162" t="s">
        <v>202</v>
      </c>
      <c r="D186" s="194" t="s">
        <v>2</v>
      </c>
      <c r="E186" s="194" t="s">
        <v>197</v>
      </c>
      <c r="F186" s="18"/>
      <c r="G186" s="18"/>
      <c r="H186" s="18"/>
      <c r="I186" s="162"/>
      <c r="J186" s="162"/>
      <c r="K186" s="27"/>
      <c r="L186" s="27"/>
      <c r="M186" s="19"/>
      <c r="N186" s="6"/>
    </row>
    <row r="187" spans="1:14" ht="12.75" customHeight="1" x14ac:dyDescent="0.2">
      <c r="A187" s="193"/>
      <c r="B187" s="205"/>
      <c r="C187" s="162" t="s">
        <v>202</v>
      </c>
      <c r="D187" s="194"/>
      <c r="E187" s="194"/>
      <c r="F187" s="18">
        <v>295.02699999999999</v>
      </c>
      <c r="G187" s="18">
        <v>295.02699999999999</v>
      </c>
      <c r="H187" s="18">
        <v>295.02699999999999</v>
      </c>
      <c r="I187" s="162" t="s">
        <v>19</v>
      </c>
      <c r="J187" s="162">
        <v>265</v>
      </c>
      <c r="K187" s="27" t="s">
        <v>66</v>
      </c>
      <c r="L187" s="27" t="s">
        <v>61</v>
      </c>
      <c r="M187" s="19" t="s">
        <v>1597</v>
      </c>
      <c r="N187" s="6"/>
    </row>
    <row r="188" spans="1:14" ht="12.75" customHeight="1" x14ac:dyDescent="0.2">
      <c r="A188" s="193"/>
      <c r="B188" s="205"/>
      <c r="C188" s="162" t="s">
        <v>202</v>
      </c>
      <c r="D188" s="194"/>
      <c r="E188" s="194"/>
      <c r="F188" s="18">
        <v>1001.986</v>
      </c>
      <c r="G188" s="18">
        <v>1001.986</v>
      </c>
      <c r="H188" s="18">
        <v>1001.986</v>
      </c>
      <c r="I188" s="162" t="s">
        <v>168</v>
      </c>
      <c r="J188" s="162">
        <v>265</v>
      </c>
      <c r="K188" s="27" t="s">
        <v>66</v>
      </c>
      <c r="L188" s="27" t="s">
        <v>62</v>
      </c>
      <c r="M188" s="19" t="s">
        <v>1597</v>
      </c>
      <c r="N188" s="6"/>
    </row>
    <row r="189" spans="1:14" ht="51" x14ac:dyDescent="0.2">
      <c r="A189" s="161">
        <v>94</v>
      </c>
      <c r="B189" s="173" t="s">
        <v>620</v>
      </c>
      <c r="C189" s="162" t="s">
        <v>202</v>
      </c>
      <c r="D189" s="162" t="s">
        <v>2</v>
      </c>
      <c r="E189" s="162" t="s">
        <v>197</v>
      </c>
      <c r="F189" s="18">
        <v>170</v>
      </c>
      <c r="G189" s="18">
        <v>170</v>
      </c>
      <c r="H189" s="18">
        <v>169.97790000000001</v>
      </c>
      <c r="I189" s="162" t="s">
        <v>168</v>
      </c>
      <c r="J189" s="162">
        <v>265</v>
      </c>
      <c r="K189" s="27" t="s">
        <v>62</v>
      </c>
      <c r="L189" s="27" t="s">
        <v>65</v>
      </c>
      <c r="M189" s="153" t="s">
        <v>1597</v>
      </c>
      <c r="N189" s="6"/>
    </row>
    <row r="190" spans="1:14" ht="38.25" customHeight="1" x14ac:dyDescent="0.2">
      <c r="A190" s="161">
        <v>95</v>
      </c>
      <c r="B190" s="173" t="s">
        <v>621</v>
      </c>
      <c r="C190" s="162" t="s">
        <v>202</v>
      </c>
      <c r="D190" s="162" t="s">
        <v>2</v>
      </c>
      <c r="E190" s="162" t="s">
        <v>197</v>
      </c>
      <c r="F190" s="42">
        <v>177.239</v>
      </c>
      <c r="G190" s="42">
        <v>177.239</v>
      </c>
      <c r="H190" s="42">
        <v>177.239</v>
      </c>
      <c r="I190" s="162" t="s">
        <v>19</v>
      </c>
      <c r="J190" s="162">
        <v>265</v>
      </c>
      <c r="K190" s="27" t="s">
        <v>68</v>
      </c>
      <c r="L190" s="27" t="s">
        <v>78</v>
      </c>
      <c r="M190" s="19" t="s">
        <v>1597</v>
      </c>
      <c r="N190" s="6"/>
    </row>
    <row r="191" spans="1:14" ht="38.25" customHeight="1" x14ac:dyDescent="0.2">
      <c r="A191" s="161"/>
      <c r="B191" s="93" t="s">
        <v>778</v>
      </c>
      <c r="C191" s="162"/>
      <c r="D191" s="162"/>
      <c r="E191" s="162"/>
      <c r="F191" s="10"/>
      <c r="G191" s="10"/>
      <c r="H191" s="10"/>
      <c r="I191" s="10"/>
      <c r="J191" s="10"/>
      <c r="K191" s="10"/>
      <c r="L191" s="10"/>
      <c r="M191" s="19"/>
      <c r="N191" s="6"/>
    </row>
    <row r="192" spans="1:14" ht="12.75" customHeight="1" x14ac:dyDescent="0.2">
      <c r="A192" s="193">
        <v>96</v>
      </c>
      <c r="B192" s="205" t="s">
        <v>777</v>
      </c>
      <c r="C192" s="162" t="s">
        <v>202</v>
      </c>
      <c r="D192" s="194" t="s">
        <v>2</v>
      </c>
      <c r="E192" s="162" t="s">
        <v>160</v>
      </c>
      <c r="F192" s="18">
        <v>613.83900000000006</v>
      </c>
      <c r="G192" s="18">
        <v>613.83900000000006</v>
      </c>
      <c r="H192" s="18">
        <f>H200+H202</f>
        <v>613.83899999999994</v>
      </c>
      <c r="I192" s="162" t="s">
        <v>19</v>
      </c>
      <c r="J192" s="162">
        <v>271</v>
      </c>
      <c r="K192" s="27" t="s">
        <v>71</v>
      </c>
      <c r="L192" s="27" t="s">
        <v>61</v>
      </c>
      <c r="M192" s="19" t="s">
        <v>1825</v>
      </c>
      <c r="N192" s="6"/>
    </row>
    <row r="193" spans="1:14" ht="12.75" customHeight="1" x14ac:dyDescent="0.2">
      <c r="A193" s="193"/>
      <c r="B193" s="205"/>
      <c r="C193" s="162" t="s">
        <v>202</v>
      </c>
      <c r="D193" s="194"/>
      <c r="E193" s="162" t="s">
        <v>160</v>
      </c>
      <c r="F193" s="18">
        <v>359.97449999999998</v>
      </c>
      <c r="G193" s="18">
        <v>359.97449999999998</v>
      </c>
      <c r="H193" s="18">
        <f>H199+H201+H203</f>
        <v>359.97449999999998</v>
      </c>
      <c r="I193" s="162" t="s">
        <v>168</v>
      </c>
      <c r="J193" s="162">
        <v>271</v>
      </c>
      <c r="K193" s="27" t="s">
        <v>71</v>
      </c>
      <c r="L193" s="27" t="s">
        <v>62</v>
      </c>
      <c r="M193" s="19" t="s">
        <v>1825</v>
      </c>
      <c r="N193" s="6"/>
    </row>
    <row r="194" spans="1:14" ht="12.75" customHeight="1" x14ac:dyDescent="0.2">
      <c r="A194" s="193"/>
      <c r="B194" s="205"/>
      <c r="C194" s="162" t="s">
        <v>202</v>
      </c>
      <c r="D194" s="194"/>
      <c r="E194" s="162" t="s">
        <v>160</v>
      </c>
      <c r="F194" s="18"/>
      <c r="G194" s="18"/>
      <c r="H194" s="18"/>
      <c r="I194" s="162" t="s">
        <v>169</v>
      </c>
      <c r="J194" s="162">
        <v>271</v>
      </c>
      <c r="K194" s="27" t="s">
        <v>71</v>
      </c>
      <c r="L194" s="27" t="s">
        <v>73</v>
      </c>
      <c r="M194" s="19"/>
      <c r="N194" s="6"/>
    </row>
    <row r="195" spans="1:14" ht="12.75" customHeight="1" x14ac:dyDescent="0.2">
      <c r="A195" s="193"/>
      <c r="B195" s="205"/>
      <c r="C195" s="162" t="s">
        <v>202</v>
      </c>
      <c r="D195" s="194"/>
      <c r="E195" s="162" t="s">
        <v>779</v>
      </c>
      <c r="F195" s="18">
        <v>0</v>
      </c>
      <c r="G195" s="18">
        <v>0</v>
      </c>
      <c r="H195" s="18"/>
      <c r="I195" s="162" t="s">
        <v>19</v>
      </c>
      <c r="J195" s="162">
        <v>279</v>
      </c>
      <c r="K195" s="27" t="s">
        <v>72</v>
      </c>
      <c r="L195" s="27" t="s">
        <v>61</v>
      </c>
      <c r="M195" s="19"/>
      <c r="N195" s="6"/>
    </row>
    <row r="196" spans="1:14" ht="12.75" customHeight="1" x14ac:dyDescent="0.2">
      <c r="A196" s="193"/>
      <c r="B196" s="205"/>
      <c r="C196" s="162" t="s">
        <v>202</v>
      </c>
      <c r="D196" s="194"/>
      <c r="E196" s="162" t="s">
        <v>779</v>
      </c>
      <c r="F196" s="18">
        <v>65.727000000000004</v>
      </c>
      <c r="G196" s="18">
        <v>65.727000000000004</v>
      </c>
      <c r="H196" s="42">
        <f>H207</f>
        <v>65.727000000000004</v>
      </c>
      <c r="I196" s="162" t="s">
        <v>168</v>
      </c>
      <c r="J196" s="162">
        <v>279</v>
      </c>
      <c r="K196" s="27" t="s">
        <v>72</v>
      </c>
      <c r="L196" s="27" t="s">
        <v>62</v>
      </c>
      <c r="M196" s="19" t="s">
        <v>1597</v>
      </c>
      <c r="N196" s="6"/>
    </row>
    <row r="197" spans="1:14" ht="12.75" customHeight="1" x14ac:dyDescent="0.2">
      <c r="A197" s="193"/>
      <c r="B197" s="205"/>
      <c r="C197" s="162" t="s">
        <v>202</v>
      </c>
      <c r="D197" s="194"/>
      <c r="E197" s="162" t="s">
        <v>779</v>
      </c>
      <c r="F197" s="18">
        <v>624.97799999999995</v>
      </c>
      <c r="G197" s="18">
        <v>624.97799999999995</v>
      </c>
      <c r="H197" s="133">
        <f>H205+H206</f>
        <v>597.55099999999993</v>
      </c>
      <c r="I197" s="162" t="s">
        <v>169</v>
      </c>
      <c r="J197" s="162">
        <v>279</v>
      </c>
      <c r="K197" s="27" t="s">
        <v>72</v>
      </c>
      <c r="L197" s="27" t="s">
        <v>73</v>
      </c>
      <c r="M197" s="19" t="s">
        <v>1826</v>
      </c>
      <c r="N197" s="6"/>
    </row>
    <row r="198" spans="1:14" ht="12.75" customHeight="1" x14ac:dyDescent="0.2">
      <c r="A198" s="161"/>
      <c r="B198" s="100" t="s">
        <v>336</v>
      </c>
      <c r="C198" s="162"/>
      <c r="D198" s="162"/>
      <c r="E198" s="162"/>
      <c r="F198" s="18"/>
      <c r="G198" s="18"/>
      <c r="H198" s="18"/>
      <c r="I198" s="162"/>
      <c r="J198" s="163"/>
      <c r="K198" s="163"/>
      <c r="L198" s="163"/>
      <c r="M198" s="19"/>
      <c r="N198" s="6"/>
    </row>
    <row r="199" spans="1:14" ht="38.25" x14ac:dyDescent="0.2">
      <c r="A199" s="161">
        <v>97</v>
      </c>
      <c r="B199" s="173" t="s">
        <v>780</v>
      </c>
      <c r="C199" s="166" t="s">
        <v>202</v>
      </c>
      <c r="D199" s="162" t="s">
        <v>2</v>
      </c>
      <c r="E199" s="162" t="s">
        <v>160</v>
      </c>
      <c r="F199" s="42">
        <v>1.2991999999999999</v>
      </c>
      <c r="G199" s="42">
        <v>1.2991999999999999</v>
      </c>
      <c r="H199" s="42">
        <v>1.2991999999999999</v>
      </c>
      <c r="I199" s="180" t="s">
        <v>1258</v>
      </c>
      <c r="J199" s="44" t="s">
        <v>107</v>
      </c>
      <c r="K199" s="44" t="s">
        <v>71</v>
      </c>
      <c r="L199" s="45" t="s">
        <v>62</v>
      </c>
      <c r="M199" s="19" t="s">
        <v>1597</v>
      </c>
      <c r="N199" s="6"/>
    </row>
    <row r="200" spans="1:14" ht="12.75" customHeight="1" x14ac:dyDescent="0.2">
      <c r="A200" s="193">
        <v>98</v>
      </c>
      <c r="B200" s="206" t="s">
        <v>781</v>
      </c>
      <c r="C200" s="166" t="s">
        <v>202</v>
      </c>
      <c r="D200" s="198" t="s">
        <v>2</v>
      </c>
      <c r="E200" s="214" t="s">
        <v>160</v>
      </c>
      <c r="F200" s="42">
        <v>532.322</v>
      </c>
      <c r="G200" s="42">
        <v>532.322</v>
      </c>
      <c r="H200" s="42">
        <v>532.322</v>
      </c>
      <c r="I200" s="180" t="s">
        <v>142</v>
      </c>
      <c r="J200" s="44" t="s">
        <v>107</v>
      </c>
      <c r="K200" s="44" t="s">
        <v>71</v>
      </c>
      <c r="L200" s="45" t="s">
        <v>61</v>
      </c>
      <c r="M200" s="19" t="s">
        <v>1597</v>
      </c>
      <c r="N200" s="6"/>
    </row>
    <row r="201" spans="1:14" ht="53.25" customHeight="1" x14ac:dyDescent="0.2">
      <c r="A201" s="193"/>
      <c r="B201" s="206"/>
      <c r="C201" s="166" t="s">
        <v>202</v>
      </c>
      <c r="D201" s="198"/>
      <c r="E201" s="214"/>
      <c r="F201" s="42">
        <v>280.50479999999999</v>
      </c>
      <c r="G201" s="42">
        <v>280.50479999999999</v>
      </c>
      <c r="H201" s="42">
        <v>280.50479999999999</v>
      </c>
      <c r="I201" s="180" t="s">
        <v>1258</v>
      </c>
      <c r="J201" s="44" t="s">
        <v>107</v>
      </c>
      <c r="K201" s="44" t="s">
        <v>71</v>
      </c>
      <c r="L201" s="45" t="s">
        <v>62</v>
      </c>
      <c r="M201" s="19" t="s">
        <v>1597</v>
      </c>
      <c r="N201" s="6"/>
    </row>
    <row r="202" spans="1:14" x14ac:dyDescent="0.2">
      <c r="A202" s="193"/>
      <c r="B202" s="206" t="s">
        <v>782</v>
      </c>
      <c r="C202" s="166" t="s">
        <v>202</v>
      </c>
      <c r="D202" s="198" t="s">
        <v>2</v>
      </c>
      <c r="E202" s="214" t="s">
        <v>160</v>
      </c>
      <c r="F202" s="42">
        <v>81.516999999999996</v>
      </c>
      <c r="G202" s="42">
        <v>81.516999999999996</v>
      </c>
      <c r="H202" s="42">
        <v>81.516999999999996</v>
      </c>
      <c r="I202" s="180" t="s">
        <v>142</v>
      </c>
      <c r="J202" s="44" t="s">
        <v>107</v>
      </c>
      <c r="K202" s="44" t="s">
        <v>71</v>
      </c>
      <c r="L202" s="45" t="s">
        <v>61</v>
      </c>
      <c r="M202" s="19" t="s">
        <v>1597</v>
      </c>
      <c r="N202" s="6"/>
    </row>
    <row r="203" spans="1:14" x14ac:dyDescent="0.2">
      <c r="A203" s="193"/>
      <c r="B203" s="206"/>
      <c r="C203" s="166" t="s">
        <v>202</v>
      </c>
      <c r="D203" s="198"/>
      <c r="E203" s="214"/>
      <c r="F203" s="42">
        <v>78.170500000000004</v>
      </c>
      <c r="G203" s="42">
        <v>78.170500000000004</v>
      </c>
      <c r="H203" s="42">
        <v>78.170500000000004</v>
      </c>
      <c r="I203" s="180" t="s">
        <v>1258</v>
      </c>
      <c r="J203" s="44" t="s">
        <v>107</v>
      </c>
      <c r="K203" s="45" t="s">
        <v>71</v>
      </c>
      <c r="L203" s="45" t="s">
        <v>62</v>
      </c>
      <c r="M203" s="19" t="s">
        <v>1597</v>
      </c>
      <c r="N203" s="6"/>
    </row>
    <row r="204" spans="1:14" x14ac:dyDescent="0.2">
      <c r="A204" s="193"/>
      <c r="B204" s="206" t="s">
        <v>783</v>
      </c>
      <c r="C204" s="166" t="s">
        <v>202</v>
      </c>
      <c r="D204" s="198" t="s">
        <v>2</v>
      </c>
      <c r="E204" s="214" t="s">
        <v>779</v>
      </c>
      <c r="F204" s="42"/>
      <c r="G204" s="42"/>
      <c r="H204" s="42"/>
      <c r="I204" s="180" t="s">
        <v>142</v>
      </c>
      <c r="J204" s="44" t="s">
        <v>111</v>
      </c>
      <c r="K204" s="44" t="s">
        <v>72</v>
      </c>
      <c r="L204" s="45" t="s">
        <v>61</v>
      </c>
      <c r="M204" s="19"/>
      <c r="N204" s="6"/>
    </row>
    <row r="205" spans="1:14" x14ac:dyDescent="0.2">
      <c r="A205" s="193"/>
      <c r="B205" s="206"/>
      <c r="C205" s="166" t="s">
        <v>202</v>
      </c>
      <c r="D205" s="198"/>
      <c r="E205" s="214"/>
      <c r="F205" s="42">
        <v>276.98500000000001</v>
      </c>
      <c r="G205" s="42">
        <v>276.98500000000001</v>
      </c>
      <c r="H205" s="42">
        <v>276.98500000000001</v>
      </c>
      <c r="I205" s="180" t="s">
        <v>1259</v>
      </c>
      <c r="J205" s="44" t="s">
        <v>111</v>
      </c>
      <c r="K205" s="44" t="s">
        <v>72</v>
      </c>
      <c r="L205" s="45" t="s">
        <v>73</v>
      </c>
      <c r="M205" s="19" t="s">
        <v>1597</v>
      </c>
      <c r="N205" s="6"/>
    </row>
    <row r="206" spans="1:14" ht="38.25" x14ac:dyDescent="0.2">
      <c r="A206" s="193"/>
      <c r="B206" s="101" t="s">
        <v>784</v>
      </c>
      <c r="C206" s="166" t="s">
        <v>202</v>
      </c>
      <c r="D206" s="166" t="s">
        <v>2</v>
      </c>
      <c r="E206" s="180" t="s">
        <v>779</v>
      </c>
      <c r="F206" s="42">
        <v>347.99299999999999</v>
      </c>
      <c r="G206" s="42">
        <v>347.99299999999999</v>
      </c>
      <c r="H206" s="42">
        <v>320.56599999999997</v>
      </c>
      <c r="I206" s="180" t="s">
        <v>1259</v>
      </c>
      <c r="J206" s="44" t="s">
        <v>111</v>
      </c>
      <c r="K206" s="44" t="s">
        <v>72</v>
      </c>
      <c r="L206" s="45" t="s">
        <v>73</v>
      </c>
      <c r="M206" s="19" t="s">
        <v>1827</v>
      </c>
      <c r="N206" s="6"/>
    </row>
    <row r="207" spans="1:14" ht="38.25" x14ac:dyDescent="0.2">
      <c r="A207" s="161">
        <v>101</v>
      </c>
      <c r="B207" s="173" t="s">
        <v>785</v>
      </c>
      <c r="C207" s="166" t="s">
        <v>202</v>
      </c>
      <c r="D207" s="162" t="s">
        <v>2</v>
      </c>
      <c r="E207" s="162" t="s">
        <v>779</v>
      </c>
      <c r="F207" s="42">
        <v>65.726799999999997</v>
      </c>
      <c r="G207" s="42">
        <v>65.726799999999997</v>
      </c>
      <c r="H207" s="42">
        <v>65.727000000000004</v>
      </c>
      <c r="I207" s="180" t="s">
        <v>1258</v>
      </c>
      <c r="J207" s="44" t="s">
        <v>111</v>
      </c>
      <c r="K207" s="44" t="s">
        <v>72</v>
      </c>
      <c r="L207" s="45" t="s">
        <v>62</v>
      </c>
      <c r="M207" s="19" t="s">
        <v>1597</v>
      </c>
      <c r="N207" s="6"/>
    </row>
    <row r="208" spans="1:14" ht="12.75" customHeight="1" x14ac:dyDescent="0.2">
      <c r="A208" s="161"/>
      <c r="B208" s="19" t="s">
        <v>167</v>
      </c>
      <c r="C208" s="163" t="s">
        <v>202</v>
      </c>
      <c r="D208" s="162"/>
      <c r="E208" s="162"/>
      <c r="F208" s="79">
        <v>0</v>
      </c>
      <c r="G208" s="79">
        <v>0</v>
      </c>
      <c r="H208" s="79"/>
      <c r="I208" s="162"/>
      <c r="J208" s="163"/>
      <c r="K208" s="163"/>
      <c r="L208" s="163"/>
      <c r="M208" s="19"/>
      <c r="N208" s="6"/>
    </row>
    <row r="209" spans="1:14" ht="12.75" customHeight="1" x14ac:dyDescent="0.2">
      <c r="A209" s="161"/>
      <c r="B209" s="19" t="s">
        <v>168</v>
      </c>
      <c r="C209" s="163" t="s">
        <v>202</v>
      </c>
      <c r="D209" s="162"/>
      <c r="E209" s="162"/>
      <c r="F209" s="79">
        <v>2212.2099999999996</v>
      </c>
      <c r="G209" s="79">
        <f>G180+G182+G183+G185+G188+G189+G193+G196</f>
        <v>2212.2099999999996</v>
      </c>
      <c r="H209" s="79">
        <f>H180+H182+H183+H185+H188+H189+H193+H196</f>
        <v>2212.1878999999999</v>
      </c>
      <c r="I209" s="162"/>
      <c r="J209" s="163"/>
      <c r="K209" s="163"/>
      <c r="L209" s="163"/>
      <c r="M209" s="19"/>
      <c r="N209" s="6"/>
    </row>
    <row r="210" spans="1:14" ht="12.75" customHeight="1" x14ac:dyDescent="0.2">
      <c r="A210" s="161"/>
      <c r="B210" s="19" t="s">
        <v>19</v>
      </c>
      <c r="C210" s="163" t="s">
        <v>202</v>
      </c>
      <c r="D210" s="162"/>
      <c r="E210" s="162"/>
      <c r="F210" s="79">
        <v>1086.105</v>
      </c>
      <c r="G210" s="79">
        <f>G192+G190+G187</f>
        <v>1086.105</v>
      </c>
      <c r="H210" s="79">
        <f>H192+H190+H187</f>
        <v>1086.105</v>
      </c>
      <c r="I210" s="162"/>
      <c r="J210" s="163"/>
      <c r="K210" s="163"/>
      <c r="L210" s="163"/>
      <c r="M210" s="19"/>
      <c r="N210" s="6"/>
    </row>
    <row r="211" spans="1:14" ht="12.75" customHeight="1" x14ac:dyDescent="0.2">
      <c r="A211" s="161"/>
      <c r="B211" s="19" t="s">
        <v>169</v>
      </c>
      <c r="C211" s="163" t="s">
        <v>202</v>
      </c>
      <c r="D211" s="162"/>
      <c r="E211" s="162"/>
      <c r="F211" s="79">
        <v>624.97799999999995</v>
      </c>
      <c r="G211" s="79">
        <f>G197</f>
        <v>624.97799999999995</v>
      </c>
      <c r="H211" s="79">
        <f>H197</f>
        <v>597.55099999999993</v>
      </c>
      <c r="I211" s="162"/>
      <c r="J211" s="163"/>
      <c r="K211" s="163"/>
      <c r="L211" s="163"/>
      <c r="M211" s="19"/>
      <c r="N211" s="6"/>
    </row>
    <row r="212" spans="1:14" ht="38.25" customHeight="1" x14ac:dyDescent="0.2">
      <c r="A212" s="161"/>
      <c r="B212" s="19" t="s">
        <v>296</v>
      </c>
      <c r="C212" s="163" t="s">
        <v>202</v>
      </c>
      <c r="D212" s="162"/>
      <c r="E212" s="162"/>
      <c r="F212" s="79">
        <v>3923.2929999999997</v>
      </c>
      <c r="G212" s="79">
        <f>G211+G210+G209</f>
        <v>3923.2929999999997</v>
      </c>
      <c r="H212" s="79">
        <f>H211+H210+H209</f>
        <v>3895.8438999999998</v>
      </c>
      <c r="I212" s="162"/>
      <c r="J212" s="163"/>
      <c r="K212" s="163"/>
      <c r="L212" s="163"/>
      <c r="M212" s="19"/>
      <c r="N212" s="6"/>
    </row>
    <row r="213" spans="1:14" x14ac:dyDescent="0.2">
      <c r="A213" s="220" t="s">
        <v>1824</v>
      </c>
      <c r="B213" s="221"/>
      <c r="C213" s="221"/>
      <c r="D213" s="221"/>
      <c r="E213" s="221"/>
      <c r="F213" s="221"/>
      <c r="G213" s="221"/>
      <c r="H213" s="221"/>
      <c r="I213" s="221"/>
      <c r="J213" s="221"/>
      <c r="K213" s="221"/>
      <c r="L213" s="221"/>
      <c r="M213" s="222"/>
      <c r="N213" s="6"/>
    </row>
    <row r="214" spans="1:14" ht="38.25" customHeight="1" x14ac:dyDescent="0.2">
      <c r="A214" s="161">
        <v>15</v>
      </c>
      <c r="B214" s="9" t="s">
        <v>1247</v>
      </c>
      <c r="C214" s="162" t="s">
        <v>292</v>
      </c>
      <c r="D214" s="162" t="s">
        <v>1392</v>
      </c>
      <c r="E214" s="162" t="s">
        <v>197</v>
      </c>
      <c r="F214" s="10">
        <v>51991163</v>
      </c>
      <c r="G214" s="10">
        <v>220067368</v>
      </c>
      <c r="H214" s="10"/>
      <c r="I214" s="163" t="s">
        <v>2</v>
      </c>
      <c r="J214" s="163" t="s">
        <v>2</v>
      </c>
      <c r="K214" s="163" t="s">
        <v>2</v>
      </c>
      <c r="L214" s="163" t="s">
        <v>2</v>
      </c>
      <c r="M214" s="9" t="s">
        <v>1737</v>
      </c>
      <c r="N214" s="6"/>
    </row>
    <row r="215" spans="1:14" ht="63.75" customHeight="1" x14ac:dyDescent="0.2">
      <c r="A215" s="161">
        <v>16</v>
      </c>
      <c r="B215" s="9" t="s">
        <v>1246</v>
      </c>
      <c r="C215" s="162" t="s">
        <v>1</v>
      </c>
      <c r="D215" s="162" t="s">
        <v>1394</v>
      </c>
      <c r="E215" s="162" t="s">
        <v>197</v>
      </c>
      <c r="F215" s="15">
        <v>67</v>
      </c>
      <c r="G215" s="15">
        <v>50</v>
      </c>
      <c r="H215" s="15"/>
      <c r="I215" s="163" t="s">
        <v>2</v>
      </c>
      <c r="J215" s="163" t="s">
        <v>2</v>
      </c>
      <c r="K215" s="163" t="s">
        <v>2</v>
      </c>
      <c r="L215" s="163" t="s">
        <v>2</v>
      </c>
      <c r="M215" s="9" t="s">
        <v>1737</v>
      </c>
      <c r="N215" s="6"/>
    </row>
    <row r="216" spans="1:14" ht="12.75" customHeight="1" x14ac:dyDescent="0.2">
      <c r="A216" s="161"/>
      <c r="B216" s="96" t="s">
        <v>162</v>
      </c>
      <c r="C216" s="162"/>
      <c r="D216" s="163"/>
      <c r="E216" s="162"/>
      <c r="F216" s="162"/>
      <c r="G216" s="162"/>
      <c r="H216" s="162"/>
      <c r="I216" s="163"/>
      <c r="J216" s="163"/>
      <c r="K216" s="163"/>
      <c r="L216" s="163"/>
      <c r="M216" s="9"/>
      <c r="N216" s="6"/>
    </row>
    <row r="217" spans="1:14" ht="38.25" customHeight="1" x14ac:dyDescent="0.2">
      <c r="A217" s="161">
        <v>102</v>
      </c>
      <c r="B217" s="173" t="s">
        <v>293</v>
      </c>
      <c r="C217" s="162" t="s">
        <v>202</v>
      </c>
      <c r="D217" s="162" t="s">
        <v>2</v>
      </c>
      <c r="E217" s="162" t="s">
        <v>295</v>
      </c>
      <c r="F217" s="13"/>
      <c r="G217" s="18"/>
      <c r="H217" s="18"/>
      <c r="I217" s="162" t="s">
        <v>1291</v>
      </c>
      <c r="J217" s="163"/>
      <c r="K217" s="163"/>
      <c r="L217" s="163"/>
      <c r="M217" s="191" t="s">
        <v>1927</v>
      </c>
      <c r="N217" s="6"/>
    </row>
    <row r="218" spans="1:14" ht="38.25" customHeight="1" x14ac:dyDescent="0.2">
      <c r="A218" s="161">
        <v>103</v>
      </c>
      <c r="B218" s="173" t="s">
        <v>294</v>
      </c>
      <c r="C218" s="162" t="s">
        <v>202</v>
      </c>
      <c r="D218" s="162" t="s">
        <v>2</v>
      </c>
      <c r="E218" s="162" t="s">
        <v>295</v>
      </c>
      <c r="F218" s="18"/>
      <c r="G218" s="18"/>
      <c r="H218" s="18"/>
      <c r="I218" s="162" t="s">
        <v>1291</v>
      </c>
      <c r="J218" s="163"/>
      <c r="K218" s="163"/>
      <c r="L218" s="163"/>
      <c r="M218" s="192"/>
      <c r="N218" s="6"/>
    </row>
    <row r="219" spans="1:14" ht="12.75" customHeight="1" x14ac:dyDescent="0.2">
      <c r="A219" s="161"/>
      <c r="B219" s="19" t="s">
        <v>167</v>
      </c>
      <c r="C219" s="163" t="s">
        <v>202</v>
      </c>
      <c r="D219" s="162"/>
      <c r="E219" s="162"/>
      <c r="F219" s="79">
        <v>0</v>
      </c>
      <c r="G219" s="79">
        <v>0</v>
      </c>
      <c r="H219" s="79"/>
      <c r="I219" s="163"/>
      <c r="J219" s="163"/>
      <c r="K219" s="163"/>
      <c r="L219" s="163"/>
      <c r="M219" s="9"/>
      <c r="N219" s="6"/>
    </row>
    <row r="220" spans="1:14" ht="12.75" customHeight="1" x14ac:dyDescent="0.2">
      <c r="A220" s="161"/>
      <c r="B220" s="19" t="s">
        <v>168</v>
      </c>
      <c r="C220" s="163" t="s">
        <v>202</v>
      </c>
      <c r="D220" s="162"/>
      <c r="E220" s="162"/>
      <c r="F220" s="79">
        <v>0</v>
      </c>
      <c r="G220" s="79">
        <v>0</v>
      </c>
      <c r="H220" s="79"/>
      <c r="I220" s="163"/>
      <c r="J220" s="163"/>
      <c r="K220" s="163"/>
      <c r="L220" s="163"/>
      <c r="M220" s="9"/>
      <c r="N220" s="6"/>
    </row>
    <row r="221" spans="1:14" ht="12.75" customHeight="1" x14ac:dyDescent="0.2">
      <c r="A221" s="161"/>
      <c r="B221" s="19" t="s">
        <v>19</v>
      </c>
      <c r="C221" s="163" t="s">
        <v>202</v>
      </c>
      <c r="D221" s="162"/>
      <c r="E221" s="162"/>
      <c r="F221" s="79">
        <v>0</v>
      </c>
      <c r="G221" s="79">
        <v>0</v>
      </c>
      <c r="H221" s="79"/>
      <c r="I221" s="163"/>
      <c r="J221" s="163"/>
      <c r="K221" s="163"/>
      <c r="L221" s="163"/>
      <c r="M221" s="9"/>
      <c r="N221" s="6"/>
    </row>
    <row r="222" spans="1:14" ht="12.75" customHeight="1" x14ac:dyDescent="0.2">
      <c r="A222" s="161"/>
      <c r="B222" s="19" t="s">
        <v>169</v>
      </c>
      <c r="C222" s="163" t="s">
        <v>202</v>
      </c>
      <c r="D222" s="162"/>
      <c r="E222" s="162"/>
      <c r="F222" s="79">
        <v>0</v>
      </c>
      <c r="G222" s="79">
        <v>0</v>
      </c>
      <c r="H222" s="79"/>
      <c r="I222" s="163"/>
      <c r="J222" s="163"/>
      <c r="K222" s="163"/>
      <c r="L222" s="163"/>
      <c r="M222" s="9"/>
      <c r="N222" s="6"/>
    </row>
    <row r="223" spans="1:14" ht="25.5" customHeight="1" x14ac:dyDescent="0.2">
      <c r="A223" s="161"/>
      <c r="B223" s="19" t="s">
        <v>297</v>
      </c>
      <c r="C223" s="163" t="s">
        <v>202</v>
      </c>
      <c r="D223" s="162"/>
      <c r="E223" s="162"/>
      <c r="F223" s="79">
        <v>0</v>
      </c>
      <c r="G223" s="79">
        <v>0</v>
      </c>
      <c r="H223" s="79"/>
      <c r="I223" s="163"/>
      <c r="J223" s="163"/>
      <c r="K223" s="163"/>
      <c r="L223" s="163"/>
      <c r="M223" s="9"/>
      <c r="N223" s="6"/>
    </row>
    <row r="224" spans="1:14" ht="12.75" customHeight="1" x14ac:dyDescent="0.2">
      <c r="A224" s="223" t="s">
        <v>1947</v>
      </c>
      <c r="B224" s="224"/>
      <c r="C224" s="224"/>
      <c r="D224" s="224"/>
      <c r="E224" s="224"/>
      <c r="F224" s="224"/>
      <c r="G224" s="224"/>
      <c r="H224" s="224"/>
      <c r="I224" s="224"/>
      <c r="J224" s="224"/>
      <c r="K224" s="224"/>
      <c r="L224" s="224"/>
      <c r="M224" s="225"/>
      <c r="N224" s="6"/>
    </row>
    <row r="225" spans="1:14" ht="12.75" customHeight="1" x14ac:dyDescent="0.2">
      <c r="A225" s="223" t="s">
        <v>1952</v>
      </c>
      <c r="B225" s="224"/>
      <c r="C225" s="224"/>
      <c r="D225" s="224"/>
      <c r="E225" s="224"/>
      <c r="F225" s="224"/>
      <c r="G225" s="224"/>
      <c r="H225" s="224"/>
      <c r="I225" s="224"/>
      <c r="J225" s="224"/>
      <c r="K225" s="224"/>
      <c r="L225" s="224"/>
      <c r="M225" s="225"/>
      <c r="N225" s="6"/>
    </row>
    <row r="226" spans="1:14" ht="25.5" customHeight="1" x14ac:dyDescent="0.2">
      <c r="A226" s="176">
        <v>17</v>
      </c>
      <c r="B226" s="9" t="s">
        <v>302</v>
      </c>
      <c r="C226" s="162" t="s">
        <v>291</v>
      </c>
      <c r="D226" s="162" t="s">
        <v>1394</v>
      </c>
      <c r="E226" s="162" t="s">
        <v>197</v>
      </c>
      <c r="F226" s="15">
        <v>104.7</v>
      </c>
      <c r="G226" s="15">
        <v>117.5</v>
      </c>
      <c r="H226" s="170" t="s">
        <v>1744</v>
      </c>
      <c r="I226" s="163" t="s">
        <v>2</v>
      </c>
      <c r="J226" s="163" t="s">
        <v>2</v>
      </c>
      <c r="K226" s="163" t="s">
        <v>2</v>
      </c>
      <c r="L226" s="163" t="s">
        <v>2</v>
      </c>
      <c r="M226" s="9" t="s">
        <v>1931</v>
      </c>
      <c r="N226" s="6"/>
    </row>
    <row r="227" spans="1:14" ht="25.5" customHeight="1" x14ac:dyDescent="0.2">
      <c r="A227" s="176" t="s">
        <v>74</v>
      </c>
      <c r="B227" s="9" t="s">
        <v>303</v>
      </c>
      <c r="C227" s="162" t="s">
        <v>155</v>
      </c>
      <c r="D227" s="162" t="s">
        <v>1392</v>
      </c>
      <c r="E227" s="162" t="s">
        <v>197</v>
      </c>
      <c r="F227" s="15"/>
      <c r="G227" s="15">
        <v>106.2</v>
      </c>
      <c r="H227" s="170" t="s">
        <v>1745</v>
      </c>
      <c r="I227" s="163" t="s">
        <v>2</v>
      </c>
      <c r="J227" s="163" t="s">
        <v>2</v>
      </c>
      <c r="K227" s="163" t="s">
        <v>2</v>
      </c>
      <c r="L227" s="163" t="s">
        <v>2</v>
      </c>
      <c r="M227" s="9" t="s">
        <v>1931</v>
      </c>
      <c r="N227" s="6"/>
    </row>
    <row r="228" spans="1:14" ht="25.5" customHeight="1" x14ac:dyDescent="0.2">
      <c r="A228" s="176">
        <v>18</v>
      </c>
      <c r="B228" s="9" t="s">
        <v>306</v>
      </c>
      <c r="C228" s="163" t="s">
        <v>1</v>
      </c>
      <c r="D228" s="162" t="s">
        <v>1392</v>
      </c>
      <c r="E228" s="162" t="s">
        <v>197</v>
      </c>
      <c r="F228" s="15">
        <v>5.5</v>
      </c>
      <c r="G228" s="15">
        <v>5.5</v>
      </c>
      <c r="H228" s="170" t="s">
        <v>1746</v>
      </c>
      <c r="I228" s="163" t="s">
        <v>2</v>
      </c>
      <c r="J228" s="163" t="s">
        <v>2</v>
      </c>
      <c r="K228" s="163" t="s">
        <v>2</v>
      </c>
      <c r="L228" s="163" t="s">
        <v>2</v>
      </c>
      <c r="M228" s="9" t="s">
        <v>1934</v>
      </c>
      <c r="N228" s="6"/>
    </row>
    <row r="229" spans="1:14" ht="38.25" customHeight="1" x14ac:dyDescent="0.2">
      <c r="A229" s="176">
        <v>19</v>
      </c>
      <c r="B229" s="9" t="s">
        <v>305</v>
      </c>
      <c r="C229" s="163" t="s">
        <v>1</v>
      </c>
      <c r="D229" s="162" t="s">
        <v>1394</v>
      </c>
      <c r="E229" s="162" t="s">
        <v>197</v>
      </c>
      <c r="F229" s="15">
        <v>105</v>
      </c>
      <c r="G229" s="15">
        <v>105</v>
      </c>
      <c r="H229" s="170" t="s">
        <v>1747</v>
      </c>
      <c r="I229" s="163" t="s">
        <v>2</v>
      </c>
      <c r="J229" s="163" t="s">
        <v>2</v>
      </c>
      <c r="K229" s="163" t="s">
        <v>2</v>
      </c>
      <c r="L229" s="163" t="s">
        <v>2</v>
      </c>
      <c r="M229" s="9" t="s">
        <v>1933</v>
      </c>
      <c r="N229" s="6"/>
    </row>
    <row r="230" spans="1:14" ht="51" customHeight="1" x14ac:dyDescent="0.2">
      <c r="A230" s="176">
        <v>88</v>
      </c>
      <c r="B230" s="9" t="s">
        <v>304</v>
      </c>
      <c r="C230" s="162" t="s">
        <v>156</v>
      </c>
      <c r="D230" s="162" t="s">
        <v>1398</v>
      </c>
      <c r="E230" s="162" t="s">
        <v>348</v>
      </c>
      <c r="F230" s="10">
        <v>5</v>
      </c>
      <c r="G230" s="10">
        <v>5</v>
      </c>
      <c r="H230" s="170" t="s">
        <v>1748</v>
      </c>
      <c r="I230" s="163" t="s">
        <v>2</v>
      </c>
      <c r="J230" s="163" t="s">
        <v>2</v>
      </c>
      <c r="K230" s="163" t="s">
        <v>2</v>
      </c>
      <c r="L230" s="163" t="s">
        <v>2</v>
      </c>
      <c r="M230" s="9"/>
      <c r="N230" s="6"/>
    </row>
    <row r="231" spans="1:14" ht="25.5" customHeight="1" x14ac:dyDescent="0.2">
      <c r="A231" s="91">
        <v>20</v>
      </c>
      <c r="B231" s="9" t="s">
        <v>307</v>
      </c>
      <c r="C231" s="163" t="s">
        <v>1</v>
      </c>
      <c r="D231" s="162" t="s">
        <v>1392</v>
      </c>
      <c r="E231" s="162" t="s">
        <v>197</v>
      </c>
      <c r="F231" s="15">
        <v>7.7</v>
      </c>
      <c r="G231" s="15">
        <v>7.7</v>
      </c>
      <c r="H231" s="170" t="s">
        <v>2</v>
      </c>
      <c r="I231" s="163" t="s">
        <v>2</v>
      </c>
      <c r="J231" s="163" t="s">
        <v>2</v>
      </c>
      <c r="K231" s="163" t="s">
        <v>2</v>
      </c>
      <c r="L231" s="163" t="s">
        <v>2</v>
      </c>
      <c r="M231" s="9" t="s">
        <v>1932</v>
      </c>
      <c r="N231" s="6"/>
    </row>
    <row r="232" spans="1:14" ht="25.5" customHeight="1" x14ac:dyDescent="0.2">
      <c r="A232" s="176">
        <v>21</v>
      </c>
      <c r="B232" s="9" t="s">
        <v>308</v>
      </c>
      <c r="C232" s="163" t="s">
        <v>1</v>
      </c>
      <c r="D232" s="162" t="s">
        <v>1394</v>
      </c>
      <c r="E232" s="162" t="s">
        <v>197</v>
      </c>
      <c r="F232" s="15">
        <v>3.5</v>
      </c>
      <c r="G232" s="15">
        <v>3.5</v>
      </c>
      <c r="H232" s="170" t="s">
        <v>2</v>
      </c>
      <c r="I232" s="163" t="s">
        <v>2</v>
      </c>
      <c r="J232" s="163" t="s">
        <v>2</v>
      </c>
      <c r="K232" s="163" t="s">
        <v>2</v>
      </c>
      <c r="L232" s="163" t="s">
        <v>2</v>
      </c>
      <c r="M232" s="9" t="s">
        <v>1932</v>
      </c>
      <c r="N232" s="6"/>
    </row>
    <row r="233" spans="1:14" ht="25.5" customHeight="1" x14ac:dyDescent="0.2">
      <c r="A233" s="161"/>
      <c r="B233" s="93" t="s">
        <v>347</v>
      </c>
      <c r="C233" s="166"/>
      <c r="D233" s="166"/>
      <c r="E233" s="166"/>
      <c r="F233" s="8"/>
      <c r="G233" s="8"/>
      <c r="H233" s="8"/>
      <c r="I233" s="162"/>
      <c r="J233" s="162"/>
      <c r="K233" s="162"/>
      <c r="L233" s="162"/>
      <c r="M233" s="9"/>
      <c r="N233" s="6"/>
    </row>
    <row r="234" spans="1:14" ht="102" customHeight="1" x14ac:dyDescent="0.2">
      <c r="A234" s="161">
        <v>104</v>
      </c>
      <c r="B234" s="94" t="s">
        <v>346</v>
      </c>
      <c r="C234" s="162" t="s">
        <v>202</v>
      </c>
      <c r="D234" s="162" t="s">
        <v>2</v>
      </c>
      <c r="E234" s="162" t="s">
        <v>166</v>
      </c>
      <c r="F234" s="84">
        <v>0</v>
      </c>
      <c r="G234" s="84">
        <v>0</v>
      </c>
      <c r="H234" s="84"/>
      <c r="I234" s="10" t="s">
        <v>168</v>
      </c>
      <c r="J234" s="10">
        <v>258</v>
      </c>
      <c r="K234" s="11" t="s">
        <v>84</v>
      </c>
      <c r="L234" s="10"/>
      <c r="M234" s="9"/>
      <c r="N234" s="6"/>
    </row>
    <row r="235" spans="1:14" ht="54" customHeight="1" x14ac:dyDescent="0.2">
      <c r="A235" s="102"/>
      <c r="B235" s="103" t="s">
        <v>1243</v>
      </c>
      <c r="C235" s="81"/>
      <c r="D235" s="81"/>
      <c r="E235" s="81"/>
      <c r="F235" s="140"/>
      <c r="G235" s="32"/>
      <c r="H235" s="32"/>
      <c r="I235" s="81"/>
      <c r="J235" s="39"/>
      <c r="K235" s="39"/>
      <c r="L235" s="39"/>
      <c r="M235" s="9"/>
      <c r="N235" s="6"/>
    </row>
    <row r="236" spans="1:14" ht="12.75" customHeight="1" x14ac:dyDescent="0.2">
      <c r="A236" s="161"/>
      <c r="B236" s="96" t="s">
        <v>162</v>
      </c>
      <c r="C236" s="163"/>
      <c r="D236" s="163"/>
      <c r="E236" s="163"/>
      <c r="F236" s="162"/>
      <c r="G236" s="162"/>
      <c r="H236" s="162"/>
      <c r="I236" s="163"/>
      <c r="J236" s="163"/>
      <c r="K236" s="163"/>
      <c r="L236" s="163"/>
      <c r="M236" s="9"/>
      <c r="N236" s="6"/>
    </row>
    <row r="237" spans="1:14" ht="12.75" customHeight="1" x14ac:dyDescent="0.2">
      <c r="A237" s="161"/>
      <c r="B237" s="104" t="s">
        <v>341</v>
      </c>
      <c r="C237" s="163"/>
      <c r="D237" s="163"/>
      <c r="E237" s="163"/>
      <c r="F237" s="162"/>
      <c r="G237" s="162"/>
      <c r="H237" s="162"/>
      <c r="I237" s="163"/>
      <c r="J237" s="163"/>
      <c r="K237" s="163"/>
      <c r="L237" s="163"/>
      <c r="M237" s="9"/>
      <c r="N237" s="6"/>
    </row>
    <row r="238" spans="1:14" ht="76.5" customHeight="1" x14ac:dyDescent="0.2">
      <c r="A238" s="161">
        <v>106</v>
      </c>
      <c r="B238" s="173" t="s">
        <v>342</v>
      </c>
      <c r="C238" s="163"/>
      <c r="D238" s="162" t="s">
        <v>2</v>
      </c>
      <c r="E238" s="162" t="s">
        <v>344</v>
      </c>
      <c r="F238" s="162"/>
      <c r="G238" s="162"/>
      <c r="H238" s="162"/>
      <c r="I238" s="163"/>
      <c r="J238" s="163"/>
      <c r="K238" s="163"/>
      <c r="L238" s="163"/>
      <c r="M238" s="9" t="s">
        <v>1738</v>
      </c>
      <c r="N238" s="6"/>
    </row>
    <row r="239" spans="1:14" ht="89.25" x14ac:dyDescent="0.2">
      <c r="A239" s="161">
        <v>107</v>
      </c>
      <c r="B239" s="173" t="s">
        <v>343</v>
      </c>
      <c r="C239" s="163"/>
      <c r="D239" s="162" t="s">
        <v>2</v>
      </c>
      <c r="E239" s="162" t="s">
        <v>345</v>
      </c>
      <c r="F239" s="162"/>
      <c r="G239" s="162"/>
      <c r="H239" s="162"/>
      <c r="I239" s="163"/>
      <c r="J239" s="163"/>
      <c r="K239" s="163"/>
      <c r="L239" s="163"/>
      <c r="M239" s="9" t="s">
        <v>1739</v>
      </c>
      <c r="N239" s="6"/>
    </row>
    <row r="240" spans="1:14" ht="12.75" customHeight="1" x14ac:dyDescent="0.2">
      <c r="A240" s="161"/>
      <c r="B240" s="104" t="s">
        <v>349</v>
      </c>
      <c r="C240" s="162"/>
      <c r="D240" s="162"/>
      <c r="E240" s="162"/>
      <c r="F240" s="162"/>
      <c r="G240" s="18"/>
      <c r="H240" s="18"/>
      <c r="I240" s="162"/>
      <c r="J240" s="163"/>
      <c r="K240" s="163"/>
      <c r="L240" s="163"/>
      <c r="M240" s="9"/>
      <c r="N240" s="6"/>
    </row>
    <row r="241" spans="1:14" ht="12.75" customHeight="1" x14ac:dyDescent="0.2">
      <c r="A241" s="161"/>
      <c r="B241" s="173" t="s">
        <v>336</v>
      </c>
      <c r="C241" s="162"/>
      <c r="D241" s="162"/>
      <c r="E241" s="162"/>
      <c r="F241" s="162"/>
      <c r="G241" s="18"/>
      <c r="H241" s="18"/>
      <c r="I241" s="162"/>
      <c r="J241" s="163"/>
      <c r="K241" s="163"/>
      <c r="L241" s="163"/>
      <c r="M241" s="9"/>
      <c r="N241" s="6"/>
    </row>
    <row r="242" spans="1:14" ht="38.25" customHeight="1" x14ac:dyDescent="0.2">
      <c r="A242" s="161">
        <v>108</v>
      </c>
      <c r="B242" s="173" t="s">
        <v>350</v>
      </c>
      <c r="C242" s="162" t="s">
        <v>202</v>
      </c>
      <c r="D242" s="162" t="s">
        <v>2</v>
      </c>
      <c r="E242" s="162" t="s">
        <v>197</v>
      </c>
      <c r="F242" s="162"/>
      <c r="G242" s="18"/>
      <c r="H242" s="18"/>
      <c r="I242" s="162" t="s">
        <v>396</v>
      </c>
      <c r="J242" s="163"/>
      <c r="K242" s="163"/>
      <c r="L242" s="163"/>
      <c r="M242" s="9" t="s">
        <v>1740</v>
      </c>
      <c r="N242" s="6"/>
    </row>
    <row r="243" spans="1:14" ht="12.75" customHeight="1" x14ac:dyDescent="0.2">
      <c r="A243" s="161"/>
      <c r="B243" s="104" t="s">
        <v>335</v>
      </c>
      <c r="C243" s="162"/>
      <c r="D243" s="162"/>
      <c r="E243" s="162"/>
      <c r="F243" s="162"/>
      <c r="G243" s="18"/>
      <c r="H243" s="18"/>
      <c r="I243" s="162"/>
      <c r="J243" s="163"/>
      <c r="K243" s="163"/>
      <c r="L243" s="163"/>
      <c r="M243" s="9"/>
      <c r="N243" s="6"/>
    </row>
    <row r="244" spans="1:14" ht="12.75" customHeight="1" x14ac:dyDescent="0.2">
      <c r="A244" s="161"/>
      <c r="B244" s="173" t="s">
        <v>336</v>
      </c>
      <c r="C244" s="162"/>
      <c r="D244" s="162"/>
      <c r="E244" s="162"/>
      <c r="F244" s="162"/>
      <c r="G244" s="18"/>
      <c r="H244" s="18"/>
      <c r="I244" s="162"/>
      <c r="J244" s="163"/>
      <c r="K244" s="163"/>
      <c r="L244" s="163"/>
      <c r="M244" s="9"/>
      <c r="N244" s="6"/>
    </row>
    <row r="245" spans="1:14" ht="63.75" customHeight="1" x14ac:dyDescent="0.2">
      <c r="A245" s="161">
        <v>109</v>
      </c>
      <c r="B245" s="173" t="s">
        <v>337</v>
      </c>
      <c r="C245" s="162" t="s">
        <v>202</v>
      </c>
      <c r="D245" s="162" t="s">
        <v>2</v>
      </c>
      <c r="E245" s="162" t="s">
        <v>351</v>
      </c>
      <c r="F245" s="162"/>
      <c r="G245" s="18"/>
      <c r="H245" s="18"/>
      <c r="I245" s="162" t="s">
        <v>1291</v>
      </c>
      <c r="J245" s="163"/>
      <c r="K245" s="163"/>
      <c r="L245" s="163"/>
      <c r="M245" s="19" t="s">
        <v>1741</v>
      </c>
      <c r="N245" s="6"/>
    </row>
    <row r="246" spans="1:14" x14ac:dyDescent="0.2">
      <c r="A246" s="161">
        <v>110</v>
      </c>
      <c r="B246" s="173" t="s">
        <v>338</v>
      </c>
      <c r="C246" s="162" t="s">
        <v>202</v>
      </c>
      <c r="D246" s="162" t="s">
        <v>2</v>
      </c>
      <c r="E246" s="162" t="s">
        <v>351</v>
      </c>
      <c r="F246" s="162">
        <v>0</v>
      </c>
      <c r="G246" s="162">
        <v>0</v>
      </c>
      <c r="H246" s="162"/>
      <c r="I246" s="162" t="s">
        <v>1291</v>
      </c>
      <c r="J246" s="163"/>
      <c r="K246" s="163"/>
      <c r="L246" s="163"/>
      <c r="M246" s="19" t="s">
        <v>1705</v>
      </c>
      <c r="N246" s="6"/>
    </row>
    <row r="247" spans="1:14" ht="38.25" customHeight="1" x14ac:dyDescent="0.2">
      <c r="A247" s="161"/>
      <c r="B247" s="105" t="s">
        <v>339</v>
      </c>
      <c r="C247" s="162" t="s">
        <v>202</v>
      </c>
      <c r="D247" s="162" t="s">
        <v>2</v>
      </c>
      <c r="E247" s="162" t="s">
        <v>351</v>
      </c>
      <c r="F247" s="162"/>
      <c r="G247" s="162"/>
      <c r="H247" s="162"/>
      <c r="I247" s="162" t="s">
        <v>1291</v>
      </c>
      <c r="J247" s="163"/>
      <c r="K247" s="163"/>
      <c r="L247" s="163"/>
      <c r="M247" s="191" t="s">
        <v>1742</v>
      </c>
      <c r="N247" s="6"/>
    </row>
    <row r="248" spans="1:14" ht="38.25" customHeight="1" x14ac:dyDescent="0.2">
      <c r="A248" s="161"/>
      <c r="B248" s="105" t="s">
        <v>340</v>
      </c>
      <c r="C248" s="162" t="s">
        <v>202</v>
      </c>
      <c r="D248" s="162" t="s">
        <v>2</v>
      </c>
      <c r="E248" s="162" t="s">
        <v>351</v>
      </c>
      <c r="F248" s="162"/>
      <c r="G248" s="162"/>
      <c r="H248" s="162"/>
      <c r="I248" s="162" t="s">
        <v>1291</v>
      </c>
      <c r="J248" s="163"/>
      <c r="K248" s="163"/>
      <c r="L248" s="163"/>
      <c r="M248" s="192"/>
      <c r="N248" s="6"/>
    </row>
    <row r="249" spans="1:14" ht="12.75" customHeight="1" x14ac:dyDescent="0.2">
      <c r="A249" s="161"/>
      <c r="B249" s="19" t="s">
        <v>167</v>
      </c>
      <c r="C249" s="162"/>
      <c r="D249" s="162"/>
      <c r="E249" s="162"/>
      <c r="F249" s="79">
        <v>0</v>
      </c>
      <c r="G249" s="79">
        <v>0</v>
      </c>
      <c r="H249" s="79"/>
      <c r="I249" s="163"/>
      <c r="J249" s="163"/>
      <c r="K249" s="163"/>
      <c r="L249" s="163"/>
      <c r="M249" s="9"/>
      <c r="N249" s="6"/>
    </row>
    <row r="250" spans="1:14" ht="12.75" customHeight="1" x14ac:dyDescent="0.2">
      <c r="A250" s="161"/>
      <c r="B250" s="19" t="s">
        <v>168</v>
      </c>
      <c r="C250" s="162"/>
      <c r="D250" s="162"/>
      <c r="E250" s="162"/>
      <c r="F250" s="79">
        <v>0</v>
      </c>
      <c r="G250" s="79">
        <v>0</v>
      </c>
      <c r="H250" s="79"/>
      <c r="I250" s="163"/>
      <c r="J250" s="163"/>
      <c r="K250" s="163"/>
      <c r="L250" s="163"/>
      <c r="M250" s="9"/>
      <c r="N250" s="6"/>
    </row>
    <row r="251" spans="1:14" ht="12.75" customHeight="1" x14ac:dyDescent="0.2">
      <c r="A251" s="161"/>
      <c r="B251" s="19" t="s">
        <v>19</v>
      </c>
      <c r="C251" s="162"/>
      <c r="D251" s="162"/>
      <c r="E251" s="162"/>
      <c r="F251" s="79">
        <v>0</v>
      </c>
      <c r="G251" s="79">
        <v>0</v>
      </c>
      <c r="H251" s="79"/>
      <c r="I251" s="163"/>
      <c r="J251" s="163"/>
      <c r="K251" s="163"/>
      <c r="L251" s="163"/>
      <c r="M251" s="9"/>
      <c r="N251" s="6"/>
    </row>
    <row r="252" spans="1:14" ht="12.75" customHeight="1" x14ac:dyDescent="0.2">
      <c r="A252" s="161"/>
      <c r="B252" s="19" t="s">
        <v>169</v>
      </c>
      <c r="C252" s="162"/>
      <c r="D252" s="162"/>
      <c r="E252" s="162"/>
      <c r="F252" s="79">
        <v>0</v>
      </c>
      <c r="G252" s="79">
        <v>0</v>
      </c>
      <c r="H252" s="79"/>
      <c r="I252" s="163"/>
      <c r="J252" s="163"/>
      <c r="K252" s="163"/>
      <c r="L252" s="163"/>
      <c r="M252" s="9"/>
      <c r="N252" s="6"/>
    </row>
    <row r="253" spans="1:14" ht="25.5" customHeight="1" x14ac:dyDescent="0.2">
      <c r="A253" s="161"/>
      <c r="B253" s="19" t="s">
        <v>1248</v>
      </c>
      <c r="C253" s="162"/>
      <c r="D253" s="162"/>
      <c r="E253" s="162"/>
      <c r="F253" s="79">
        <v>0</v>
      </c>
      <c r="G253" s="79">
        <v>0</v>
      </c>
      <c r="H253" s="79"/>
      <c r="I253" s="163"/>
      <c r="J253" s="163"/>
      <c r="K253" s="163"/>
      <c r="L253" s="163"/>
      <c r="M253" s="9"/>
      <c r="N253" s="6"/>
    </row>
    <row r="254" spans="1:14" ht="12.75" customHeight="1" x14ac:dyDescent="0.2">
      <c r="A254" s="161"/>
      <c r="B254" s="90" t="s">
        <v>1260</v>
      </c>
      <c r="C254" s="161"/>
      <c r="D254" s="161"/>
      <c r="E254" s="161"/>
      <c r="F254" s="195"/>
      <c r="G254" s="195"/>
      <c r="H254" s="195"/>
      <c r="I254" s="195"/>
      <c r="J254" s="195"/>
      <c r="K254" s="195"/>
      <c r="L254" s="195"/>
      <c r="M254" s="9"/>
      <c r="N254" s="6"/>
    </row>
    <row r="255" spans="1:14" ht="12.75" customHeight="1" x14ac:dyDescent="0.2">
      <c r="A255" s="161"/>
      <c r="B255" s="98" t="s">
        <v>1261</v>
      </c>
      <c r="C255" s="161"/>
      <c r="D255" s="161"/>
      <c r="E255" s="161"/>
      <c r="F255" s="195"/>
      <c r="G255" s="195"/>
      <c r="H255" s="195"/>
      <c r="I255" s="195"/>
      <c r="J255" s="195"/>
      <c r="K255" s="195"/>
      <c r="L255" s="195"/>
      <c r="M255" s="9"/>
      <c r="N255" s="6"/>
    </row>
    <row r="256" spans="1:14" ht="12.75" customHeight="1" x14ac:dyDescent="0.2">
      <c r="A256" s="161">
        <v>89</v>
      </c>
      <c r="B256" s="9" t="s">
        <v>311</v>
      </c>
      <c r="C256" s="162" t="s">
        <v>1</v>
      </c>
      <c r="D256" s="162" t="s">
        <v>1390</v>
      </c>
      <c r="E256" s="162" t="s">
        <v>166</v>
      </c>
      <c r="F256" s="162">
        <v>100.1</v>
      </c>
      <c r="G256" s="162">
        <v>100.1</v>
      </c>
      <c r="H256" s="134" t="s">
        <v>1749</v>
      </c>
      <c r="I256" s="162" t="s">
        <v>2</v>
      </c>
      <c r="J256" s="163" t="s">
        <v>2</v>
      </c>
      <c r="K256" s="163" t="s">
        <v>2</v>
      </c>
      <c r="L256" s="163" t="s">
        <v>2</v>
      </c>
      <c r="M256" s="19" t="s">
        <v>1597</v>
      </c>
      <c r="N256" s="6"/>
    </row>
    <row r="257" spans="1:14" ht="25.5" customHeight="1" x14ac:dyDescent="0.2">
      <c r="A257" s="161">
        <v>90</v>
      </c>
      <c r="B257" s="9" t="s">
        <v>312</v>
      </c>
      <c r="C257" s="162" t="s">
        <v>156</v>
      </c>
      <c r="D257" s="162" t="s">
        <v>1399</v>
      </c>
      <c r="E257" s="162" t="s">
        <v>166</v>
      </c>
      <c r="F257" s="162">
        <v>172</v>
      </c>
      <c r="G257" s="162">
        <v>172</v>
      </c>
      <c r="H257" s="134" t="s">
        <v>2</v>
      </c>
      <c r="I257" s="162" t="s">
        <v>2</v>
      </c>
      <c r="J257" s="163" t="s">
        <v>2</v>
      </c>
      <c r="K257" s="163" t="s">
        <v>2</v>
      </c>
      <c r="L257" s="163" t="s">
        <v>2</v>
      </c>
      <c r="M257" s="19" t="s">
        <v>1705</v>
      </c>
      <c r="N257" s="6"/>
    </row>
    <row r="258" spans="1:14" ht="38.25" customHeight="1" x14ac:dyDescent="0.2">
      <c r="A258" s="176">
        <v>91</v>
      </c>
      <c r="B258" s="106" t="s">
        <v>313</v>
      </c>
      <c r="C258" s="211" t="s">
        <v>292</v>
      </c>
      <c r="D258" s="194" t="s">
        <v>1399</v>
      </c>
      <c r="E258" s="212" t="s">
        <v>166</v>
      </c>
      <c r="F258" s="15"/>
      <c r="G258" s="15"/>
      <c r="H258" s="134"/>
      <c r="I258" s="162" t="s">
        <v>2</v>
      </c>
      <c r="J258" s="163" t="s">
        <v>2</v>
      </c>
      <c r="K258" s="163" t="s">
        <v>2</v>
      </c>
      <c r="L258" s="163" t="s">
        <v>2</v>
      </c>
      <c r="M258" s="9"/>
      <c r="N258" s="6"/>
    </row>
    <row r="259" spans="1:14" ht="12.75" customHeight="1" x14ac:dyDescent="0.2">
      <c r="A259" s="176" t="s">
        <v>35</v>
      </c>
      <c r="B259" s="106" t="s">
        <v>314</v>
      </c>
      <c r="C259" s="211"/>
      <c r="D259" s="194"/>
      <c r="E259" s="212"/>
      <c r="F259" s="15">
        <v>7.2</v>
      </c>
      <c r="G259" s="15">
        <v>7.2</v>
      </c>
      <c r="H259" s="135">
        <v>13.2</v>
      </c>
      <c r="I259" s="162" t="s">
        <v>2</v>
      </c>
      <c r="J259" s="163" t="s">
        <v>2</v>
      </c>
      <c r="K259" s="163" t="s">
        <v>2</v>
      </c>
      <c r="L259" s="163" t="s">
        <v>2</v>
      </c>
      <c r="M259" s="19" t="s">
        <v>1597</v>
      </c>
      <c r="N259" s="6"/>
    </row>
    <row r="260" spans="1:14" ht="12.75" customHeight="1" x14ac:dyDescent="0.2">
      <c r="A260" s="176" t="s">
        <v>36</v>
      </c>
      <c r="B260" s="106" t="s">
        <v>315</v>
      </c>
      <c r="C260" s="211"/>
      <c r="D260" s="194"/>
      <c r="E260" s="212"/>
      <c r="F260" s="15">
        <v>330.5</v>
      </c>
      <c r="G260" s="15">
        <v>330.5</v>
      </c>
      <c r="H260" s="135">
        <v>31.8</v>
      </c>
      <c r="I260" s="162" t="s">
        <v>2</v>
      </c>
      <c r="J260" s="163" t="s">
        <v>2</v>
      </c>
      <c r="K260" s="163" t="s">
        <v>2</v>
      </c>
      <c r="L260" s="163" t="s">
        <v>2</v>
      </c>
      <c r="M260" s="19" t="s">
        <v>1801</v>
      </c>
      <c r="N260" s="6"/>
    </row>
    <row r="261" spans="1:14" ht="12.75" customHeight="1" x14ac:dyDescent="0.2">
      <c r="A261" s="176">
        <v>92</v>
      </c>
      <c r="B261" s="106" t="s">
        <v>316</v>
      </c>
      <c r="C261" s="211" t="s">
        <v>319</v>
      </c>
      <c r="D261" s="194" t="s">
        <v>1399</v>
      </c>
      <c r="E261" s="212" t="s">
        <v>166</v>
      </c>
      <c r="F261" s="15"/>
      <c r="G261" s="15"/>
      <c r="H261" s="134" t="s">
        <v>2</v>
      </c>
      <c r="I261" s="162" t="s">
        <v>2</v>
      </c>
      <c r="J261" s="163" t="s">
        <v>2</v>
      </c>
      <c r="K261" s="163" t="s">
        <v>2</v>
      </c>
      <c r="L261" s="163" t="s">
        <v>2</v>
      </c>
      <c r="M261" s="9"/>
      <c r="N261" s="6"/>
    </row>
    <row r="262" spans="1:14" ht="12.75" customHeight="1" x14ac:dyDescent="0.2">
      <c r="A262" s="176" t="s">
        <v>37</v>
      </c>
      <c r="B262" s="106" t="s">
        <v>317</v>
      </c>
      <c r="C262" s="211"/>
      <c r="D262" s="194"/>
      <c r="E262" s="212"/>
      <c r="F262" s="15">
        <v>1052.0999999999999</v>
      </c>
      <c r="G262" s="15">
        <v>1052.0999999999999</v>
      </c>
      <c r="H262" s="136">
        <v>1263.894</v>
      </c>
      <c r="I262" s="162" t="s">
        <v>2</v>
      </c>
      <c r="J262" s="163" t="s">
        <v>2</v>
      </c>
      <c r="K262" s="163" t="s">
        <v>2</v>
      </c>
      <c r="L262" s="163" t="s">
        <v>2</v>
      </c>
      <c r="M262" s="19" t="s">
        <v>1597</v>
      </c>
      <c r="N262" s="6"/>
    </row>
    <row r="263" spans="1:14" ht="12.75" customHeight="1" x14ac:dyDescent="0.2">
      <c r="A263" s="176" t="s">
        <v>38</v>
      </c>
      <c r="B263" s="106" t="s">
        <v>314</v>
      </c>
      <c r="C263" s="211"/>
      <c r="D263" s="194"/>
      <c r="E263" s="212"/>
      <c r="F263" s="15">
        <v>69.3</v>
      </c>
      <c r="G263" s="15">
        <v>69.3</v>
      </c>
      <c r="H263" s="135">
        <v>64.540000000000006</v>
      </c>
      <c r="I263" s="162" t="s">
        <v>2</v>
      </c>
      <c r="J263" s="163" t="s">
        <v>2</v>
      </c>
      <c r="K263" s="163" t="s">
        <v>2</v>
      </c>
      <c r="L263" s="163" t="s">
        <v>2</v>
      </c>
      <c r="M263" s="19" t="s">
        <v>1801</v>
      </c>
      <c r="N263" s="6"/>
    </row>
    <row r="264" spans="1:14" ht="12.75" customHeight="1" x14ac:dyDescent="0.2">
      <c r="A264" s="176" t="s">
        <v>39</v>
      </c>
      <c r="B264" s="106" t="s">
        <v>315</v>
      </c>
      <c r="C264" s="211"/>
      <c r="D264" s="194"/>
      <c r="E264" s="212"/>
      <c r="F264" s="15">
        <v>139.5</v>
      </c>
      <c r="G264" s="15">
        <v>139.5</v>
      </c>
      <c r="H264" s="135">
        <v>135.733</v>
      </c>
      <c r="I264" s="162" t="s">
        <v>2</v>
      </c>
      <c r="J264" s="163" t="s">
        <v>2</v>
      </c>
      <c r="K264" s="163" t="s">
        <v>2</v>
      </c>
      <c r="L264" s="163" t="s">
        <v>2</v>
      </c>
      <c r="M264" s="19" t="s">
        <v>1801</v>
      </c>
      <c r="N264" s="6"/>
    </row>
    <row r="265" spans="1:14" ht="12.75" customHeight="1" x14ac:dyDescent="0.2">
      <c r="A265" s="176" t="s">
        <v>40</v>
      </c>
      <c r="B265" s="106" t="s">
        <v>318</v>
      </c>
      <c r="C265" s="211"/>
      <c r="D265" s="194"/>
      <c r="E265" s="212"/>
      <c r="F265" s="15">
        <v>46.5</v>
      </c>
      <c r="G265" s="15">
        <v>46.5</v>
      </c>
      <c r="H265" s="135">
        <v>45.1</v>
      </c>
      <c r="I265" s="162" t="s">
        <v>2</v>
      </c>
      <c r="J265" s="163" t="s">
        <v>2</v>
      </c>
      <c r="K265" s="163" t="s">
        <v>2</v>
      </c>
      <c r="L265" s="163" t="s">
        <v>2</v>
      </c>
      <c r="M265" s="19" t="s">
        <v>1802</v>
      </c>
      <c r="N265" s="6"/>
    </row>
    <row r="266" spans="1:14" ht="12.75" customHeight="1" x14ac:dyDescent="0.2">
      <c r="A266" s="176">
        <v>93</v>
      </c>
      <c r="B266" s="107" t="s">
        <v>320</v>
      </c>
      <c r="C266" s="179"/>
      <c r="D266" s="194" t="s">
        <v>1400</v>
      </c>
      <c r="E266" s="178"/>
      <c r="F266" s="15"/>
      <c r="G266" s="15"/>
      <c r="H266" s="134" t="s">
        <v>2</v>
      </c>
      <c r="I266" s="162" t="s">
        <v>2</v>
      </c>
      <c r="J266" s="163" t="s">
        <v>2</v>
      </c>
      <c r="K266" s="163" t="s">
        <v>2</v>
      </c>
      <c r="L266" s="163" t="s">
        <v>2</v>
      </c>
      <c r="M266" s="9"/>
      <c r="N266" s="6"/>
    </row>
    <row r="267" spans="1:14" ht="12.75" customHeight="1" x14ac:dyDescent="0.2">
      <c r="A267" s="208" t="s">
        <v>41</v>
      </c>
      <c r="B267" s="108" t="s">
        <v>321</v>
      </c>
      <c r="C267" s="213" t="s">
        <v>1</v>
      </c>
      <c r="D267" s="194"/>
      <c r="E267" s="212" t="s">
        <v>327</v>
      </c>
      <c r="F267" s="15"/>
      <c r="G267" s="15"/>
      <c r="H267" s="134" t="s">
        <v>2</v>
      </c>
      <c r="I267" s="162" t="s">
        <v>2</v>
      </c>
      <c r="J267" s="163" t="s">
        <v>2</v>
      </c>
      <c r="K267" s="163" t="s">
        <v>2</v>
      </c>
      <c r="L267" s="163" t="s">
        <v>2</v>
      </c>
      <c r="M267" s="9"/>
      <c r="N267" s="6"/>
    </row>
    <row r="268" spans="1:14" ht="12.75" customHeight="1" x14ac:dyDescent="0.2">
      <c r="A268" s="208"/>
      <c r="B268" s="106" t="s">
        <v>314</v>
      </c>
      <c r="C268" s="213"/>
      <c r="D268" s="194"/>
      <c r="E268" s="212"/>
      <c r="F268" s="15">
        <v>84.5</v>
      </c>
      <c r="G268" s="15">
        <v>84.5</v>
      </c>
      <c r="H268" s="134" t="s">
        <v>1750</v>
      </c>
      <c r="I268" s="162" t="s">
        <v>2</v>
      </c>
      <c r="J268" s="163" t="s">
        <v>2</v>
      </c>
      <c r="K268" s="163" t="s">
        <v>2</v>
      </c>
      <c r="L268" s="163" t="s">
        <v>2</v>
      </c>
      <c r="M268" s="19" t="s">
        <v>1804</v>
      </c>
      <c r="N268" s="6"/>
    </row>
    <row r="269" spans="1:14" ht="12.75" customHeight="1" x14ac:dyDescent="0.2">
      <c r="A269" s="208"/>
      <c r="B269" s="106" t="s">
        <v>315</v>
      </c>
      <c r="C269" s="213"/>
      <c r="D269" s="194"/>
      <c r="E269" s="212"/>
      <c r="F269" s="15">
        <v>70.2</v>
      </c>
      <c r="G269" s="15">
        <v>70.2</v>
      </c>
      <c r="H269" s="134" t="s">
        <v>1751</v>
      </c>
      <c r="I269" s="162" t="s">
        <v>2</v>
      </c>
      <c r="J269" s="163" t="s">
        <v>2</v>
      </c>
      <c r="K269" s="163" t="s">
        <v>2</v>
      </c>
      <c r="L269" s="163" t="s">
        <v>2</v>
      </c>
      <c r="M269" s="19" t="s">
        <v>1803</v>
      </c>
      <c r="N269" s="6"/>
    </row>
    <row r="270" spans="1:14" ht="12.75" customHeight="1" x14ac:dyDescent="0.2">
      <c r="A270" s="208" t="s">
        <v>42</v>
      </c>
      <c r="B270" s="108" t="s">
        <v>322</v>
      </c>
      <c r="C270" s="213" t="s">
        <v>1</v>
      </c>
      <c r="D270" s="194"/>
      <c r="E270" s="212" t="s">
        <v>327</v>
      </c>
      <c r="F270" s="15"/>
      <c r="G270" s="15"/>
      <c r="H270" s="134" t="s">
        <v>2</v>
      </c>
      <c r="I270" s="162" t="s">
        <v>2</v>
      </c>
      <c r="J270" s="163" t="s">
        <v>2</v>
      </c>
      <c r="K270" s="163" t="s">
        <v>2</v>
      </c>
      <c r="L270" s="163" t="s">
        <v>2</v>
      </c>
      <c r="M270" s="9"/>
      <c r="N270" s="6"/>
    </row>
    <row r="271" spans="1:14" ht="12.75" customHeight="1" x14ac:dyDescent="0.2">
      <c r="A271" s="208"/>
      <c r="B271" s="106" t="s">
        <v>314</v>
      </c>
      <c r="C271" s="213"/>
      <c r="D271" s="194"/>
      <c r="E271" s="212"/>
      <c r="F271" s="15">
        <v>84.5</v>
      </c>
      <c r="G271" s="15">
        <v>84.5</v>
      </c>
      <c r="H271" s="134" t="s">
        <v>1752</v>
      </c>
      <c r="I271" s="162" t="s">
        <v>2</v>
      </c>
      <c r="J271" s="163" t="s">
        <v>2</v>
      </c>
      <c r="K271" s="163" t="s">
        <v>2</v>
      </c>
      <c r="L271" s="163" t="s">
        <v>2</v>
      </c>
      <c r="M271" s="19" t="s">
        <v>1805</v>
      </c>
      <c r="N271" s="6"/>
    </row>
    <row r="272" spans="1:14" ht="12.75" customHeight="1" x14ac:dyDescent="0.2">
      <c r="A272" s="208"/>
      <c r="B272" s="106" t="s">
        <v>315</v>
      </c>
      <c r="C272" s="213"/>
      <c r="D272" s="194"/>
      <c r="E272" s="212"/>
      <c r="F272" s="15">
        <v>26.6</v>
      </c>
      <c r="G272" s="15">
        <v>26.6</v>
      </c>
      <c r="H272" s="134" t="s">
        <v>1753</v>
      </c>
      <c r="I272" s="162" t="s">
        <v>2</v>
      </c>
      <c r="J272" s="163" t="s">
        <v>2</v>
      </c>
      <c r="K272" s="163" t="s">
        <v>2</v>
      </c>
      <c r="L272" s="163" t="s">
        <v>2</v>
      </c>
      <c r="M272" s="19" t="s">
        <v>1806</v>
      </c>
      <c r="N272" s="6"/>
    </row>
    <row r="273" spans="1:14" ht="25.5" customHeight="1" x14ac:dyDescent="0.2">
      <c r="A273" s="176">
        <v>94</v>
      </c>
      <c r="B273" s="107" t="s">
        <v>323</v>
      </c>
      <c r="C273" s="179"/>
      <c r="D273" s="194" t="s">
        <v>1400</v>
      </c>
      <c r="E273" s="178"/>
      <c r="F273" s="15"/>
      <c r="G273" s="15"/>
      <c r="H273" s="134" t="s">
        <v>2</v>
      </c>
      <c r="I273" s="162" t="s">
        <v>2</v>
      </c>
      <c r="J273" s="163" t="s">
        <v>2</v>
      </c>
      <c r="K273" s="163" t="s">
        <v>2</v>
      </c>
      <c r="L273" s="163" t="s">
        <v>2</v>
      </c>
      <c r="M273" s="9"/>
      <c r="N273" s="6"/>
    </row>
    <row r="274" spans="1:14" ht="12.75" customHeight="1" x14ac:dyDescent="0.2">
      <c r="A274" s="208" t="s">
        <v>43</v>
      </c>
      <c r="B274" s="109" t="s">
        <v>324</v>
      </c>
      <c r="C274" s="213" t="s">
        <v>1</v>
      </c>
      <c r="D274" s="194"/>
      <c r="E274" s="212" t="s">
        <v>328</v>
      </c>
      <c r="F274" s="15"/>
      <c r="G274" s="15"/>
      <c r="H274" s="134"/>
      <c r="I274" s="162" t="s">
        <v>2</v>
      </c>
      <c r="J274" s="163" t="s">
        <v>2</v>
      </c>
      <c r="K274" s="163" t="s">
        <v>2</v>
      </c>
      <c r="L274" s="163" t="s">
        <v>2</v>
      </c>
      <c r="M274" s="9"/>
      <c r="N274" s="6"/>
    </row>
    <row r="275" spans="1:14" ht="12.75" customHeight="1" x14ac:dyDescent="0.2">
      <c r="A275" s="208"/>
      <c r="B275" s="106" t="s">
        <v>314</v>
      </c>
      <c r="C275" s="213"/>
      <c r="D275" s="194"/>
      <c r="E275" s="212"/>
      <c r="F275" s="15">
        <v>6</v>
      </c>
      <c r="G275" s="15">
        <v>6</v>
      </c>
      <c r="H275" s="134" t="s">
        <v>1754</v>
      </c>
      <c r="I275" s="162" t="s">
        <v>2</v>
      </c>
      <c r="J275" s="163" t="s">
        <v>2</v>
      </c>
      <c r="K275" s="163" t="s">
        <v>2</v>
      </c>
      <c r="L275" s="163" t="s">
        <v>2</v>
      </c>
      <c r="M275" s="19" t="s">
        <v>1807</v>
      </c>
      <c r="N275" s="6"/>
    </row>
    <row r="276" spans="1:14" ht="12.75" customHeight="1" x14ac:dyDescent="0.2">
      <c r="A276" s="208"/>
      <c r="B276" s="106" t="s">
        <v>315</v>
      </c>
      <c r="C276" s="213"/>
      <c r="D276" s="194"/>
      <c r="E276" s="212"/>
      <c r="F276" s="15">
        <v>6</v>
      </c>
      <c r="G276" s="15">
        <v>6</v>
      </c>
      <c r="H276" s="134" t="s">
        <v>1755</v>
      </c>
      <c r="I276" s="162" t="s">
        <v>2</v>
      </c>
      <c r="J276" s="163" t="s">
        <v>2</v>
      </c>
      <c r="K276" s="163" t="s">
        <v>2</v>
      </c>
      <c r="L276" s="163" t="s">
        <v>2</v>
      </c>
      <c r="M276" s="9" t="s">
        <v>1808</v>
      </c>
      <c r="N276" s="6"/>
    </row>
    <row r="277" spans="1:14" ht="12.75" customHeight="1" x14ac:dyDescent="0.2">
      <c r="A277" s="208" t="s">
        <v>44</v>
      </c>
      <c r="B277" s="109" t="s">
        <v>325</v>
      </c>
      <c r="C277" s="213" t="s">
        <v>1</v>
      </c>
      <c r="D277" s="194"/>
      <c r="E277" s="212" t="s">
        <v>328</v>
      </c>
      <c r="F277" s="15"/>
      <c r="G277" s="15"/>
      <c r="H277" s="134" t="s">
        <v>2</v>
      </c>
      <c r="I277" s="162" t="s">
        <v>2</v>
      </c>
      <c r="J277" s="163" t="s">
        <v>2</v>
      </c>
      <c r="K277" s="163" t="s">
        <v>2</v>
      </c>
      <c r="L277" s="163" t="s">
        <v>2</v>
      </c>
      <c r="M277" s="9"/>
      <c r="N277" s="6"/>
    </row>
    <row r="278" spans="1:14" ht="12.75" customHeight="1" x14ac:dyDescent="0.2">
      <c r="A278" s="208"/>
      <c r="B278" s="106" t="s">
        <v>314</v>
      </c>
      <c r="C278" s="213"/>
      <c r="D278" s="194"/>
      <c r="E278" s="212"/>
      <c r="F278" s="15"/>
      <c r="G278" s="15"/>
      <c r="H278" s="134" t="s">
        <v>2</v>
      </c>
      <c r="I278" s="162" t="s">
        <v>2</v>
      </c>
      <c r="J278" s="163" t="s">
        <v>2</v>
      </c>
      <c r="K278" s="163" t="s">
        <v>2</v>
      </c>
      <c r="L278" s="163" t="s">
        <v>2</v>
      </c>
      <c r="M278" s="9"/>
      <c r="N278" s="6"/>
    </row>
    <row r="279" spans="1:14" ht="12.75" customHeight="1" x14ac:dyDescent="0.2">
      <c r="A279" s="208"/>
      <c r="B279" s="106" t="s">
        <v>315</v>
      </c>
      <c r="C279" s="213"/>
      <c r="D279" s="194"/>
      <c r="E279" s="212"/>
      <c r="F279" s="15"/>
      <c r="G279" s="15"/>
      <c r="H279" s="134" t="s">
        <v>2</v>
      </c>
      <c r="I279" s="162" t="s">
        <v>2</v>
      </c>
      <c r="J279" s="163" t="s">
        <v>2</v>
      </c>
      <c r="K279" s="163" t="s">
        <v>2</v>
      </c>
      <c r="L279" s="163" t="s">
        <v>2</v>
      </c>
      <c r="M279" s="9"/>
      <c r="N279" s="6"/>
    </row>
    <row r="280" spans="1:14" ht="12.75" customHeight="1" x14ac:dyDescent="0.2">
      <c r="A280" s="208" t="s">
        <v>45</v>
      </c>
      <c r="B280" s="109" t="s">
        <v>326</v>
      </c>
      <c r="C280" s="213" t="s">
        <v>1</v>
      </c>
      <c r="D280" s="194"/>
      <c r="E280" s="212" t="s">
        <v>328</v>
      </c>
      <c r="F280" s="15"/>
      <c r="G280" s="15"/>
      <c r="H280" s="134"/>
      <c r="I280" s="162" t="s">
        <v>2</v>
      </c>
      <c r="J280" s="163" t="s">
        <v>2</v>
      </c>
      <c r="K280" s="163" t="s">
        <v>2</v>
      </c>
      <c r="L280" s="163" t="s">
        <v>2</v>
      </c>
      <c r="M280" s="9"/>
      <c r="N280" s="6"/>
    </row>
    <row r="281" spans="1:14" ht="12.75" customHeight="1" x14ac:dyDescent="0.2">
      <c r="A281" s="208"/>
      <c r="B281" s="106" t="s">
        <v>314</v>
      </c>
      <c r="C281" s="213"/>
      <c r="D281" s="194"/>
      <c r="E281" s="212"/>
      <c r="F281" s="15">
        <v>1.4</v>
      </c>
      <c r="G281" s="15">
        <v>1.4</v>
      </c>
      <c r="H281" s="134" t="s">
        <v>1756</v>
      </c>
      <c r="I281" s="162" t="s">
        <v>2</v>
      </c>
      <c r="J281" s="163" t="s">
        <v>2</v>
      </c>
      <c r="K281" s="163" t="s">
        <v>2</v>
      </c>
      <c r="L281" s="163" t="s">
        <v>2</v>
      </c>
      <c r="M281" s="9" t="s">
        <v>1809</v>
      </c>
      <c r="N281" s="6"/>
    </row>
    <row r="282" spans="1:14" ht="12.75" customHeight="1" x14ac:dyDescent="0.2">
      <c r="A282" s="208"/>
      <c r="B282" s="106" t="s">
        <v>315</v>
      </c>
      <c r="C282" s="213"/>
      <c r="D282" s="194"/>
      <c r="E282" s="212"/>
      <c r="F282" s="15">
        <v>1.4</v>
      </c>
      <c r="G282" s="15">
        <v>1.4</v>
      </c>
      <c r="H282" s="134" t="s">
        <v>1757</v>
      </c>
      <c r="I282" s="162" t="s">
        <v>2</v>
      </c>
      <c r="J282" s="163" t="s">
        <v>2</v>
      </c>
      <c r="K282" s="163" t="s">
        <v>2</v>
      </c>
      <c r="L282" s="163" t="s">
        <v>2</v>
      </c>
      <c r="M282" s="9" t="s">
        <v>1810</v>
      </c>
      <c r="N282" s="6"/>
    </row>
    <row r="283" spans="1:14" ht="12.75" customHeight="1" x14ac:dyDescent="0.2">
      <c r="A283" s="161"/>
      <c r="B283" s="96" t="s">
        <v>162</v>
      </c>
      <c r="C283" s="162"/>
      <c r="D283" s="162"/>
      <c r="E283" s="162"/>
      <c r="F283" s="162"/>
      <c r="G283" s="162"/>
      <c r="H283" s="162"/>
      <c r="I283" s="162"/>
      <c r="J283" s="163"/>
      <c r="K283" s="163"/>
      <c r="L283" s="163"/>
      <c r="M283" s="9"/>
      <c r="N283" s="6"/>
    </row>
    <row r="284" spans="1:14" ht="51" customHeight="1" x14ac:dyDescent="0.2">
      <c r="A284" s="161">
        <v>111</v>
      </c>
      <c r="B284" s="181" t="s">
        <v>329</v>
      </c>
      <c r="C284" s="166" t="s">
        <v>202</v>
      </c>
      <c r="D284" s="166" t="s">
        <v>2</v>
      </c>
      <c r="E284" s="166" t="s">
        <v>332</v>
      </c>
      <c r="F284" s="78">
        <v>1068.6990000000001</v>
      </c>
      <c r="G284" s="78">
        <v>1068.6990000000001</v>
      </c>
      <c r="H284" s="78">
        <v>1068.6990000000001</v>
      </c>
      <c r="I284" s="162" t="s">
        <v>19</v>
      </c>
      <c r="J284" s="162">
        <v>258</v>
      </c>
      <c r="K284" s="27" t="s">
        <v>77</v>
      </c>
      <c r="L284" s="27" t="s">
        <v>78</v>
      </c>
      <c r="M284" s="19" t="s">
        <v>1433</v>
      </c>
      <c r="N284" s="6"/>
    </row>
    <row r="285" spans="1:14" ht="89.25" x14ac:dyDescent="0.2">
      <c r="A285" s="161">
        <v>112</v>
      </c>
      <c r="B285" s="181" t="s">
        <v>330</v>
      </c>
      <c r="C285" s="166" t="s">
        <v>202</v>
      </c>
      <c r="D285" s="166" t="s">
        <v>2</v>
      </c>
      <c r="E285" s="166" t="s">
        <v>333</v>
      </c>
      <c r="F285" s="78">
        <v>146.602</v>
      </c>
      <c r="G285" s="78">
        <v>146.602</v>
      </c>
      <c r="H285" s="78">
        <v>150.91300000000001</v>
      </c>
      <c r="I285" s="162" t="s">
        <v>1258</v>
      </c>
      <c r="J285" s="162">
        <v>459</v>
      </c>
      <c r="K285" s="27" t="s">
        <v>79</v>
      </c>
      <c r="L285" s="27" t="s">
        <v>65</v>
      </c>
      <c r="M285" s="9" t="s">
        <v>1697</v>
      </c>
      <c r="N285" s="6"/>
    </row>
    <row r="286" spans="1:14" ht="153" x14ac:dyDescent="0.2">
      <c r="A286" s="161">
        <v>113</v>
      </c>
      <c r="B286" s="181" t="s">
        <v>331</v>
      </c>
      <c r="C286" s="166" t="s">
        <v>202</v>
      </c>
      <c r="D286" s="166" t="s">
        <v>2</v>
      </c>
      <c r="E286" s="166" t="s">
        <v>334</v>
      </c>
      <c r="F286" s="78">
        <v>381.81900000000002</v>
      </c>
      <c r="G286" s="78">
        <v>381.81900000000002</v>
      </c>
      <c r="H286" s="78">
        <v>353.81400000000002</v>
      </c>
      <c r="I286" s="162" t="s">
        <v>1258</v>
      </c>
      <c r="J286" s="162">
        <v>123</v>
      </c>
      <c r="K286" s="27" t="s">
        <v>80</v>
      </c>
      <c r="L286" s="27" t="s">
        <v>78</v>
      </c>
      <c r="M286" s="9" t="s">
        <v>1698</v>
      </c>
      <c r="N286" s="6"/>
    </row>
    <row r="287" spans="1:14" ht="12.75" customHeight="1" x14ac:dyDescent="0.2">
      <c r="A287" s="161"/>
      <c r="B287" s="19" t="s">
        <v>167</v>
      </c>
      <c r="C287" s="166"/>
      <c r="D287" s="166"/>
      <c r="E287" s="166"/>
      <c r="F287" s="79">
        <v>0</v>
      </c>
      <c r="G287" s="79">
        <v>0</v>
      </c>
      <c r="H287" s="79"/>
      <c r="I287" s="14"/>
      <c r="J287" s="162"/>
      <c r="K287" s="162"/>
      <c r="L287" s="162"/>
      <c r="M287" s="9"/>
      <c r="N287" s="6"/>
    </row>
    <row r="288" spans="1:14" ht="12.75" customHeight="1" x14ac:dyDescent="0.2">
      <c r="A288" s="161"/>
      <c r="B288" s="19" t="s">
        <v>168</v>
      </c>
      <c r="C288" s="163"/>
      <c r="D288" s="163"/>
      <c r="E288" s="163"/>
      <c r="F288" s="79">
        <v>381.81900000000002</v>
      </c>
      <c r="G288" s="79">
        <f>G286</f>
        <v>381.81900000000002</v>
      </c>
      <c r="H288" s="79">
        <f>H286</f>
        <v>353.81400000000002</v>
      </c>
      <c r="I288" s="163"/>
      <c r="J288" s="163"/>
      <c r="K288" s="163"/>
      <c r="L288" s="163"/>
      <c r="M288" s="9"/>
      <c r="N288" s="6"/>
    </row>
    <row r="289" spans="1:14" ht="12.75" customHeight="1" x14ac:dyDescent="0.2">
      <c r="A289" s="161"/>
      <c r="B289" s="19" t="s">
        <v>19</v>
      </c>
      <c r="C289" s="163"/>
      <c r="D289" s="163"/>
      <c r="E289" s="163"/>
      <c r="F289" s="79">
        <v>1068.6990000000001</v>
      </c>
      <c r="G289" s="79">
        <f>G284</f>
        <v>1068.6990000000001</v>
      </c>
      <c r="H289" s="79">
        <f>H284</f>
        <v>1068.6990000000001</v>
      </c>
      <c r="I289" s="163"/>
      <c r="J289" s="163"/>
      <c r="K289" s="163"/>
      <c r="L289" s="163"/>
      <c r="M289" s="9"/>
      <c r="N289" s="6"/>
    </row>
    <row r="290" spans="1:14" ht="12.75" customHeight="1" x14ac:dyDescent="0.2">
      <c r="A290" s="161"/>
      <c r="B290" s="19" t="s">
        <v>169</v>
      </c>
      <c r="C290" s="163"/>
      <c r="D290" s="163"/>
      <c r="E290" s="163"/>
      <c r="F290" s="79">
        <v>0</v>
      </c>
      <c r="G290" s="79">
        <v>0</v>
      </c>
      <c r="H290" s="79"/>
      <c r="I290" s="163"/>
      <c r="J290" s="163"/>
      <c r="K290" s="163"/>
      <c r="L290" s="163"/>
      <c r="M290" s="9"/>
      <c r="N290" s="6"/>
    </row>
    <row r="291" spans="1:14" ht="27" customHeight="1" x14ac:dyDescent="0.2">
      <c r="A291" s="161"/>
      <c r="B291" s="147" t="s">
        <v>547</v>
      </c>
      <c r="C291" s="168"/>
      <c r="D291" s="168"/>
      <c r="E291" s="168"/>
      <c r="F291" s="79">
        <v>1450.518</v>
      </c>
      <c r="G291" s="79">
        <f>G289+G288</f>
        <v>1450.518</v>
      </c>
      <c r="H291" s="79">
        <f>H289+H288</f>
        <v>1422.5130000000001</v>
      </c>
      <c r="I291" s="163"/>
      <c r="J291" s="163"/>
      <c r="K291" s="163"/>
      <c r="L291" s="163"/>
      <c r="M291" s="9"/>
      <c r="N291" s="6"/>
    </row>
    <row r="292" spans="1:14" ht="12.75" customHeight="1" x14ac:dyDescent="0.2">
      <c r="A292" s="161"/>
      <c r="B292" s="90" t="s">
        <v>361</v>
      </c>
      <c r="C292" s="161"/>
      <c r="D292" s="161"/>
      <c r="E292" s="161"/>
      <c r="F292" s="195"/>
      <c r="G292" s="195"/>
      <c r="H292" s="195"/>
      <c r="I292" s="195"/>
      <c r="J292" s="195"/>
      <c r="K292" s="195"/>
      <c r="L292" s="195"/>
      <c r="M292" s="9"/>
      <c r="N292" s="6"/>
    </row>
    <row r="293" spans="1:14" ht="12.75" customHeight="1" x14ac:dyDescent="0.2">
      <c r="A293" s="161"/>
      <c r="B293" s="90" t="s">
        <v>360</v>
      </c>
      <c r="C293" s="161"/>
      <c r="D293" s="161"/>
      <c r="E293" s="161"/>
      <c r="F293" s="195"/>
      <c r="G293" s="195"/>
      <c r="H293" s="195"/>
      <c r="I293" s="195"/>
      <c r="J293" s="195"/>
      <c r="K293" s="195"/>
      <c r="L293" s="195"/>
      <c r="M293" s="9"/>
      <c r="N293" s="6"/>
    </row>
    <row r="294" spans="1:14" ht="12.75" customHeight="1" x14ac:dyDescent="0.2">
      <c r="A294" s="161"/>
      <c r="B294" s="98" t="s">
        <v>359</v>
      </c>
      <c r="C294" s="161"/>
      <c r="D294" s="161"/>
      <c r="E294" s="161"/>
      <c r="F294" s="195"/>
      <c r="G294" s="195"/>
      <c r="H294" s="195"/>
      <c r="I294" s="195"/>
      <c r="J294" s="195"/>
      <c r="K294" s="195"/>
      <c r="L294" s="195"/>
      <c r="M294" s="9"/>
      <c r="N294" s="6"/>
    </row>
    <row r="295" spans="1:14" ht="25.5" customHeight="1" x14ac:dyDescent="0.2">
      <c r="A295" s="110">
        <v>22</v>
      </c>
      <c r="B295" s="9" t="s">
        <v>352</v>
      </c>
      <c r="C295" s="162" t="s">
        <v>156</v>
      </c>
      <c r="D295" s="162" t="s">
        <v>1401</v>
      </c>
      <c r="E295" s="162" t="s">
        <v>362</v>
      </c>
      <c r="F295" s="15" t="s">
        <v>23</v>
      </c>
      <c r="G295" s="15" t="s">
        <v>23</v>
      </c>
      <c r="H295" s="130" t="s">
        <v>1524</v>
      </c>
      <c r="I295" s="162" t="s">
        <v>2</v>
      </c>
      <c r="J295" s="162" t="s">
        <v>2</v>
      </c>
      <c r="K295" s="162" t="s">
        <v>2</v>
      </c>
      <c r="L295" s="162" t="s">
        <v>2</v>
      </c>
      <c r="M295" s="9" t="s">
        <v>1516</v>
      </c>
      <c r="N295" s="6"/>
    </row>
    <row r="296" spans="1:14" ht="51" customHeight="1" x14ac:dyDescent="0.2">
      <c r="A296" s="110">
        <v>23</v>
      </c>
      <c r="B296" s="9" t="s">
        <v>353</v>
      </c>
      <c r="C296" s="162" t="s">
        <v>1</v>
      </c>
      <c r="D296" s="162" t="s">
        <v>1401</v>
      </c>
      <c r="E296" s="162" t="s">
        <v>362</v>
      </c>
      <c r="F296" s="15">
        <v>52.9</v>
      </c>
      <c r="G296" s="15">
        <v>52.9</v>
      </c>
      <c r="H296" s="130" t="s">
        <v>1525</v>
      </c>
      <c r="I296" s="162" t="s">
        <v>2</v>
      </c>
      <c r="J296" s="162" t="s">
        <v>2</v>
      </c>
      <c r="K296" s="162" t="s">
        <v>2</v>
      </c>
      <c r="L296" s="162" t="s">
        <v>2</v>
      </c>
      <c r="M296" s="9" t="s">
        <v>1517</v>
      </c>
      <c r="N296" s="6"/>
    </row>
    <row r="297" spans="1:14" ht="25.5" customHeight="1" x14ac:dyDescent="0.2">
      <c r="A297" s="110">
        <v>24</v>
      </c>
      <c r="B297" s="9" t="s">
        <v>354</v>
      </c>
      <c r="C297" s="162" t="s">
        <v>1</v>
      </c>
      <c r="D297" s="162" t="s">
        <v>1401</v>
      </c>
      <c r="E297" s="162" t="s">
        <v>362</v>
      </c>
      <c r="F297" s="15">
        <v>39</v>
      </c>
      <c r="G297" s="15">
        <v>39</v>
      </c>
      <c r="H297" s="130" t="s">
        <v>1526</v>
      </c>
      <c r="I297" s="162" t="s">
        <v>2</v>
      </c>
      <c r="J297" s="162" t="s">
        <v>2</v>
      </c>
      <c r="K297" s="162" t="s">
        <v>2</v>
      </c>
      <c r="L297" s="162" t="s">
        <v>2</v>
      </c>
      <c r="M297" s="9" t="s">
        <v>1518</v>
      </c>
      <c r="N297" s="6"/>
    </row>
    <row r="298" spans="1:14" ht="25.5" customHeight="1" x14ac:dyDescent="0.2">
      <c r="A298" s="110">
        <v>25</v>
      </c>
      <c r="B298" s="9" t="s">
        <v>355</v>
      </c>
      <c r="C298" s="194" t="s">
        <v>1</v>
      </c>
      <c r="D298" s="194" t="s">
        <v>1401</v>
      </c>
      <c r="E298" s="162" t="s">
        <v>362</v>
      </c>
      <c r="F298" s="15">
        <v>98</v>
      </c>
      <c r="G298" s="15">
        <v>97</v>
      </c>
      <c r="H298" s="130" t="s">
        <v>1527</v>
      </c>
      <c r="I298" s="162" t="s">
        <v>2</v>
      </c>
      <c r="J298" s="162" t="s">
        <v>2</v>
      </c>
      <c r="K298" s="162" t="s">
        <v>2</v>
      </c>
      <c r="L298" s="162" t="s">
        <v>2</v>
      </c>
      <c r="M298" s="9" t="s">
        <v>1519</v>
      </c>
      <c r="N298" s="6"/>
    </row>
    <row r="299" spans="1:14" ht="25.5" customHeight="1" x14ac:dyDescent="0.2">
      <c r="A299" s="110" t="s">
        <v>46</v>
      </c>
      <c r="B299" s="9" t="s">
        <v>356</v>
      </c>
      <c r="C299" s="194"/>
      <c r="D299" s="194"/>
      <c r="E299" s="162" t="s">
        <v>362</v>
      </c>
      <c r="F299" s="15">
        <v>17.899999999999999</v>
      </c>
      <c r="G299" s="15">
        <v>17.899999999999999</v>
      </c>
      <c r="H299" s="130" t="s">
        <v>1528</v>
      </c>
      <c r="I299" s="162" t="s">
        <v>2</v>
      </c>
      <c r="J299" s="162" t="s">
        <v>2</v>
      </c>
      <c r="K299" s="162" t="s">
        <v>2</v>
      </c>
      <c r="L299" s="162" t="s">
        <v>2</v>
      </c>
      <c r="M299" s="9" t="s">
        <v>1520</v>
      </c>
      <c r="N299" s="6"/>
    </row>
    <row r="300" spans="1:14" ht="51" customHeight="1" x14ac:dyDescent="0.2">
      <c r="A300" s="110">
        <v>27</v>
      </c>
      <c r="B300" s="9" t="s">
        <v>357</v>
      </c>
      <c r="C300" s="162" t="s">
        <v>1</v>
      </c>
      <c r="D300" s="162" t="s">
        <v>1401</v>
      </c>
      <c r="E300" s="162" t="s">
        <v>362</v>
      </c>
      <c r="F300" s="15">
        <v>60</v>
      </c>
      <c r="G300" s="15">
        <v>60</v>
      </c>
      <c r="H300" s="130" t="s">
        <v>1429</v>
      </c>
      <c r="I300" s="162" t="s">
        <v>2</v>
      </c>
      <c r="J300" s="162" t="s">
        <v>2</v>
      </c>
      <c r="K300" s="162" t="s">
        <v>2</v>
      </c>
      <c r="L300" s="162" t="s">
        <v>2</v>
      </c>
      <c r="M300" s="9" t="s">
        <v>1521</v>
      </c>
      <c r="N300" s="6"/>
    </row>
    <row r="301" spans="1:14" ht="25.5" customHeight="1" x14ac:dyDescent="0.2">
      <c r="A301" s="110">
        <v>29</v>
      </c>
      <c r="B301" s="9" t="s">
        <v>363</v>
      </c>
      <c r="C301" s="162" t="s">
        <v>1</v>
      </c>
      <c r="D301" s="162" t="s">
        <v>1402</v>
      </c>
      <c r="E301" s="162" t="s">
        <v>362</v>
      </c>
      <c r="F301" s="15">
        <v>17</v>
      </c>
      <c r="G301" s="15">
        <v>17</v>
      </c>
      <c r="H301" s="130" t="s">
        <v>1529</v>
      </c>
      <c r="I301" s="162" t="s">
        <v>2</v>
      </c>
      <c r="J301" s="162" t="s">
        <v>2</v>
      </c>
      <c r="K301" s="162" t="s">
        <v>2</v>
      </c>
      <c r="L301" s="162" t="s">
        <v>2</v>
      </c>
      <c r="M301" s="9" t="s">
        <v>1522</v>
      </c>
      <c r="N301" s="6"/>
    </row>
    <row r="302" spans="1:14" ht="38.25" customHeight="1" x14ac:dyDescent="0.2">
      <c r="A302" s="110">
        <v>30</v>
      </c>
      <c r="B302" s="9" t="s">
        <v>358</v>
      </c>
      <c r="C302" s="162" t="s">
        <v>1</v>
      </c>
      <c r="D302" s="162" t="s">
        <v>1402</v>
      </c>
      <c r="E302" s="162" t="s">
        <v>362</v>
      </c>
      <c r="F302" s="15">
        <v>94.1</v>
      </c>
      <c r="G302" s="15">
        <v>94.1</v>
      </c>
      <c r="H302" s="130" t="s">
        <v>1530</v>
      </c>
      <c r="I302" s="162" t="s">
        <v>2</v>
      </c>
      <c r="J302" s="162" t="s">
        <v>2</v>
      </c>
      <c r="K302" s="162" t="s">
        <v>2</v>
      </c>
      <c r="L302" s="162" t="s">
        <v>2</v>
      </c>
      <c r="M302" s="9" t="s">
        <v>1523</v>
      </c>
      <c r="N302" s="6"/>
    </row>
    <row r="303" spans="1:14" ht="25.5" customHeight="1" x14ac:dyDescent="0.2">
      <c r="A303" s="161"/>
      <c r="B303" s="93" t="s">
        <v>656</v>
      </c>
      <c r="C303" s="162"/>
      <c r="D303" s="162"/>
      <c r="E303" s="162"/>
      <c r="F303" s="15"/>
      <c r="G303" s="15"/>
      <c r="H303" s="15"/>
      <c r="I303" s="162"/>
      <c r="J303" s="162"/>
      <c r="K303" s="162"/>
      <c r="L303" s="162"/>
      <c r="M303" s="9"/>
      <c r="N303" s="6"/>
    </row>
    <row r="304" spans="1:14" ht="25.5" x14ac:dyDescent="0.2">
      <c r="A304" s="161">
        <v>117</v>
      </c>
      <c r="B304" s="172" t="s">
        <v>608</v>
      </c>
      <c r="C304" s="166" t="s">
        <v>309</v>
      </c>
      <c r="D304" s="166" t="s">
        <v>2</v>
      </c>
      <c r="E304" s="166" t="s">
        <v>362</v>
      </c>
      <c r="F304" s="42">
        <v>110.70399999999999</v>
      </c>
      <c r="G304" s="42">
        <v>110.70399999999999</v>
      </c>
      <c r="H304" s="42">
        <v>110.691</v>
      </c>
      <c r="I304" s="40" t="s">
        <v>168</v>
      </c>
      <c r="J304" s="40">
        <v>261</v>
      </c>
      <c r="K304" s="43" t="s">
        <v>103</v>
      </c>
      <c r="L304" s="43" t="s">
        <v>65</v>
      </c>
      <c r="M304" s="9" t="s">
        <v>1647</v>
      </c>
      <c r="N304" s="6"/>
    </row>
    <row r="305" spans="1:14" ht="25.5" customHeight="1" x14ac:dyDescent="0.2">
      <c r="A305" s="161">
        <v>118</v>
      </c>
      <c r="B305" s="172" t="s">
        <v>657</v>
      </c>
      <c r="C305" s="162" t="s">
        <v>202</v>
      </c>
      <c r="D305" s="166" t="s">
        <v>2</v>
      </c>
      <c r="E305" s="166" t="s">
        <v>362</v>
      </c>
      <c r="F305" s="42">
        <v>11.523</v>
      </c>
      <c r="G305" s="42">
        <v>11.523</v>
      </c>
      <c r="H305" s="42">
        <v>11.523</v>
      </c>
      <c r="I305" s="43" t="s">
        <v>168</v>
      </c>
      <c r="J305" s="44" t="s">
        <v>106</v>
      </c>
      <c r="K305" s="45" t="s">
        <v>78</v>
      </c>
      <c r="L305" s="45"/>
      <c r="M305" s="9" t="s">
        <v>1597</v>
      </c>
      <c r="N305" s="6"/>
    </row>
    <row r="306" spans="1:14" ht="12.75" customHeight="1" x14ac:dyDescent="0.2">
      <c r="A306" s="193">
        <v>119</v>
      </c>
      <c r="B306" s="204" t="s">
        <v>658</v>
      </c>
      <c r="C306" s="166" t="s">
        <v>309</v>
      </c>
      <c r="D306" s="198" t="s">
        <v>2</v>
      </c>
      <c r="E306" s="198" t="s">
        <v>362</v>
      </c>
      <c r="F306" s="42"/>
      <c r="G306" s="42"/>
      <c r="H306" s="42"/>
      <c r="I306" s="40"/>
      <c r="J306" s="40"/>
      <c r="K306" s="43"/>
      <c r="L306" s="43"/>
      <c r="M306" s="9"/>
      <c r="N306" s="6"/>
    </row>
    <row r="307" spans="1:14" ht="25.5" customHeight="1" x14ac:dyDescent="0.2">
      <c r="A307" s="193"/>
      <c r="B307" s="207"/>
      <c r="C307" s="166" t="s">
        <v>309</v>
      </c>
      <c r="D307" s="198"/>
      <c r="E307" s="198"/>
      <c r="F307" s="42">
        <v>968.46659999999997</v>
      </c>
      <c r="G307" s="42">
        <v>968.46659999999997</v>
      </c>
      <c r="H307" s="42">
        <v>968.46500000000003</v>
      </c>
      <c r="I307" s="40" t="s">
        <v>168</v>
      </c>
      <c r="J307" s="40">
        <v>261</v>
      </c>
      <c r="K307" s="43" t="s">
        <v>84</v>
      </c>
      <c r="L307" s="43" t="s">
        <v>62</v>
      </c>
      <c r="M307" s="9" t="s">
        <v>1496</v>
      </c>
      <c r="N307" s="6"/>
    </row>
    <row r="308" spans="1:14" ht="25.5" x14ac:dyDescent="0.2">
      <c r="A308" s="161">
        <v>120</v>
      </c>
      <c r="B308" s="172" t="s">
        <v>659</v>
      </c>
      <c r="C308" s="166" t="s">
        <v>309</v>
      </c>
      <c r="D308" s="166" t="s">
        <v>2</v>
      </c>
      <c r="E308" s="166" t="s">
        <v>362</v>
      </c>
      <c r="F308" s="42">
        <v>82.183000000000007</v>
      </c>
      <c r="G308" s="42">
        <v>82.183000000000007</v>
      </c>
      <c r="H308" s="42">
        <v>82.182000000000002</v>
      </c>
      <c r="I308" s="40" t="s">
        <v>168</v>
      </c>
      <c r="J308" s="40">
        <v>261</v>
      </c>
      <c r="K308" s="43" t="s">
        <v>67</v>
      </c>
      <c r="L308" s="43" t="s">
        <v>65</v>
      </c>
      <c r="M308" s="9" t="s">
        <v>1497</v>
      </c>
      <c r="N308" s="6"/>
    </row>
    <row r="309" spans="1:14" ht="38.25" x14ac:dyDescent="0.2">
      <c r="A309" s="161">
        <v>121</v>
      </c>
      <c r="B309" s="172" t="s">
        <v>660</v>
      </c>
      <c r="C309" s="166" t="s">
        <v>309</v>
      </c>
      <c r="D309" s="166" t="s">
        <v>2</v>
      </c>
      <c r="E309" s="166" t="s">
        <v>362</v>
      </c>
      <c r="F309" s="42">
        <v>74.13</v>
      </c>
      <c r="G309" s="42">
        <v>74.13</v>
      </c>
      <c r="H309" s="42">
        <v>74.052000000000007</v>
      </c>
      <c r="I309" s="40" t="s">
        <v>168</v>
      </c>
      <c r="J309" s="40">
        <v>261</v>
      </c>
      <c r="K309" s="43" t="s">
        <v>81</v>
      </c>
      <c r="L309" s="43" t="s">
        <v>65</v>
      </c>
      <c r="M309" s="9" t="s">
        <v>1498</v>
      </c>
      <c r="N309" s="6"/>
    </row>
    <row r="310" spans="1:14" ht="38.25" x14ac:dyDescent="0.2">
      <c r="A310" s="193">
        <v>122</v>
      </c>
      <c r="B310" s="204" t="s">
        <v>661</v>
      </c>
      <c r="C310" s="166" t="s">
        <v>309</v>
      </c>
      <c r="D310" s="198" t="s">
        <v>2</v>
      </c>
      <c r="E310" s="198" t="s">
        <v>362</v>
      </c>
      <c r="F310" s="42">
        <v>6.492</v>
      </c>
      <c r="G310" s="42">
        <v>6.492</v>
      </c>
      <c r="H310" s="42">
        <v>3.427</v>
      </c>
      <c r="I310" s="40" t="s">
        <v>19</v>
      </c>
      <c r="J310" s="40">
        <v>261</v>
      </c>
      <c r="K310" s="43" t="s">
        <v>85</v>
      </c>
      <c r="L310" s="43" t="s">
        <v>61</v>
      </c>
      <c r="M310" s="9" t="s">
        <v>1499</v>
      </c>
      <c r="N310" s="6"/>
    </row>
    <row r="311" spans="1:14" ht="102" x14ac:dyDescent="0.2">
      <c r="A311" s="193"/>
      <c r="B311" s="207"/>
      <c r="C311" s="166" t="s">
        <v>309</v>
      </c>
      <c r="D311" s="198"/>
      <c r="E311" s="198"/>
      <c r="F311" s="42">
        <v>697.10479999999995</v>
      </c>
      <c r="G311" s="42">
        <v>697.10479999999995</v>
      </c>
      <c r="H311" s="42">
        <v>696.08399999999995</v>
      </c>
      <c r="I311" s="40" t="s">
        <v>168</v>
      </c>
      <c r="J311" s="40">
        <v>261</v>
      </c>
      <c r="K311" s="43" t="s">
        <v>85</v>
      </c>
      <c r="L311" s="43" t="s">
        <v>62</v>
      </c>
      <c r="M311" s="9" t="s">
        <v>1500</v>
      </c>
      <c r="N311" s="6"/>
    </row>
    <row r="312" spans="1:14" ht="63.75" x14ac:dyDescent="0.2">
      <c r="A312" s="161">
        <v>123</v>
      </c>
      <c r="B312" s="172" t="s">
        <v>662</v>
      </c>
      <c r="C312" s="166" t="s">
        <v>309</v>
      </c>
      <c r="D312" s="166" t="s">
        <v>2</v>
      </c>
      <c r="E312" s="166" t="s">
        <v>362</v>
      </c>
      <c r="F312" s="42">
        <v>216.83840000000001</v>
      </c>
      <c r="G312" s="42">
        <v>216.83840000000001</v>
      </c>
      <c r="H312" s="42">
        <v>213.39</v>
      </c>
      <c r="I312" s="40" t="s">
        <v>168</v>
      </c>
      <c r="J312" s="40">
        <v>261</v>
      </c>
      <c r="K312" s="43" t="s">
        <v>77</v>
      </c>
      <c r="L312" s="43" t="s">
        <v>65</v>
      </c>
      <c r="M312" s="9" t="s">
        <v>1501</v>
      </c>
      <c r="N312" s="6"/>
    </row>
    <row r="313" spans="1:14" ht="76.5" x14ac:dyDescent="0.2">
      <c r="A313" s="161">
        <v>124</v>
      </c>
      <c r="B313" s="172" t="s">
        <v>663</v>
      </c>
      <c r="C313" s="166" t="s">
        <v>309</v>
      </c>
      <c r="D313" s="166" t="s">
        <v>2</v>
      </c>
      <c r="E313" s="166" t="s">
        <v>362</v>
      </c>
      <c r="F313" s="42">
        <v>272.56869999999998</v>
      </c>
      <c r="G313" s="42">
        <v>272.56869999999998</v>
      </c>
      <c r="H313" s="42">
        <v>270.91000000000003</v>
      </c>
      <c r="I313" s="40" t="s">
        <v>168</v>
      </c>
      <c r="J313" s="40">
        <v>261</v>
      </c>
      <c r="K313" s="43" t="s">
        <v>61</v>
      </c>
      <c r="L313" s="43" t="s">
        <v>65</v>
      </c>
      <c r="M313" s="9" t="s">
        <v>1502</v>
      </c>
      <c r="N313" s="6"/>
    </row>
    <row r="314" spans="1:14" ht="25.5" x14ac:dyDescent="0.2">
      <c r="A314" s="193">
        <v>125</v>
      </c>
      <c r="B314" s="111" t="s">
        <v>664</v>
      </c>
      <c r="C314" s="166" t="s">
        <v>309</v>
      </c>
      <c r="D314" s="198" t="s">
        <v>2</v>
      </c>
      <c r="E314" s="198" t="s">
        <v>362</v>
      </c>
      <c r="F314" s="42"/>
      <c r="G314" s="42"/>
      <c r="H314" s="42"/>
      <c r="I314" s="40"/>
      <c r="J314" s="40"/>
      <c r="K314" s="43"/>
      <c r="L314" s="43"/>
      <c r="M314" s="9"/>
      <c r="N314" s="6"/>
    </row>
    <row r="315" spans="1:14" x14ac:dyDescent="0.2">
      <c r="A315" s="193"/>
      <c r="B315" s="112" t="s">
        <v>665</v>
      </c>
      <c r="C315" s="166" t="s">
        <v>309</v>
      </c>
      <c r="D315" s="198"/>
      <c r="E315" s="198"/>
      <c r="F315" s="42">
        <v>978.57539999999995</v>
      </c>
      <c r="G315" s="42">
        <v>978.57539999999995</v>
      </c>
      <c r="H315" s="42">
        <v>978.57240000000002</v>
      </c>
      <c r="I315" s="40" t="s">
        <v>168</v>
      </c>
      <c r="J315" s="40">
        <v>261</v>
      </c>
      <c r="K315" s="43" t="s">
        <v>62</v>
      </c>
      <c r="L315" s="43" t="s">
        <v>129</v>
      </c>
      <c r="M315" s="9" t="s">
        <v>1811</v>
      </c>
      <c r="N315" s="6"/>
    </row>
    <row r="316" spans="1:14" ht="12.75" customHeight="1" x14ac:dyDescent="0.2">
      <c r="A316" s="193"/>
      <c r="B316" s="112" t="s">
        <v>666</v>
      </c>
      <c r="C316" s="166" t="s">
        <v>309</v>
      </c>
      <c r="D316" s="198"/>
      <c r="E316" s="198"/>
      <c r="F316" s="42">
        <v>46.739100000000001</v>
      </c>
      <c r="G316" s="42">
        <v>46.739100000000001</v>
      </c>
      <c r="H316" s="42">
        <v>46.739100000000001</v>
      </c>
      <c r="I316" s="40" t="s">
        <v>168</v>
      </c>
      <c r="J316" s="40">
        <v>261</v>
      </c>
      <c r="K316" s="43" t="s">
        <v>62</v>
      </c>
      <c r="L316" s="43" t="s">
        <v>130</v>
      </c>
      <c r="M316" s="9"/>
      <c r="N316" s="6"/>
    </row>
    <row r="317" spans="1:14" ht="76.5" x14ac:dyDescent="0.2">
      <c r="A317" s="161">
        <v>126</v>
      </c>
      <c r="B317" s="172" t="s">
        <v>667</v>
      </c>
      <c r="C317" s="166" t="s">
        <v>309</v>
      </c>
      <c r="D317" s="166" t="s">
        <v>2</v>
      </c>
      <c r="E317" s="166" t="s">
        <v>362</v>
      </c>
      <c r="F317" s="42">
        <v>7475.9953999999998</v>
      </c>
      <c r="G317" s="42">
        <v>7475.9953999999998</v>
      </c>
      <c r="H317" s="42">
        <v>7475.6293999999998</v>
      </c>
      <c r="I317" s="40" t="s">
        <v>168</v>
      </c>
      <c r="J317" s="40">
        <v>261</v>
      </c>
      <c r="K317" s="43" t="s">
        <v>72</v>
      </c>
      <c r="L317" s="43" t="s">
        <v>65</v>
      </c>
      <c r="M317" s="9" t="s">
        <v>1503</v>
      </c>
      <c r="N317" s="6"/>
    </row>
    <row r="318" spans="1:14" ht="38.25" x14ac:dyDescent="0.2">
      <c r="A318" s="161">
        <v>128</v>
      </c>
      <c r="B318" s="172" t="s">
        <v>668</v>
      </c>
      <c r="C318" s="166" t="s">
        <v>309</v>
      </c>
      <c r="D318" s="166" t="s">
        <v>2</v>
      </c>
      <c r="E318" s="166" t="s">
        <v>362</v>
      </c>
      <c r="F318" s="42">
        <v>85.7483</v>
      </c>
      <c r="G318" s="42">
        <v>85.7483</v>
      </c>
      <c r="H318" s="42">
        <v>85.745000000000005</v>
      </c>
      <c r="I318" s="40" t="s">
        <v>168</v>
      </c>
      <c r="J318" s="40">
        <v>261</v>
      </c>
      <c r="K318" s="43" t="s">
        <v>117</v>
      </c>
      <c r="L318" s="43" t="s">
        <v>65</v>
      </c>
      <c r="M318" s="9" t="s">
        <v>1504</v>
      </c>
      <c r="N318" s="6"/>
    </row>
    <row r="319" spans="1:14" ht="25.5" x14ac:dyDescent="0.2">
      <c r="A319" s="161">
        <v>129</v>
      </c>
      <c r="B319" s="172" t="s">
        <v>669</v>
      </c>
      <c r="C319" s="166" t="s">
        <v>309</v>
      </c>
      <c r="D319" s="166" t="s">
        <v>2</v>
      </c>
      <c r="E319" s="166" t="s">
        <v>362</v>
      </c>
      <c r="F319" s="42">
        <v>50.720999999999997</v>
      </c>
      <c r="G319" s="42">
        <v>50.720999999999997</v>
      </c>
      <c r="H319" s="42">
        <v>50.72</v>
      </c>
      <c r="I319" s="40" t="s">
        <v>168</v>
      </c>
      <c r="J319" s="40">
        <v>261</v>
      </c>
      <c r="K319" s="43" t="s">
        <v>101</v>
      </c>
      <c r="L319" s="43" t="s">
        <v>65</v>
      </c>
      <c r="M319" s="9" t="s">
        <v>1505</v>
      </c>
      <c r="N319" s="6"/>
    </row>
    <row r="320" spans="1:14" ht="76.5" x14ac:dyDescent="0.2">
      <c r="A320" s="161">
        <v>131</v>
      </c>
      <c r="B320" s="172" t="s">
        <v>670</v>
      </c>
      <c r="C320" s="166" t="s">
        <v>309</v>
      </c>
      <c r="D320" s="166" t="s">
        <v>2</v>
      </c>
      <c r="E320" s="166" t="s">
        <v>362</v>
      </c>
      <c r="F320" s="42">
        <v>332.78440000000001</v>
      </c>
      <c r="G320" s="42">
        <v>332.78440000000001</v>
      </c>
      <c r="H320" s="42">
        <v>332.32799999999997</v>
      </c>
      <c r="I320" s="40" t="s">
        <v>168</v>
      </c>
      <c r="J320" s="40">
        <v>261</v>
      </c>
      <c r="K320" s="43" t="s">
        <v>120</v>
      </c>
      <c r="L320" s="43" t="s">
        <v>62</v>
      </c>
      <c r="M320" s="9" t="s">
        <v>1893</v>
      </c>
      <c r="N320" s="6"/>
    </row>
    <row r="321" spans="1:14" ht="76.5" x14ac:dyDescent="0.2">
      <c r="A321" s="161">
        <v>133</v>
      </c>
      <c r="B321" s="172" t="s">
        <v>671</v>
      </c>
      <c r="C321" s="162" t="s">
        <v>202</v>
      </c>
      <c r="D321" s="166" t="s">
        <v>2</v>
      </c>
      <c r="E321" s="166" t="s">
        <v>362</v>
      </c>
      <c r="F321" s="42">
        <v>102.319</v>
      </c>
      <c r="G321" s="42">
        <v>102.319</v>
      </c>
      <c r="H321" s="8">
        <v>102.319</v>
      </c>
      <c r="I321" s="40" t="s">
        <v>19</v>
      </c>
      <c r="J321" s="44" t="s">
        <v>106</v>
      </c>
      <c r="K321" s="45" t="s">
        <v>123</v>
      </c>
      <c r="L321" s="43" t="s">
        <v>61</v>
      </c>
      <c r="M321" s="9" t="s">
        <v>1438</v>
      </c>
      <c r="N321" s="6"/>
    </row>
    <row r="322" spans="1:14" ht="38.25" customHeight="1" x14ac:dyDescent="0.2">
      <c r="A322" s="161">
        <v>134</v>
      </c>
      <c r="B322" s="111" t="s">
        <v>672</v>
      </c>
      <c r="C322" s="162" t="s">
        <v>202</v>
      </c>
      <c r="D322" s="166" t="s">
        <v>2</v>
      </c>
      <c r="E322" s="166" t="s">
        <v>362</v>
      </c>
      <c r="F322" s="42">
        <v>14.7768</v>
      </c>
      <c r="G322" s="42">
        <v>14.7768</v>
      </c>
      <c r="H322" s="42">
        <v>14.7768</v>
      </c>
      <c r="I322" s="40" t="s">
        <v>168</v>
      </c>
      <c r="J322" s="44" t="s">
        <v>106</v>
      </c>
      <c r="K322" s="45" t="s">
        <v>124</v>
      </c>
      <c r="L322" s="43" t="s">
        <v>65</v>
      </c>
      <c r="M322" s="9" t="s">
        <v>1438</v>
      </c>
      <c r="N322" s="6"/>
    </row>
    <row r="323" spans="1:14" ht="76.5" x14ac:dyDescent="0.2">
      <c r="A323" s="161">
        <v>137</v>
      </c>
      <c r="B323" s="172" t="s">
        <v>673</v>
      </c>
      <c r="C323" s="166" t="s">
        <v>309</v>
      </c>
      <c r="D323" s="166" t="s">
        <v>2</v>
      </c>
      <c r="E323" s="166" t="s">
        <v>362</v>
      </c>
      <c r="F323" s="42">
        <v>162.0155</v>
      </c>
      <c r="G323" s="42">
        <v>162.0155</v>
      </c>
      <c r="H323" s="42">
        <v>161.15199999999999</v>
      </c>
      <c r="I323" s="40" t="s">
        <v>168</v>
      </c>
      <c r="J323" s="40">
        <v>261</v>
      </c>
      <c r="K323" s="43" t="s">
        <v>83</v>
      </c>
      <c r="L323" s="43" t="s">
        <v>65</v>
      </c>
      <c r="M323" s="9" t="s">
        <v>1506</v>
      </c>
      <c r="N323" s="6"/>
    </row>
    <row r="324" spans="1:14" ht="102" customHeight="1" x14ac:dyDescent="0.2">
      <c r="A324" s="161">
        <v>140</v>
      </c>
      <c r="B324" s="175" t="s">
        <v>1330</v>
      </c>
      <c r="C324" s="162" t="s">
        <v>202</v>
      </c>
      <c r="D324" s="166" t="s">
        <v>2</v>
      </c>
      <c r="E324" s="166" t="s">
        <v>362</v>
      </c>
      <c r="F324" s="42">
        <v>0.2</v>
      </c>
      <c r="G324" s="42">
        <v>0.2</v>
      </c>
      <c r="H324" s="42">
        <v>0.2</v>
      </c>
      <c r="I324" s="40" t="s">
        <v>168</v>
      </c>
      <c r="J324" s="44" t="s">
        <v>106</v>
      </c>
      <c r="K324" s="43" t="s">
        <v>136</v>
      </c>
      <c r="L324" s="43"/>
      <c r="M324" s="9"/>
      <c r="N324" s="6"/>
    </row>
    <row r="325" spans="1:14" ht="25.5" customHeight="1" x14ac:dyDescent="0.2">
      <c r="A325" s="161">
        <v>141</v>
      </c>
      <c r="B325" s="172" t="s">
        <v>674</v>
      </c>
      <c r="C325" s="162" t="s">
        <v>202</v>
      </c>
      <c r="D325" s="166" t="s">
        <v>2</v>
      </c>
      <c r="E325" s="166" t="s">
        <v>362</v>
      </c>
      <c r="F325" s="42">
        <v>1744.1559999999999</v>
      </c>
      <c r="G325" s="42">
        <v>1744.1559999999999</v>
      </c>
      <c r="H325" s="42">
        <v>1744.1559999999999</v>
      </c>
      <c r="I325" s="40" t="s">
        <v>168</v>
      </c>
      <c r="J325" s="44" t="s">
        <v>106</v>
      </c>
      <c r="K325" s="43" t="s">
        <v>63</v>
      </c>
      <c r="L325" s="43"/>
      <c r="M325" s="9"/>
      <c r="N325" s="6"/>
    </row>
    <row r="326" spans="1:14" ht="51" customHeight="1" x14ac:dyDescent="0.2">
      <c r="A326" s="161">
        <v>142</v>
      </c>
      <c r="B326" s="172" t="s">
        <v>675</v>
      </c>
      <c r="C326" s="162" t="s">
        <v>202</v>
      </c>
      <c r="D326" s="166" t="s">
        <v>2</v>
      </c>
      <c r="E326" s="166" t="s">
        <v>362</v>
      </c>
      <c r="F326" s="42">
        <v>214.51900000000001</v>
      </c>
      <c r="G326" s="42">
        <v>214.51900000000001</v>
      </c>
      <c r="H326" s="42">
        <v>214.51900000000001</v>
      </c>
      <c r="I326" s="40" t="s">
        <v>19</v>
      </c>
      <c r="J326" s="44" t="s">
        <v>106</v>
      </c>
      <c r="K326" s="43" t="s">
        <v>137</v>
      </c>
      <c r="L326" s="43"/>
      <c r="M326" s="9" t="s">
        <v>1438</v>
      </c>
      <c r="N326" s="6"/>
    </row>
    <row r="327" spans="1:14" ht="63.75" customHeight="1" x14ac:dyDescent="0.2">
      <c r="A327" s="161">
        <v>144</v>
      </c>
      <c r="B327" s="172" t="s">
        <v>676</v>
      </c>
      <c r="C327" s="162" t="s">
        <v>202</v>
      </c>
      <c r="D327" s="166" t="s">
        <v>2</v>
      </c>
      <c r="E327" s="166" t="s">
        <v>362</v>
      </c>
      <c r="F327" s="42">
        <v>12.8996</v>
      </c>
      <c r="G327" s="42">
        <v>12.8996</v>
      </c>
      <c r="H327" s="42">
        <v>12.8996</v>
      </c>
      <c r="I327" s="40" t="s">
        <v>168</v>
      </c>
      <c r="J327" s="44" t="s">
        <v>106</v>
      </c>
      <c r="K327" s="43" t="s">
        <v>138</v>
      </c>
      <c r="L327" s="43"/>
      <c r="M327" s="9" t="s">
        <v>1438</v>
      </c>
      <c r="N327" s="6"/>
    </row>
    <row r="328" spans="1:14" ht="12.75" customHeight="1" x14ac:dyDescent="0.2">
      <c r="A328" s="161"/>
      <c r="B328" s="96" t="s">
        <v>162</v>
      </c>
      <c r="C328" s="162"/>
      <c r="D328" s="162"/>
      <c r="E328" s="162"/>
      <c r="F328" s="30"/>
      <c r="G328" s="30"/>
      <c r="H328" s="30"/>
      <c r="I328" s="162"/>
      <c r="J328" s="162"/>
      <c r="K328" s="162"/>
      <c r="L328" s="162"/>
      <c r="M328" s="9"/>
      <c r="N328" s="6"/>
    </row>
    <row r="329" spans="1:14" ht="63.75" customHeight="1" x14ac:dyDescent="0.2">
      <c r="A329" s="161">
        <v>146</v>
      </c>
      <c r="B329" s="173" t="s">
        <v>677</v>
      </c>
      <c r="C329" s="166" t="s">
        <v>678</v>
      </c>
      <c r="D329" s="166" t="s">
        <v>2</v>
      </c>
      <c r="E329" s="162" t="s">
        <v>682</v>
      </c>
      <c r="F329" s="31">
        <v>19</v>
      </c>
      <c r="G329" s="31">
        <v>19</v>
      </c>
      <c r="H329" s="31">
        <v>10</v>
      </c>
      <c r="I329" s="81"/>
      <c r="J329" s="81"/>
      <c r="K329" s="81"/>
      <c r="L329" s="81"/>
      <c r="M329" s="9" t="s">
        <v>1507</v>
      </c>
      <c r="N329" s="6"/>
    </row>
    <row r="330" spans="1:14" ht="63.75" customHeight="1" x14ac:dyDescent="0.2">
      <c r="A330" s="161">
        <v>147</v>
      </c>
      <c r="B330" s="173" t="s">
        <v>679</v>
      </c>
      <c r="C330" s="166" t="s">
        <v>678</v>
      </c>
      <c r="D330" s="166" t="s">
        <v>2</v>
      </c>
      <c r="E330" s="162" t="s">
        <v>682</v>
      </c>
      <c r="F330" s="31">
        <v>19</v>
      </c>
      <c r="G330" s="31">
        <v>19</v>
      </c>
      <c r="H330" s="31">
        <v>0</v>
      </c>
      <c r="I330" s="81"/>
      <c r="J330" s="81"/>
      <c r="K330" s="81"/>
      <c r="L330" s="81"/>
      <c r="M330" s="9" t="s">
        <v>1507</v>
      </c>
      <c r="N330" s="6"/>
    </row>
    <row r="331" spans="1:14" ht="63.75" customHeight="1" x14ac:dyDescent="0.2">
      <c r="A331" s="161">
        <v>148</v>
      </c>
      <c r="B331" s="173" t="s">
        <v>680</v>
      </c>
      <c r="C331" s="166" t="s">
        <v>678</v>
      </c>
      <c r="D331" s="166" t="s">
        <v>2</v>
      </c>
      <c r="E331" s="162" t="s">
        <v>682</v>
      </c>
      <c r="F331" s="31">
        <v>19</v>
      </c>
      <c r="G331" s="31">
        <v>19</v>
      </c>
      <c r="H331" s="31">
        <v>8</v>
      </c>
      <c r="I331" s="81"/>
      <c r="J331" s="81"/>
      <c r="K331" s="81"/>
      <c r="L331" s="81"/>
      <c r="M331" s="9" t="s">
        <v>1507</v>
      </c>
      <c r="N331" s="6"/>
    </row>
    <row r="332" spans="1:14" ht="63.75" customHeight="1" x14ac:dyDescent="0.2">
      <c r="A332" s="161">
        <v>149</v>
      </c>
      <c r="B332" s="173" t="s">
        <v>681</v>
      </c>
      <c r="C332" s="166" t="s">
        <v>678</v>
      </c>
      <c r="D332" s="166" t="s">
        <v>2</v>
      </c>
      <c r="E332" s="162" t="s">
        <v>682</v>
      </c>
      <c r="F332" s="31">
        <v>19</v>
      </c>
      <c r="G332" s="31">
        <v>19</v>
      </c>
      <c r="H332" s="31">
        <v>12</v>
      </c>
      <c r="I332" s="81"/>
      <c r="J332" s="81"/>
      <c r="K332" s="81"/>
      <c r="L332" s="81"/>
      <c r="M332" s="9" t="s">
        <v>1507</v>
      </c>
      <c r="N332" s="6"/>
    </row>
    <row r="333" spans="1:14" ht="38.25" customHeight="1" x14ac:dyDescent="0.2">
      <c r="A333" s="193">
        <v>150</v>
      </c>
      <c r="B333" s="205" t="s">
        <v>683</v>
      </c>
      <c r="C333" s="162" t="s">
        <v>202</v>
      </c>
      <c r="D333" s="198" t="s">
        <v>2</v>
      </c>
      <c r="E333" s="194" t="s">
        <v>682</v>
      </c>
      <c r="F333" s="33" t="s">
        <v>1262</v>
      </c>
      <c r="G333" s="33" t="s">
        <v>1262</v>
      </c>
      <c r="H333" s="148"/>
      <c r="I333" s="81"/>
      <c r="J333" s="81"/>
      <c r="K333" s="34"/>
      <c r="L333" s="34"/>
      <c r="M333" s="9" t="s">
        <v>1821</v>
      </c>
      <c r="N333" s="6"/>
    </row>
    <row r="334" spans="1:14" x14ac:dyDescent="0.2">
      <c r="A334" s="193"/>
      <c r="B334" s="205"/>
      <c r="C334" s="162" t="s">
        <v>202</v>
      </c>
      <c r="D334" s="198"/>
      <c r="E334" s="194"/>
      <c r="F334" s="33"/>
      <c r="G334" s="33"/>
      <c r="H334" s="33"/>
      <c r="I334" s="81"/>
      <c r="J334" s="81"/>
      <c r="K334" s="34"/>
      <c r="L334" s="34"/>
      <c r="M334" s="9"/>
      <c r="N334" s="6"/>
    </row>
    <row r="335" spans="1:14" ht="12.75" customHeight="1" x14ac:dyDescent="0.2">
      <c r="A335" s="193">
        <v>151</v>
      </c>
      <c r="B335" s="205" t="s">
        <v>684</v>
      </c>
      <c r="C335" s="194" t="s">
        <v>1250</v>
      </c>
      <c r="D335" s="198" t="s">
        <v>2</v>
      </c>
      <c r="E335" s="194" t="s">
        <v>682</v>
      </c>
      <c r="F335" s="35"/>
      <c r="G335" s="35"/>
      <c r="H335" s="35"/>
      <c r="I335" s="81"/>
      <c r="J335" s="169"/>
      <c r="K335" s="169"/>
      <c r="L335" s="169"/>
      <c r="M335" s="9"/>
      <c r="N335" s="6"/>
    </row>
    <row r="336" spans="1:14" ht="41.25" customHeight="1" x14ac:dyDescent="0.2">
      <c r="A336" s="193"/>
      <c r="B336" s="205"/>
      <c r="C336" s="194"/>
      <c r="D336" s="198"/>
      <c r="E336" s="194"/>
      <c r="F336" s="35">
        <v>10</v>
      </c>
      <c r="G336" s="35">
        <v>10</v>
      </c>
      <c r="H336" s="35">
        <v>10</v>
      </c>
      <c r="I336" s="81"/>
      <c r="J336" s="169"/>
      <c r="K336" s="169"/>
      <c r="L336" s="169"/>
      <c r="M336" s="9"/>
      <c r="N336" s="6"/>
    </row>
    <row r="337" spans="1:14" ht="38.25" customHeight="1" x14ac:dyDescent="0.2">
      <c r="A337" s="193">
        <v>152</v>
      </c>
      <c r="B337" s="209" t="s">
        <v>684</v>
      </c>
      <c r="C337" s="166" t="s">
        <v>202</v>
      </c>
      <c r="D337" s="166" t="s">
        <v>2</v>
      </c>
      <c r="E337" s="162"/>
      <c r="F337" s="36"/>
      <c r="G337" s="36"/>
      <c r="H337" s="36"/>
      <c r="I337" s="81"/>
      <c r="J337" s="169"/>
      <c r="K337" s="169"/>
      <c r="L337" s="169"/>
      <c r="M337" s="9"/>
      <c r="N337" s="6"/>
    </row>
    <row r="338" spans="1:14" ht="38.25" customHeight="1" x14ac:dyDescent="0.2">
      <c r="A338" s="193"/>
      <c r="B338" s="209"/>
      <c r="C338" s="166" t="s">
        <v>202</v>
      </c>
      <c r="D338" s="166" t="s">
        <v>2</v>
      </c>
      <c r="E338" s="162"/>
      <c r="F338" s="33" t="s">
        <v>1262</v>
      </c>
      <c r="G338" s="33" t="s">
        <v>1262</v>
      </c>
      <c r="H338" s="149">
        <v>1254.124</v>
      </c>
      <c r="I338" s="81"/>
      <c r="J338" s="169"/>
      <c r="K338" s="169"/>
      <c r="L338" s="169"/>
      <c r="M338" s="9"/>
      <c r="N338" s="6"/>
    </row>
    <row r="339" spans="1:14" ht="12.75" customHeight="1" x14ac:dyDescent="0.2">
      <c r="A339" s="193">
        <v>153</v>
      </c>
      <c r="B339" s="209" t="s">
        <v>685</v>
      </c>
      <c r="C339" s="194" t="s">
        <v>1250</v>
      </c>
      <c r="D339" s="198" t="s">
        <v>2</v>
      </c>
      <c r="E339" s="194" t="s">
        <v>695</v>
      </c>
      <c r="F339" s="36"/>
      <c r="G339" s="36"/>
      <c r="H339" s="36"/>
      <c r="I339" s="81"/>
      <c r="J339" s="169"/>
      <c r="K339" s="169"/>
      <c r="L339" s="169"/>
      <c r="M339" s="9"/>
      <c r="N339" s="6"/>
    </row>
    <row r="340" spans="1:14" ht="56.25" customHeight="1" x14ac:dyDescent="0.2">
      <c r="A340" s="193"/>
      <c r="B340" s="209"/>
      <c r="C340" s="194"/>
      <c r="D340" s="198"/>
      <c r="E340" s="194"/>
      <c r="F340" s="37">
        <v>1</v>
      </c>
      <c r="G340" s="37">
        <v>1</v>
      </c>
      <c r="H340" s="35">
        <v>2</v>
      </c>
      <c r="I340" s="81"/>
      <c r="J340" s="169"/>
      <c r="K340" s="169"/>
      <c r="L340" s="169"/>
      <c r="M340" s="9"/>
      <c r="N340" s="6"/>
    </row>
    <row r="341" spans="1:14" ht="38.25" customHeight="1" x14ac:dyDescent="0.2">
      <c r="A341" s="193">
        <v>154</v>
      </c>
      <c r="B341" s="209" t="s">
        <v>685</v>
      </c>
      <c r="C341" s="166" t="s">
        <v>202</v>
      </c>
      <c r="D341" s="166" t="s">
        <v>2</v>
      </c>
      <c r="E341" s="162"/>
      <c r="F341" s="182">
        <v>23.896999999999998</v>
      </c>
      <c r="G341" s="182">
        <v>23.896999999999998</v>
      </c>
      <c r="H341" s="36">
        <v>47.161999999999999</v>
      </c>
      <c r="I341" s="81" t="s">
        <v>1258</v>
      </c>
      <c r="J341" s="81">
        <v>465</v>
      </c>
      <c r="K341" s="81" t="s">
        <v>83</v>
      </c>
      <c r="L341" s="81" t="s">
        <v>65</v>
      </c>
      <c r="M341" s="9" t="s">
        <v>1508</v>
      </c>
      <c r="N341" s="6"/>
    </row>
    <row r="342" spans="1:14" ht="38.25" customHeight="1" x14ac:dyDescent="0.2">
      <c r="A342" s="193"/>
      <c r="B342" s="209"/>
      <c r="C342" s="166" t="s">
        <v>202</v>
      </c>
      <c r="D342" s="166" t="s">
        <v>2</v>
      </c>
      <c r="E342" s="162"/>
      <c r="F342" s="33"/>
      <c r="G342" s="33"/>
      <c r="H342" s="149"/>
      <c r="I342" s="81"/>
      <c r="J342" s="169"/>
      <c r="K342" s="169"/>
      <c r="L342" s="169"/>
      <c r="M342" s="9"/>
      <c r="N342" s="6"/>
    </row>
    <row r="343" spans="1:14" ht="38.25" customHeight="1" x14ac:dyDescent="0.2">
      <c r="A343" s="193">
        <v>155</v>
      </c>
      <c r="B343" s="205" t="s">
        <v>686</v>
      </c>
      <c r="C343" s="166" t="s">
        <v>202</v>
      </c>
      <c r="D343" s="166" t="s">
        <v>2</v>
      </c>
      <c r="E343" s="166" t="s">
        <v>694</v>
      </c>
      <c r="F343" s="182"/>
      <c r="G343" s="182"/>
      <c r="H343" s="182"/>
      <c r="I343" s="81"/>
      <c r="J343" s="81"/>
      <c r="K343" s="34"/>
      <c r="L343" s="34"/>
      <c r="M343" s="9" t="s">
        <v>1959</v>
      </c>
      <c r="N343" s="6"/>
    </row>
    <row r="344" spans="1:14" ht="51" customHeight="1" x14ac:dyDescent="0.2">
      <c r="A344" s="193"/>
      <c r="B344" s="205"/>
      <c r="C344" s="166" t="s">
        <v>202</v>
      </c>
      <c r="D344" s="166" t="s">
        <v>2</v>
      </c>
      <c r="E344" s="166" t="s">
        <v>694</v>
      </c>
      <c r="F344" s="33" t="s">
        <v>1262</v>
      </c>
      <c r="G344" s="33" t="s">
        <v>1262</v>
      </c>
      <c r="H344" s="33"/>
      <c r="I344" s="81"/>
      <c r="J344" s="81"/>
      <c r="K344" s="81"/>
      <c r="L344" s="81"/>
      <c r="M344" s="9"/>
      <c r="N344" s="6"/>
    </row>
    <row r="345" spans="1:14" ht="76.5" customHeight="1" x14ac:dyDescent="0.2">
      <c r="A345" s="161">
        <v>156</v>
      </c>
      <c r="B345" s="173" t="s">
        <v>687</v>
      </c>
      <c r="C345" s="166" t="s">
        <v>202</v>
      </c>
      <c r="D345" s="166" t="s">
        <v>2</v>
      </c>
      <c r="E345" s="166" t="s">
        <v>695</v>
      </c>
      <c r="F345" s="182" t="s">
        <v>1799</v>
      </c>
      <c r="G345" s="182" t="s">
        <v>1799</v>
      </c>
      <c r="H345" s="182"/>
      <c r="I345" s="81"/>
      <c r="J345" s="169"/>
      <c r="K345" s="169"/>
      <c r="L345" s="169"/>
      <c r="M345" s="9" t="s">
        <v>1509</v>
      </c>
      <c r="N345" s="6"/>
    </row>
    <row r="346" spans="1:14" ht="38.25" customHeight="1" x14ac:dyDescent="0.2">
      <c r="A346" s="161">
        <v>157</v>
      </c>
      <c r="B346" s="173" t="s">
        <v>688</v>
      </c>
      <c r="C346" s="166" t="s">
        <v>156</v>
      </c>
      <c r="D346" s="166" t="s">
        <v>2</v>
      </c>
      <c r="E346" s="166" t="s">
        <v>696</v>
      </c>
      <c r="F346" s="182">
        <v>880</v>
      </c>
      <c r="G346" s="182">
        <v>880</v>
      </c>
      <c r="H346" s="182">
        <v>880</v>
      </c>
      <c r="I346" s="81"/>
      <c r="J346" s="169"/>
      <c r="K346" s="169"/>
      <c r="L346" s="169"/>
      <c r="M346" s="9" t="s">
        <v>1510</v>
      </c>
      <c r="N346" s="6"/>
    </row>
    <row r="347" spans="1:14" ht="38.25" customHeight="1" x14ac:dyDescent="0.2">
      <c r="A347" s="161">
        <v>158</v>
      </c>
      <c r="B347" s="173" t="s">
        <v>689</v>
      </c>
      <c r="C347" s="166" t="s">
        <v>156</v>
      </c>
      <c r="D347" s="166" t="s">
        <v>2</v>
      </c>
      <c r="E347" s="166" t="s">
        <v>696</v>
      </c>
      <c r="F347" s="182">
        <v>3</v>
      </c>
      <c r="G347" s="182">
        <v>3</v>
      </c>
      <c r="H347" s="182">
        <v>3</v>
      </c>
      <c r="I347" s="81"/>
      <c r="J347" s="169"/>
      <c r="K347" s="169"/>
      <c r="L347" s="169"/>
      <c r="M347" s="9" t="s">
        <v>1511</v>
      </c>
      <c r="N347" s="6"/>
    </row>
    <row r="348" spans="1:14" ht="76.5" customHeight="1" x14ac:dyDescent="0.2">
      <c r="A348" s="161">
        <v>159</v>
      </c>
      <c r="B348" s="173" t="s">
        <v>690</v>
      </c>
      <c r="C348" s="166" t="s">
        <v>156</v>
      </c>
      <c r="D348" s="166" t="s">
        <v>2</v>
      </c>
      <c r="E348" s="166" t="s">
        <v>693</v>
      </c>
      <c r="F348" s="7" t="s">
        <v>1793</v>
      </c>
      <c r="G348" s="7" t="s">
        <v>1793</v>
      </c>
      <c r="H348" s="7" t="s">
        <v>1793</v>
      </c>
      <c r="I348" s="81"/>
      <c r="J348" s="169"/>
      <c r="K348" s="169"/>
      <c r="L348" s="169"/>
      <c r="M348" s="9" t="s">
        <v>1512</v>
      </c>
      <c r="N348" s="6"/>
    </row>
    <row r="349" spans="1:14" ht="63.75" customHeight="1" x14ac:dyDescent="0.2">
      <c r="A349" s="161">
        <v>160</v>
      </c>
      <c r="B349" s="173" t="s">
        <v>691</v>
      </c>
      <c r="C349" s="166" t="s">
        <v>202</v>
      </c>
      <c r="D349" s="166" t="s">
        <v>2</v>
      </c>
      <c r="E349" s="166" t="s">
        <v>692</v>
      </c>
      <c r="F349" s="182" t="s">
        <v>1799</v>
      </c>
      <c r="G349" s="182" t="s">
        <v>1799</v>
      </c>
      <c r="H349" s="32">
        <v>100</v>
      </c>
      <c r="I349" s="81"/>
      <c r="J349" s="81"/>
      <c r="K349" s="34"/>
      <c r="L349" s="34"/>
      <c r="M349" s="9" t="s">
        <v>1513</v>
      </c>
      <c r="N349" s="6"/>
    </row>
    <row r="350" spans="1:14" ht="27" customHeight="1" x14ac:dyDescent="0.2">
      <c r="A350" s="102"/>
      <c r="B350" s="103" t="s">
        <v>364</v>
      </c>
      <c r="C350" s="81"/>
      <c r="D350" s="81"/>
      <c r="E350" s="81"/>
      <c r="F350" s="32"/>
      <c r="G350" s="32"/>
      <c r="H350" s="32"/>
      <c r="I350" s="81"/>
      <c r="J350" s="39"/>
      <c r="K350" s="39"/>
      <c r="L350" s="39"/>
      <c r="M350" s="9"/>
      <c r="N350" s="6"/>
    </row>
    <row r="351" spans="1:14" ht="12.75" customHeight="1" x14ac:dyDescent="0.2">
      <c r="A351" s="161"/>
      <c r="B351" s="19" t="s">
        <v>167</v>
      </c>
      <c r="C351" s="162"/>
      <c r="D351" s="162"/>
      <c r="E351" s="162"/>
      <c r="F351" s="79">
        <v>0</v>
      </c>
      <c r="G351" s="79">
        <v>0</v>
      </c>
      <c r="H351" s="79"/>
      <c r="I351" s="162"/>
      <c r="J351" s="163"/>
      <c r="K351" s="163"/>
      <c r="L351" s="163"/>
      <c r="M351" s="9"/>
      <c r="N351" s="6"/>
    </row>
    <row r="352" spans="1:14" ht="12.75" customHeight="1" x14ac:dyDescent="0.2">
      <c r="A352" s="161"/>
      <c r="B352" s="19" t="s">
        <v>168</v>
      </c>
      <c r="C352" s="162"/>
      <c r="D352" s="162"/>
      <c r="E352" s="162"/>
      <c r="F352" s="79">
        <f>F304+F305+F307+F308+F309+F311+F312+F313+F315+F316+F317+F318+F319+F322+F323+F324+F325+F327</f>
        <v>13005.345599999997</v>
      </c>
      <c r="G352" s="79">
        <f>G304+G305+G307+G308+G309+G311+G312+G313+G315+G316+G317+G318+G319+G322+G323+G324+G325+G327</f>
        <v>13005.345599999997</v>
      </c>
      <c r="H352" s="79">
        <f>H304+H305+H307+H308+H309+H311+H312+H313+H315+H316+H317+H318+H319+H322+H323+H324+H325+H327</f>
        <v>12997.887300000002</v>
      </c>
      <c r="I352" s="162"/>
      <c r="J352" s="163"/>
      <c r="K352" s="163"/>
      <c r="L352" s="163"/>
      <c r="M352" s="9" t="s">
        <v>1514</v>
      </c>
      <c r="N352" s="6"/>
    </row>
    <row r="353" spans="1:14" ht="12.75" customHeight="1" x14ac:dyDescent="0.2">
      <c r="A353" s="161"/>
      <c r="B353" s="19" t="s">
        <v>19</v>
      </c>
      <c r="C353" s="162"/>
      <c r="D353" s="162"/>
      <c r="E353" s="162"/>
      <c r="F353" s="79">
        <f>F326+F321+F310</f>
        <v>323.33000000000004</v>
      </c>
      <c r="G353" s="79">
        <f>G326+G321+G310</f>
        <v>323.33000000000004</v>
      </c>
      <c r="H353" s="79">
        <f>H326+H321+H310</f>
        <v>320.26500000000004</v>
      </c>
      <c r="I353" s="162"/>
      <c r="J353" s="163"/>
      <c r="K353" s="163"/>
      <c r="L353" s="163"/>
      <c r="M353" s="9" t="s">
        <v>1515</v>
      </c>
      <c r="N353" s="6"/>
    </row>
    <row r="354" spans="1:14" ht="12.75" customHeight="1" x14ac:dyDescent="0.2">
      <c r="A354" s="161"/>
      <c r="B354" s="19" t="s">
        <v>169</v>
      </c>
      <c r="C354" s="162"/>
      <c r="D354" s="162"/>
      <c r="E354" s="162"/>
      <c r="F354" s="79">
        <v>0</v>
      </c>
      <c r="G354" s="79">
        <v>0</v>
      </c>
      <c r="H354" s="79"/>
      <c r="I354" s="162"/>
      <c r="J354" s="163"/>
      <c r="K354" s="163"/>
      <c r="L354" s="163"/>
      <c r="M354" s="9"/>
      <c r="N354" s="6"/>
    </row>
    <row r="355" spans="1:14" ht="25.5" customHeight="1" x14ac:dyDescent="0.2">
      <c r="A355" s="161"/>
      <c r="B355" s="19" t="s">
        <v>365</v>
      </c>
      <c r="C355" s="162"/>
      <c r="D355" s="162"/>
      <c r="E355" s="162"/>
      <c r="F355" s="79">
        <f>F352+F353</f>
        <v>13328.675599999997</v>
      </c>
      <c r="G355" s="79">
        <f>G352+G353</f>
        <v>13328.675599999997</v>
      </c>
      <c r="H355" s="79">
        <f>H352+H353</f>
        <v>13318.152300000002</v>
      </c>
      <c r="I355" s="162"/>
      <c r="J355" s="163"/>
      <c r="K355" s="163"/>
      <c r="L355" s="163"/>
      <c r="M355" s="9"/>
      <c r="N355" s="6"/>
    </row>
    <row r="356" spans="1:14" ht="12.75" customHeight="1" x14ac:dyDescent="0.2">
      <c r="A356" s="161"/>
      <c r="B356" s="90" t="s">
        <v>1241</v>
      </c>
      <c r="C356" s="161"/>
      <c r="D356" s="161"/>
      <c r="E356" s="161"/>
      <c r="F356" s="195"/>
      <c r="G356" s="195"/>
      <c r="H356" s="195"/>
      <c r="I356" s="195"/>
      <c r="J356" s="195"/>
      <c r="K356" s="195"/>
      <c r="L356" s="195"/>
      <c r="M356" s="9"/>
      <c r="N356" s="6"/>
    </row>
    <row r="357" spans="1:14" ht="12.75" customHeight="1" x14ac:dyDescent="0.2">
      <c r="A357" s="161"/>
      <c r="B357" s="98" t="s">
        <v>1242</v>
      </c>
      <c r="C357" s="161"/>
      <c r="D357" s="161"/>
      <c r="E357" s="161"/>
      <c r="F357" s="195"/>
      <c r="G357" s="195"/>
      <c r="H357" s="195"/>
      <c r="I357" s="195"/>
      <c r="J357" s="195"/>
      <c r="K357" s="195"/>
      <c r="L357" s="195"/>
      <c r="M357" s="9"/>
      <c r="N357" s="6"/>
    </row>
    <row r="358" spans="1:14" ht="12.75" customHeight="1" x14ac:dyDescent="0.2">
      <c r="A358" s="110">
        <v>95</v>
      </c>
      <c r="B358" s="9" t="s">
        <v>366</v>
      </c>
      <c r="C358" s="162" t="s">
        <v>59</v>
      </c>
      <c r="D358" s="162"/>
      <c r="E358" s="162" t="s">
        <v>374</v>
      </c>
      <c r="F358" s="15">
        <v>69.8</v>
      </c>
      <c r="G358" s="15">
        <v>71</v>
      </c>
      <c r="H358" s="130"/>
      <c r="I358" s="163" t="s">
        <v>2</v>
      </c>
      <c r="J358" s="163" t="s">
        <v>2</v>
      </c>
      <c r="K358" s="163" t="s">
        <v>2</v>
      </c>
      <c r="L358" s="163" t="s">
        <v>2</v>
      </c>
      <c r="M358" s="9" t="s">
        <v>1531</v>
      </c>
      <c r="N358" s="6"/>
    </row>
    <row r="359" spans="1:14" ht="38.25" customHeight="1" x14ac:dyDescent="0.2">
      <c r="A359" s="110">
        <v>31</v>
      </c>
      <c r="B359" s="9" t="s">
        <v>367</v>
      </c>
      <c r="C359" s="162" t="s">
        <v>368</v>
      </c>
      <c r="D359" s="162" t="s">
        <v>1894</v>
      </c>
      <c r="E359" s="162" t="s">
        <v>374</v>
      </c>
      <c r="F359" s="15">
        <v>14.8</v>
      </c>
      <c r="G359" s="15">
        <v>14.8</v>
      </c>
      <c r="H359" s="130" t="s">
        <v>1758</v>
      </c>
      <c r="I359" s="163" t="s">
        <v>2</v>
      </c>
      <c r="J359" s="163" t="s">
        <v>2</v>
      </c>
      <c r="K359" s="163" t="s">
        <v>2</v>
      </c>
      <c r="L359" s="163" t="s">
        <v>2</v>
      </c>
      <c r="M359" s="9" t="s">
        <v>1895</v>
      </c>
      <c r="N359" s="6"/>
    </row>
    <row r="360" spans="1:14" ht="38.25" customHeight="1" x14ac:dyDescent="0.2">
      <c r="A360" s="110">
        <v>32</v>
      </c>
      <c r="B360" s="9" t="s">
        <v>369</v>
      </c>
      <c r="C360" s="162" t="s">
        <v>370</v>
      </c>
      <c r="D360" s="162" t="s">
        <v>1403</v>
      </c>
      <c r="E360" s="162" t="s">
        <v>374</v>
      </c>
      <c r="F360" s="15">
        <v>8.4</v>
      </c>
      <c r="G360" s="15">
        <v>8.1999999999999993</v>
      </c>
      <c r="H360" s="130" t="s">
        <v>1759</v>
      </c>
      <c r="I360" s="163" t="s">
        <v>2</v>
      </c>
      <c r="J360" s="163" t="s">
        <v>2</v>
      </c>
      <c r="K360" s="163" t="s">
        <v>2</v>
      </c>
      <c r="L360" s="163" t="s">
        <v>2</v>
      </c>
      <c r="M360" s="9" t="s">
        <v>1532</v>
      </c>
      <c r="N360" s="6"/>
    </row>
    <row r="361" spans="1:14" ht="25.5" customHeight="1" x14ac:dyDescent="0.2">
      <c r="A361" s="110">
        <v>33</v>
      </c>
      <c r="B361" s="9" t="s">
        <v>371</v>
      </c>
      <c r="C361" s="162" t="s">
        <v>372</v>
      </c>
      <c r="D361" s="162" t="s">
        <v>1403</v>
      </c>
      <c r="E361" s="162" t="s">
        <v>374</v>
      </c>
      <c r="F361" s="15">
        <v>125.1</v>
      </c>
      <c r="G361" s="185">
        <v>121.74</v>
      </c>
      <c r="H361" s="130" t="s">
        <v>1760</v>
      </c>
      <c r="I361" s="163" t="s">
        <v>2</v>
      </c>
      <c r="J361" s="163" t="s">
        <v>2</v>
      </c>
      <c r="K361" s="163" t="s">
        <v>2</v>
      </c>
      <c r="L361" s="163" t="s">
        <v>2</v>
      </c>
      <c r="M361" s="9" t="s">
        <v>1533</v>
      </c>
      <c r="N361" s="6"/>
    </row>
    <row r="362" spans="1:14" ht="38.25" customHeight="1" x14ac:dyDescent="0.2">
      <c r="A362" s="110">
        <v>34</v>
      </c>
      <c r="B362" s="9" t="s">
        <v>373</v>
      </c>
      <c r="C362" s="162" t="s">
        <v>1</v>
      </c>
      <c r="D362" s="162" t="s">
        <v>1894</v>
      </c>
      <c r="E362" s="162" t="s">
        <v>374</v>
      </c>
      <c r="F362" s="185">
        <v>0.18</v>
      </c>
      <c r="G362" s="185">
        <v>0.18</v>
      </c>
      <c r="H362" s="130" t="s">
        <v>1761</v>
      </c>
      <c r="I362" s="163" t="s">
        <v>2</v>
      </c>
      <c r="J362" s="163" t="s">
        <v>2</v>
      </c>
      <c r="K362" s="163" t="s">
        <v>2</v>
      </c>
      <c r="L362" s="163" t="s">
        <v>2</v>
      </c>
      <c r="M362" s="9" t="s">
        <v>1533</v>
      </c>
      <c r="N362" s="6"/>
    </row>
    <row r="363" spans="1:14" ht="12.75" customHeight="1" x14ac:dyDescent="0.2">
      <c r="A363" s="102"/>
      <c r="B363" s="113" t="s">
        <v>162</v>
      </c>
      <c r="C363" s="81"/>
      <c r="D363" s="81"/>
      <c r="E363" s="81"/>
      <c r="F363" s="32"/>
      <c r="G363" s="32"/>
      <c r="H363" s="32"/>
      <c r="I363" s="39"/>
      <c r="J363" s="163"/>
      <c r="K363" s="163"/>
      <c r="L363" s="163"/>
      <c r="M363" s="9"/>
      <c r="N363" s="6"/>
    </row>
    <row r="364" spans="1:14" ht="38.25" x14ac:dyDescent="0.2">
      <c r="A364" s="165">
        <v>161</v>
      </c>
      <c r="B364" s="171" t="s">
        <v>622</v>
      </c>
      <c r="C364" s="165" t="s">
        <v>309</v>
      </c>
      <c r="D364" s="165" t="s">
        <v>2</v>
      </c>
      <c r="E364" s="165" t="s">
        <v>623</v>
      </c>
      <c r="F364" s="71">
        <v>10.199999999999999</v>
      </c>
      <c r="G364" s="71">
        <v>10.199999999999999</v>
      </c>
      <c r="H364" s="71">
        <v>10.199999999999999</v>
      </c>
      <c r="I364" s="75" t="s">
        <v>168</v>
      </c>
      <c r="J364" s="75">
        <v>253</v>
      </c>
      <c r="K364" s="76" t="s">
        <v>84</v>
      </c>
      <c r="L364" s="76" t="s">
        <v>65</v>
      </c>
      <c r="M364" s="9" t="s">
        <v>1533</v>
      </c>
      <c r="N364" s="6"/>
    </row>
    <row r="365" spans="1:14" ht="25.5" customHeight="1" x14ac:dyDescent="0.2">
      <c r="A365" s="197">
        <v>162</v>
      </c>
      <c r="B365" s="203" t="s">
        <v>624</v>
      </c>
      <c r="C365" s="197" t="s">
        <v>309</v>
      </c>
      <c r="D365" s="197" t="s">
        <v>2</v>
      </c>
      <c r="E365" s="197" t="s">
        <v>623</v>
      </c>
      <c r="F365" s="71">
        <v>395.077</v>
      </c>
      <c r="G365" s="71">
        <v>395.077</v>
      </c>
      <c r="H365" s="42">
        <v>395.077</v>
      </c>
      <c r="I365" s="75" t="s">
        <v>19</v>
      </c>
      <c r="J365" s="75">
        <v>253</v>
      </c>
      <c r="K365" s="76" t="s">
        <v>67</v>
      </c>
      <c r="L365" s="76" t="s">
        <v>61</v>
      </c>
      <c r="M365" s="9" t="s">
        <v>1533</v>
      </c>
      <c r="N365" s="6"/>
    </row>
    <row r="366" spans="1:14" ht="25.5" customHeight="1" x14ac:dyDescent="0.2">
      <c r="A366" s="197"/>
      <c r="B366" s="203"/>
      <c r="C366" s="197"/>
      <c r="D366" s="197"/>
      <c r="E366" s="197" t="s">
        <v>24</v>
      </c>
      <c r="F366" s="42">
        <v>0.76700000000000002</v>
      </c>
      <c r="G366" s="42">
        <v>0.76700000000000002</v>
      </c>
      <c r="H366" s="42">
        <v>0.76700000000000002</v>
      </c>
      <c r="I366" s="75" t="s">
        <v>168</v>
      </c>
      <c r="J366" s="75">
        <v>253</v>
      </c>
      <c r="K366" s="76" t="s">
        <v>67</v>
      </c>
      <c r="L366" s="76" t="s">
        <v>62</v>
      </c>
      <c r="M366" s="9" t="s">
        <v>1533</v>
      </c>
      <c r="N366" s="6"/>
    </row>
    <row r="367" spans="1:14" ht="25.5" customHeight="1" x14ac:dyDescent="0.2">
      <c r="A367" s="197">
        <v>163</v>
      </c>
      <c r="B367" s="203" t="s">
        <v>625</v>
      </c>
      <c r="C367" s="197" t="s">
        <v>309</v>
      </c>
      <c r="D367" s="197" t="s">
        <v>2</v>
      </c>
      <c r="E367" s="197" t="s">
        <v>623</v>
      </c>
      <c r="F367" s="71">
        <v>636.01300000000003</v>
      </c>
      <c r="G367" s="71">
        <v>636.01300000000003</v>
      </c>
      <c r="H367" s="42">
        <v>636.01300000000003</v>
      </c>
      <c r="I367" s="75" t="s">
        <v>19</v>
      </c>
      <c r="J367" s="75">
        <v>253</v>
      </c>
      <c r="K367" s="76" t="s">
        <v>81</v>
      </c>
      <c r="L367" s="76" t="s">
        <v>61</v>
      </c>
      <c r="M367" s="9" t="s">
        <v>1533</v>
      </c>
      <c r="N367" s="6"/>
    </row>
    <row r="368" spans="1:14" ht="25.5" customHeight="1" x14ac:dyDescent="0.2">
      <c r="A368" s="197"/>
      <c r="B368" s="203"/>
      <c r="C368" s="197"/>
      <c r="D368" s="197"/>
      <c r="E368" s="197" t="s">
        <v>24</v>
      </c>
      <c r="F368" s="42">
        <v>0.47339999999999999</v>
      </c>
      <c r="G368" s="42">
        <v>0.47339999999999999</v>
      </c>
      <c r="H368" s="42">
        <v>0.47299999999999998</v>
      </c>
      <c r="I368" s="75" t="s">
        <v>168</v>
      </c>
      <c r="J368" s="75">
        <v>253</v>
      </c>
      <c r="K368" s="76" t="s">
        <v>81</v>
      </c>
      <c r="L368" s="76" t="s">
        <v>62</v>
      </c>
      <c r="M368" s="9" t="s">
        <v>1533</v>
      </c>
      <c r="N368" s="6"/>
    </row>
    <row r="369" spans="1:14" ht="25.5" customHeight="1" x14ac:dyDescent="0.2">
      <c r="A369" s="197">
        <v>164</v>
      </c>
      <c r="B369" s="203" t="s">
        <v>626</v>
      </c>
      <c r="C369" s="197" t="s">
        <v>309</v>
      </c>
      <c r="D369" s="197" t="s">
        <v>2</v>
      </c>
      <c r="E369" s="197" t="s">
        <v>623</v>
      </c>
      <c r="F369" s="74"/>
      <c r="G369" s="74"/>
      <c r="H369" s="74"/>
      <c r="I369" s="75"/>
      <c r="J369" s="75"/>
      <c r="K369" s="76"/>
      <c r="L369" s="76"/>
      <c r="M369" s="9"/>
      <c r="N369" s="6"/>
    </row>
    <row r="370" spans="1:14" ht="25.5" customHeight="1" x14ac:dyDescent="0.2">
      <c r="A370" s="197"/>
      <c r="B370" s="203"/>
      <c r="C370" s="197"/>
      <c r="D370" s="197"/>
      <c r="E370" s="197" t="s">
        <v>24</v>
      </c>
      <c r="F370" s="71">
        <v>107.81950000000001</v>
      </c>
      <c r="G370" s="71">
        <v>107.81950000000001</v>
      </c>
      <c r="H370" s="71">
        <v>107.819</v>
      </c>
      <c r="I370" s="75" t="s">
        <v>168</v>
      </c>
      <c r="J370" s="75">
        <v>253</v>
      </c>
      <c r="K370" s="76" t="s">
        <v>85</v>
      </c>
      <c r="L370" s="76" t="s">
        <v>65</v>
      </c>
      <c r="M370" s="9" t="s">
        <v>1534</v>
      </c>
      <c r="N370" s="6"/>
    </row>
    <row r="371" spans="1:14" ht="25.5" customHeight="1" x14ac:dyDescent="0.2">
      <c r="A371" s="197">
        <v>165</v>
      </c>
      <c r="B371" s="203" t="s">
        <v>627</v>
      </c>
      <c r="C371" s="197" t="s">
        <v>309</v>
      </c>
      <c r="D371" s="197" t="s">
        <v>2</v>
      </c>
      <c r="E371" s="197" t="s">
        <v>623</v>
      </c>
      <c r="F371" s="71">
        <v>72.784999999999997</v>
      </c>
      <c r="G371" s="71">
        <v>72.784999999999997</v>
      </c>
      <c r="H371" s="71">
        <v>72.784999999999997</v>
      </c>
      <c r="I371" s="75" t="s">
        <v>19</v>
      </c>
      <c r="J371" s="75">
        <v>253</v>
      </c>
      <c r="K371" s="76" t="s">
        <v>77</v>
      </c>
      <c r="L371" s="76" t="s">
        <v>61</v>
      </c>
      <c r="M371" s="9" t="s">
        <v>1533</v>
      </c>
      <c r="N371" s="6"/>
    </row>
    <row r="372" spans="1:14" ht="25.5" customHeight="1" x14ac:dyDescent="0.2">
      <c r="A372" s="197"/>
      <c r="B372" s="203"/>
      <c r="C372" s="197"/>
      <c r="D372" s="197"/>
      <c r="E372" s="197" t="s">
        <v>24</v>
      </c>
      <c r="F372" s="71">
        <v>9.4</v>
      </c>
      <c r="G372" s="71">
        <v>9.4</v>
      </c>
      <c r="H372" s="71">
        <v>9.4</v>
      </c>
      <c r="I372" s="75" t="s">
        <v>168</v>
      </c>
      <c r="J372" s="75">
        <v>253</v>
      </c>
      <c r="K372" s="76" t="s">
        <v>77</v>
      </c>
      <c r="L372" s="76" t="s">
        <v>62</v>
      </c>
      <c r="M372" s="9" t="s">
        <v>1533</v>
      </c>
      <c r="N372" s="6"/>
    </row>
    <row r="373" spans="1:14" ht="25.5" customHeight="1" x14ac:dyDescent="0.2">
      <c r="A373" s="165">
        <v>166</v>
      </c>
      <c r="B373" s="171" t="s">
        <v>628</v>
      </c>
      <c r="C373" s="165" t="s">
        <v>309</v>
      </c>
      <c r="D373" s="165" t="s">
        <v>2</v>
      </c>
      <c r="E373" s="165" t="s">
        <v>623</v>
      </c>
      <c r="F373" s="71">
        <v>317.98599999999999</v>
      </c>
      <c r="G373" s="71">
        <v>317.98599999999999</v>
      </c>
      <c r="H373" s="42">
        <v>317.98500000000001</v>
      </c>
      <c r="I373" s="75" t="s">
        <v>19</v>
      </c>
      <c r="J373" s="75">
        <v>253</v>
      </c>
      <c r="K373" s="76" t="s">
        <v>86</v>
      </c>
      <c r="L373" s="76" t="s">
        <v>61</v>
      </c>
      <c r="M373" s="9" t="s">
        <v>1535</v>
      </c>
      <c r="N373" s="6"/>
    </row>
    <row r="374" spans="1:14" ht="25.5" customHeight="1" x14ac:dyDescent="0.2">
      <c r="A374" s="197">
        <v>167</v>
      </c>
      <c r="B374" s="203" t="s">
        <v>629</v>
      </c>
      <c r="C374" s="197" t="s">
        <v>309</v>
      </c>
      <c r="D374" s="197" t="s">
        <v>2</v>
      </c>
      <c r="E374" s="197" t="s">
        <v>623</v>
      </c>
      <c r="F374" s="71">
        <v>3849.7240000000002</v>
      </c>
      <c r="G374" s="71">
        <v>3849.7240000000002</v>
      </c>
      <c r="H374" s="42">
        <v>3849.6860000000001</v>
      </c>
      <c r="I374" s="75" t="s">
        <v>19</v>
      </c>
      <c r="J374" s="75">
        <v>253</v>
      </c>
      <c r="K374" s="76" t="s">
        <v>69</v>
      </c>
      <c r="L374" s="76" t="s">
        <v>61</v>
      </c>
      <c r="M374" s="9" t="s">
        <v>1536</v>
      </c>
      <c r="N374" s="6"/>
    </row>
    <row r="375" spans="1:14" ht="40.5" customHeight="1" x14ac:dyDescent="0.2">
      <c r="A375" s="197"/>
      <c r="B375" s="203"/>
      <c r="C375" s="197"/>
      <c r="D375" s="197"/>
      <c r="E375" s="197" t="s">
        <v>24</v>
      </c>
      <c r="F375" s="42">
        <v>68.918599999999998</v>
      </c>
      <c r="G375" s="42">
        <v>68.918599999999998</v>
      </c>
      <c r="H375" s="42">
        <v>68.918000000000006</v>
      </c>
      <c r="I375" s="75" t="s">
        <v>168</v>
      </c>
      <c r="J375" s="75">
        <v>253</v>
      </c>
      <c r="K375" s="76" t="s">
        <v>69</v>
      </c>
      <c r="L375" s="76" t="s">
        <v>62</v>
      </c>
      <c r="M375" s="9" t="s">
        <v>1534</v>
      </c>
      <c r="N375" s="6"/>
    </row>
    <row r="376" spans="1:14" ht="25.5" customHeight="1" x14ac:dyDescent="0.2">
      <c r="A376" s="165">
        <v>168</v>
      </c>
      <c r="B376" s="171" t="s">
        <v>630</v>
      </c>
      <c r="C376" s="165" t="s">
        <v>309</v>
      </c>
      <c r="D376" s="165" t="s">
        <v>2</v>
      </c>
      <c r="E376" s="165" t="s">
        <v>623</v>
      </c>
      <c r="F376" s="71">
        <v>1405.29</v>
      </c>
      <c r="G376" s="71">
        <v>1405.29</v>
      </c>
      <c r="H376" s="42">
        <v>1405.29</v>
      </c>
      <c r="I376" s="75" t="s">
        <v>19</v>
      </c>
      <c r="J376" s="75">
        <v>253</v>
      </c>
      <c r="K376" s="76" t="s">
        <v>61</v>
      </c>
      <c r="L376" s="76" t="s">
        <v>61</v>
      </c>
      <c r="M376" s="9" t="s">
        <v>1533</v>
      </c>
      <c r="N376" s="6"/>
    </row>
    <row r="377" spans="1:14" ht="25.5" x14ac:dyDescent="0.2">
      <c r="A377" s="197">
        <v>169</v>
      </c>
      <c r="B377" s="203" t="s">
        <v>631</v>
      </c>
      <c r="C377" s="197" t="s">
        <v>309</v>
      </c>
      <c r="D377" s="197" t="s">
        <v>2</v>
      </c>
      <c r="E377" s="197" t="s">
        <v>623</v>
      </c>
      <c r="F377" s="71">
        <v>1633.2439999999999</v>
      </c>
      <c r="G377" s="71">
        <v>1633.2439999999999</v>
      </c>
      <c r="H377" s="42">
        <v>1631.816</v>
      </c>
      <c r="I377" s="75" t="s">
        <v>19</v>
      </c>
      <c r="J377" s="75">
        <v>253</v>
      </c>
      <c r="K377" s="76" t="s">
        <v>66</v>
      </c>
      <c r="L377" s="76" t="s">
        <v>61</v>
      </c>
      <c r="M377" s="9" t="s">
        <v>1536</v>
      </c>
      <c r="N377" s="6"/>
    </row>
    <row r="378" spans="1:14" ht="12.75" customHeight="1" x14ac:dyDescent="0.2">
      <c r="A378" s="197"/>
      <c r="B378" s="203"/>
      <c r="C378" s="197"/>
      <c r="D378" s="197"/>
      <c r="E378" s="197"/>
      <c r="F378" s="42">
        <v>13.559100000000001</v>
      </c>
      <c r="G378" s="42">
        <v>13.559100000000001</v>
      </c>
      <c r="H378" s="42">
        <v>13.558999999999999</v>
      </c>
      <c r="I378" s="75" t="s">
        <v>168</v>
      </c>
      <c r="J378" s="75">
        <v>253</v>
      </c>
      <c r="K378" s="76" t="s">
        <v>66</v>
      </c>
      <c r="L378" s="76" t="s">
        <v>88</v>
      </c>
      <c r="M378" s="9" t="s">
        <v>1533</v>
      </c>
      <c r="N378" s="6"/>
    </row>
    <row r="379" spans="1:14" ht="38.25" customHeight="1" x14ac:dyDescent="0.2">
      <c r="A379" s="165">
        <v>170</v>
      </c>
      <c r="B379" s="171" t="s">
        <v>632</v>
      </c>
      <c r="C379" s="165" t="s">
        <v>309</v>
      </c>
      <c r="D379" s="165" t="s">
        <v>2</v>
      </c>
      <c r="E379" s="165" t="s">
        <v>623</v>
      </c>
      <c r="F379" s="71">
        <v>3.6684999999999999</v>
      </c>
      <c r="G379" s="71">
        <v>3.6684999999999999</v>
      </c>
      <c r="H379" s="137">
        <v>3.6680000000000001</v>
      </c>
      <c r="I379" s="75" t="s">
        <v>168</v>
      </c>
      <c r="J379" s="75">
        <v>253</v>
      </c>
      <c r="K379" s="76" t="s">
        <v>89</v>
      </c>
      <c r="L379" s="76" t="s">
        <v>65</v>
      </c>
      <c r="M379" s="9" t="s">
        <v>1537</v>
      </c>
      <c r="N379" s="6"/>
    </row>
    <row r="380" spans="1:14" ht="25.5" x14ac:dyDescent="0.2">
      <c r="A380" s="165">
        <v>172</v>
      </c>
      <c r="B380" s="171" t="s">
        <v>633</v>
      </c>
      <c r="C380" s="165" t="s">
        <v>309</v>
      </c>
      <c r="D380" s="165" t="s">
        <v>2</v>
      </c>
      <c r="E380" s="165" t="s">
        <v>623</v>
      </c>
      <c r="F380" s="71">
        <v>295.65800000000002</v>
      </c>
      <c r="G380" s="71">
        <v>295.65800000000002</v>
      </c>
      <c r="H380" s="42">
        <v>295.49099999999999</v>
      </c>
      <c r="I380" s="75" t="s">
        <v>19</v>
      </c>
      <c r="J380" s="75">
        <v>253</v>
      </c>
      <c r="K380" s="76" t="s">
        <v>91</v>
      </c>
      <c r="L380" s="76" t="s">
        <v>61</v>
      </c>
      <c r="M380" s="9" t="s">
        <v>1536</v>
      </c>
      <c r="N380" s="6"/>
    </row>
    <row r="381" spans="1:14" ht="25.5" x14ac:dyDescent="0.2">
      <c r="A381" s="165">
        <v>173</v>
      </c>
      <c r="B381" s="171" t="s">
        <v>634</v>
      </c>
      <c r="C381" s="165" t="s">
        <v>309</v>
      </c>
      <c r="D381" s="165" t="s">
        <v>2</v>
      </c>
      <c r="E381" s="165" t="s">
        <v>623</v>
      </c>
      <c r="F381" s="71">
        <v>425.42</v>
      </c>
      <c r="G381" s="71">
        <v>425.42</v>
      </c>
      <c r="H381" s="42">
        <v>425.41800000000001</v>
      </c>
      <c r="I381" s="75" t="s">
        <v>19</v>
      </c>
      <c r="J381" s="75">
        <v>253</v>
      </c>
      <c r="K381" s="76" t="s">
        <v>80</v>
      </c>
      <c r="L381" s="76" t="s">
        <v>61</v>
      </c>
      <c r="M381" s="9" t="s">
        <v>1536</v>
      </c>
      <c r="N381" s="6"/>
    </row>
    <row r="382" spans="1:14" ht="25.5" x14ac:dyDescent="0.2">
      <c r="A382" s="165">
        <v>174</v>
      </c>
      <c r="B382" s="171" t="s">
        <v>635</v>
      </c>
      <c r="C382" s="165" t="s">
        <v>309</v>
      </c>
      <c r="D382" s="165" t="s">
        <v>2</v>
      </c>
      <c r="E382" s="165" t="s">
        <v>623</v>
      </c>
      <c r="F382" s="71">
        <v>220.511</v>
      </c>
      <c r="G382" s="71">
        <v>220.511</v>
      </c>
      <c r="H382" s="42">
        <v>220.46600000000001</v>
      </c>
      <c r="I382" s="75" t="s">
        <v>19</v>
      </c>
      <c r="J382" s="75">
        <v>253</v>
      </c>
      <c r="K382" s="76" t="s">
        <v>92</v>
      </c>
      <c r="L382" s="76" t="s">
        <v>61</v>
      </c>
      <c r="M382" s="9" t="s">
        <v>1536</v>
      </c>
      <c r="N382" s="6"/>
    </row>
    <row r="383" spans="1:14" ht="63.75" x14ac:dyDescent="0.2">
      <c r="A383" s="165">
        <v>175</v>
      </c>
      <c r="B383" s="171" t="s">
        <v>636</v>
      </c>
      <c r="C383" s="165" t="s">
        <v>309</v>
      </c>
      <c r="D383" s="165" t="s">
        <v>2</v>
      </c>
      <c r="E383" s="165" t="s">
        <v>623</v>
      </c>
      <c r="F383" s="71">
        <v>474.71199999999999</v>
      </c>
      <c r="G383" s="71">
        <v>474.71199999999999</v>
      </c>
      <c r="H383" s="42">
        <v>474.66500000000002</v>
      </c>
      <c r="I383" s="75" t="s">
        <v>19</v>
      </c>
      <c r="J383" s="75">
        <v>253</v>
      </c>
      <c r="K383" s="76" t="s">
        <v>93</v>
      </c>
      <c r="L383" s="76" t="s">
        <v>61</v>
      </c>
      <c r="M383" s="9" t="s">
        <v>1536</v>
      </c>
      <c r="N383" s="6"/>
    </row>
    <row r="384" spans="1:14" ht="51" customHeight="1" x14ac:dyDescent="0.2">
      <c r="A384" s="165">
        <v>176</v>
      </c>
      <c r="B384" s="171" t="s">
        <v>637</v>
      </c>
      <c r="C384" s="165" t="s">
        <v>309</v>
      </c>
      <c r="D384" s="165" t="s">
        <v>2</v>
      </c>
      <c r="E384" s="165" t="s">
        <v>623</v>
      </c>
      <c r="F384" s="71">
        <v>594.26800000000003</v>
      </c>
      <c r="G384" s="71">
        <v>594.26800000000003</v>
      </c>
      <c r="H384" s="42">
        <v>594.26800000000003</v>
      </c>
      <c r="I384" s="75" t="s">
        <v>19</v>
      </c>
      <c r="J384" s="75">
        <v>253</v>
      </c>
      <c r="K384" s="76" t="s">
        <v>94</v>
      </c>
      <c r="L384" s="76" t="s">
        <v>61</v>
      </c>
      <c r="M384" s="9" t="s">
        <v>1533</v>
      </c>
      <c r="N384" s="6"/>
    </row>
    <row r="385" spans="1:14" ht="38.25" customHeight="1" x14ac:dyDescent="0.2">
      <c r="A385" s="197">
        <v>177</v>
      </c>
      <c r="B385" s="203" t="s">
        <v>639</v>
      </c>
      <c r="C385" s="197" t="s">
        <v>309</v>
      </c>
      <c r="D385" s="197" t="s">
        <v>2</v>
      </c>
      <c r="E385" s="197" t="s">
        <v>640</v>
      </c>
      <c r="F385" s="71">
        <v>990.50400000000002</v>
      </c>
      <c r="G385" s="71">
        <v>990.50400000000002</v>
      </c>
      <c r="H385" s="71">
        <v>985.05899999999997</v>
      </c>
      <c r="I385" s="75" t="s">
        <v>19</v>
      </c>
      <c r="J385" s="75">
        <v>253</v>
      </c>
      <c r="K385" s="76" t="s">
        <v>82</v>
      </c>
      <c r="L385" s="76" t="s">
        <v>61</v>
      </c>
      <c r="M385" s="9" t="s">
        <v>1538</v>
      </c>
      <c r="N385" s="6"/>
    </row>
    <row r="386" spans="1:14" ht="12.75" customHeight="1" x14ac:dyDescent="0.2">
      <c r="A386" s="197"/>
      <c r="B386" s="203"/>
      <c r="C386" s="197"/>
      <c r="D386" s="197"/>
      <c r="E386" s="197"/>
      <c r="F386" s="71">
        <v>105.956</v>
      </c>
      <c r="G386" s="71">
        <v>105.956</v>
      </c>
      <c r="H386" s="71">
        <v>105.955</v>
      </c>
      <c r="I386" s="75" t="s">
        <v>168</v>
      </c>
      <c r="J386" s="75">
        <v>253</v>
      </c>
      <c r="K386" s="76" t="s">
        <v>82</v>
      </c>
      <c r="L386" s="76" t="s">
        <v>62</v>
      </c>
      <c r="M386" s="9" t="s">
        <v>1537</v>
      </c>
      <c r="N386" s="6"/>
    </row>
    <row r="387" spans="1:14" ht="12.75" customHeight="1" x14ac:dyDescent="0.2">
      <c r="A387" s="197">
        <v>178</v>
      </c>
      <c r="B387" s="203" t="s">
        <v>638</v>
      </c>
      <c r="C387" s="165" t="s">
        <v>202</v>
      </c>
      <c r="D387" s="197" t="s">
        <v>2</v>
      </c>
      <c r="E387" s="197" t="s">
        <v>623</v>
      </c>
      <c r="F387" s="114"/>
      <c r="G387" s="114"/>
      <c r="H387" s="115"/>
      <c r="I387" s="75"/>
      <c r="J387" s="75"/>
      <c r="K387" s="76"/>
      <c r="L387" s="76"/>
      <c r="M387" s="9"/>
      <c r="N387" s="6"/>
    </row>
    <row r="388" spans="1:14" x14ac:dyDescent="0.2">
      <c r="A388" s="197"/>
      <c r="B388" s="203"/>
      <c r="C388" s="165" t="s">
        <v>202</v>
      </c>
      <c r="D388" s="197"/>
      <c r="E388" s="197"/>
      <c r="F388" s="73">
        <v>2642.9859000000001</v>
      </c>
      <c r="G388" s="73">
        <v>2642.9859000000001</v>
      </c>
      <c r="H388" s="73">
        <v>2642.9850000000001</v>
      </c>
      <c r="I388" s="75" t="s">
        <v>168</v>
      </c>
      <c r="J388" s="75">
        <v>253</v>
      </c>
      <c r="K388" s="76" t="s">
        <v>95</v>
      </c>
      <c r="L388" s="76" t="s">
        <v>62</v>
      </c>
      <c r="M388" s="9" t="s">
        <v>1537</v>
      </c>
      <c r="N388" s="6"/>
    </row>
    <row r="389" spans="1:14" x14ac:dyDescent="0.2">
      <c r="A389" s="197"/>
      <c r="B389" s="203"/>
      <c r="C389" s="165" t="s">
        <v>202</v>
      </c>
      <c r="D389" s="197"/>
      <c r="E389" s="197"/>
      <c r="F389" s="73">
        <v>221.26329999999999</v>
      </c>
      <c r="G389" s="73">
        <v>221.26329999999999</v>
      </c>
      <c r="H389" s="73">
        <v>221.26300000000001</v>
      </c>
      <c r="I389" s="75" t="s">
        <v>168</v>
      </c>
      <c r="J389" s="75">
        <v>253</v>
      </c>
      <c r="K389" s="76" t="s">
        <v>96</v>
      </c>
      <c r="L389" s="76" t="s">
        <v>65</v>
      </c>
      <c r="M389" s="9" t="s">
        <v>1533</v>
      </c>
      <c r="N389" s="6"/>
    </row>
    <row r="390" spans="1:14" ht="25.5" customHeight="1" x14ac:dyDescent="0.2">
      <c r="A390" s="197">
        <v>179</v>
      </c>
      <c r="B390" s="165" t="s">
        <v>641</v>
      </c>
      <c r="C390" s="165"/>
      <c r="D390" s="165"/>
      <c r="E390" s="165"/>
      <c r="F390" s="116"/>
      <c r="G390" s="116"/>
      <c r="H390" s="116"/>
      <c r="I390" s="75"/>
      <c r="J390" s="75"/>
      <c r="K390" s="76"/>
      <c r="L390" s="76"/>
      <c r="M390" s="9"/>
      <c r="N390" s="6"/>
    </row>
    <row r="391" spans="1:14" ht="12.75" customHeight="1" x14ac:dyDescent="0.2">
      <c r="A391" s="197"/>
      <c r="B391" s="197" t="s">
        <v>642</v>
      </c>
      <c r="C391" s="165" t="s">
        <v>309</v>
      </c>
      <c r="D391" s="197" t="s">
        <v>2</v>
      </c>
      <c r="E391" s="197" t="s">
        <v>640</v>
      </c>
      <c r="F391" s="73">
        <v>846.03899999999999</v>
      </c>
      <c r="G391" s="73">
        <v>846.03899999999999</v>
      </c>
      <c r="H391" s="73">
        <v>846.03899999999999</v>
      </c>
      <c r="I391" s="75" t="s">
        <v>1258</v>
      </c>
      <c r="J391" s="75">
        <v>253</v>
      </c>
      <c r="K391" s="76" t="s">
        <v>95</v>
      </c>
      <c r="L391" s="76" t="s">
        <v>62</v>
      </c>
      <c r="M391" s="9" t="s">
        <v>1533</v>
      </c>
      <c r="N391" s="6"/>
    </row>
    <row r="392" spans="1:14" ht="12.75" customHeight="1" x14ac:dyDescent="0.2">
      <c r="A392" s="197"/>
      <c r="B392" s="197"/>
      <c r="C392" s="165" t="s">
        <v>644</v>
      </c>
      <c r="D392" s="197"/>
      <c r="E392" s="197"/>
      <c r="F392" s="77">
        <v>9</v>
      </c>
      <c r="G392" s="77">
        <v>9</v>
      </c>
      <c r="H392" s="77">
        <v>9</v>
      </c>
      <c r="I392" s="75"/>
      <c r="J392" s="75"/>
      <c r="K392" s="76"/>
      <c r="L392" s="76"/>
      <c r="M392" s="9"/>
      <c r="N392" s="6"/>
    </row>
    <row r="393" spans="1:14" ht="12.75" customHeight="1" x14ac:dyDescent="0.2">
      <c r="A393" s="197"/>
      <c r="B393" s="197" t="s">
        <v>643</v>
      </c>
      <c r="C393" s="197" t="s">
        <v>309</v>
      </c>
      <c r="D393" s="197"/>
      <c r="E393" s="197" t="s">
        <v>640</v>
      </c>
      <c r="F393" s="73">
        <v>1796.9459999999999</v>
      </c>
      <c r="G393" s="73">
        <v>1796.9459999999999</v>
      </c>
      <c r="H393" s="73">
        <v>1796.9459999999999</v>
      </c>
      <c r="I393" s="75" t="s">
        <v>1258</v>
      </c>
      <c r="J393" s="75">
        <v>253</v>
      </c>
      <c r="K393" s="76" t="s">
        <v>95</v>
      </c>
      <c r="L393" s="76" t="s">
        <v>62</v>
      </c>
      <c r="M393" s="9" t="s">
        <v>1533</v>
      </c>
      <c r="N393" s="6"/>
    </row>
    <row r="394" spans="1:14" ht="12.75" customHeight="1" x14ac:dyDescent="0.2">
      <c r="A394" s="197"/>
      <c r="B394" s="197"/>
      <c r="C394" s="197"/>
      <c r="D394" s="197"/>
      <c r="E394" s="197"/>
      <c r="F394" s="73"/>
      <c r="G394" s="73"/>
      <c r="H394" s="73"/>
      <c r="I394" s="75"/>
      <c r="J394" s="75"/>
      <c r="K394" s="76"/>
      <c r="L394" s="76"/>
      <c r="M394" s="9"/>
      <c r="N394" s="6"/>
    </row>
    <row r="395" spans="1:14" ht="62.25" customHeight="1" x14ac:dyDescent="0.2">
      <c r="A395" s="165">
        <v>181</v>
      </c>
      <c r="B395" s="117" t="s">
        <v>645</v>
      </c>
      <c r="C395" s="165" t="s">
        <v>309</v>
      </c>
      <c r="D395" s="165" t="s">
        <v>2</v>
      </c>
      <c r="E395" s="165" t="s">
        <v>640</v>
      </c>
      <c r="F395" s="71">
        <v>221.26329999999999</v>
      </c>
      <c r="G395" s="71">
        <v>221.26329999999999</v>
      </c>
      <c r="H395" s="71">
        <v>221.26300000000001</v>
      </c>
      <c r="I395" s="75" t="s">
        <v>1258</v>
      </c>
      <c r="J395" s="75">
        <v>253</v>
      </c>
      <c r="K395" s="76" t="s">
        <v>96</v>
      </c>
      <c r="L395" s="76" t="s">
        <v>62</v>
      </c>
      <c r="M395" s="9" t="s">
        <v>1533</v>
      </c>
      <c r="N395" s="6"/>
    </row>
    <row r="396" spans="1:14" ht="12.75" customHeight="1" x14ac:dyDescent="0.2">
      <c r="A396" s="197"/>
      <c r="B396" s="197" t="s">
        <v>642</v>
      </c>
      <c r="C396" s="165" t="s">
        <v>309</v>
      </c>
      <c r="D396" s="197" t="s">
        <v>2</v>
      </c>
      <c r="E396" s="197" t="s">
        <v>640</v>
      </c>
      <c r="F396" s="71">
        <v>221.26329999999999</v>
      </c>
      <c r="G396" s="71">
        <v>221.26329999999999</v>
      </c>
      <c r="H396" s="71">
        <v>221.26300000000001</v>
      </c>
      <c r="I396" s="75" t="s">
        <v>1258</v>
      </c>
      <c r="J396" s="75">
        <v>253</v>
      </c>
      <c r="K396" s="76" t="s">
        <v>96</v>
      </c>
      <c r="L396" s="76" t="s">
        <v>62</v>
      </c>
      <c r="M396" s="9" t="s">
        <v>1533</v>
      </c>
      <c r="N396" s="6"/>
    </row>
    <row r="397" spans="1:14" ht="28.5" customHeight="1" x14ac:dyDescent="0.2">
      <c r="A397" s="197"/>
      <c r="B397" s="197"/>
      <c r="C397" s="165" t="s">
        <v>644</v>
      </c>
      <c r="D397" s="197"/>
      <c r="E397" s="197"/>
      <c r="F397" s="77">
        <v>1</v>
      </c>
      <c r="G397" s="77">
        <v>1</v>
      </c>
      <c r="H397" s="71">
        <v>1</v>
      </c>
      <c r="I397" s="75"/>
      <c r="J397" s="75"/>
      <c r="K397" s="76"/>
      <c r="L397" s="76"/>
      <c r="M397" s="9"/>
      <c r="N397" s="6"/>
    </row>
    <row r="398" spans="1:14" ht="25.5" x14ac:dyDescent="0.2">
      <c r="A398" s="165">
        <v>182</v>
      </c>
      <c r="B398" s="117" t="s">
        <v>1249</v>
      </c>
      <c r="C398" s="165" t="s">
        <v>309</v>
      </c>
      <c r="D398" s="165" t="s">
        <v>2</v>
      </c>
      <c r="E398" s="165" t="s">
        <v>640</v>
      </c>
      <c r="F398" s="71">
        <v>926.50199999999995</v>
      </c>
      <c r="G398" s="71">
        <v>926.50199999999995</v>
      </c>
      <c r="H398" s="71">
        <v>926.50199999999995</v>
      </c>
      <c r="I398" s="75" t="s">
        <v>168</v>
      </c>
      <c r="J398" s="75">
        <v>253</v>
      </c>
      <c r="K398" s="76" t="s">
        <v>135</v>
      </c>
      <c r="L398" s="76" t="s">
        <v>65</v>
      </c>
      <c r="M398" s="9" t="s">
        <v>1533</v>
      </c>
      <c r="N398" s="6"/>
    </row>
    <row r="399" spans="1:14" ht="43.5" customHeight="1" x14ac:dyDescent="0.2">
      <c r="A399" s="165">
        <v>183</v>
      </c>
      <c r="B399" s="171" t="s">
        <v>646</v>
      </c>
      <c r="C399" s="165" t="s">
        <v>309</v>
      </c>
      <c r="D399" s="165" t="s">
        <v>2</v>
      </c>
      <c r="E399" s="165" t="s">
        <v>623</v>
      </c>
      <c r="F399" s="71">
        <v>23.012</v>
      </c>
      <c r="G399" s="71">
        <v>23.012</v>
      </c>
      <c r="H399" s="42">
        <v>23.01</v>
      </c>
      <c r="I399" s="75" t="s">
        <v>19</v>
      </c>
      <c r="J399" s="75">
        <v>253</v>
      </c>
      <c r="K399" s="76" t="s">
        <v>97</v>
      </c>
      <c r="L399" s="76" t="s">
        <v>61</v>
      </c>
      <c r="M399" s="9" t="s">
        <v>1536</v>
      </c>
      <c r="N399" s="6"/>
    </row>
    <row r="400" spans="1:14" ht="44.25" customHeight="1" x14ac:dyDescent="0.2">
      <c r="A400" s="165">
        <v>184</v>
      </c>
      <c r="B400" s="171" t="s">
        <v>647</v>
      </c>
      <c r="C400" s="165" t="s">
        <v>309</v>
      </c>
      <c r="D400" s="165" t="s">
        <v>2</v>
      </c>
      <c r="E400" s="165" t="s">
        <v>623</v>
      </c>
      <c r="F400" s="71">
        <v>119.714</v>
      </c>
      <c r="G400" s="71">
        <v>119.714</v>
      </c>
      <c r="H400" s="42">
        <v>119.7105</v>
      </c>
      <c r="I400" s="75" t="s">
        <v>19</v>
      </c>
      <c r="J400" s="75">
        <v>253</v>
      </c>
      <c r="K400" s="76" t="s">
        <v>98</v>
      </c>
      <c r="L400" s="76" t="s">
        <v>61</v>
      </c>
      <c r="M400" s="9" t="s">
        <v>1537</v>
      </c>
      <c r="N400" s="6"/>
    </row>
    <row r="401" spans="1:14" ht="12.75" customHeight="1" x14ac:dyDescent="0.2">
      <c r="A401" s="197">
        <v>185</v>
      </c>
      <c r="B401" s="203" t="s">
        <v>648</v>
      </c>
      <c r="C401" s="197" t="s">
        <v>309</v>
      </c>
      <c r="D401" s="197" t="s">
        <v>2</v>
      </c>
      <c r="E401" s="197" t="s">
        <v>623</v>
      </c>
      <c r="F401" s="74"/>
      <c r="G401" s="74"/>
      <c r="H401" s="74"/>
      <c r="I401" s="75"/>
      <c r="J401" s="75"/>
      <c r="K401" s="76"/>
      <c r="L401" s="76"/>
      <c r="M401" s="9"/>
      <c r="N401" s="6"/>
    </row>
    <row r="402" spans="1:14" ht="53.25" customHeight="1" x14ac:dyDescent="0.2">
      <c r="A402" s="197"/>
      <c r="B402" s="203"/>
      <c r="C402" s="197"/>
      <c r="D402" s="197"/>
      <c r="E402" s="197"/>
      <c r="F402" s="71">
        <v>29.2515</v>
      </c>
      <c r="G402" s="71">
        <v>29.2515</v>
      </c>
      <c r="H402" s="71">
        <v>29.251999999999999</v>
      </c>
      <c r="I402" s="75" t="s">
        <v>168</v>
      </c>
      <c r="J402" s="75">
        <v>253</v>
      </c>
      <c r="K402" s="76" t="s">
        <v>99</v>
      </c>
      <c r="L402" s="76" t="s">
        <v>62</v>
      </c>
      <c r="M402" s="9" t="s">
        <v>1537</v>
      </c>
      <c r="N402" s="6"/>
    </row>
    <row r="403" spans="1:14" ht="12.75" customHeight="1" x14ac:dyDescent="0.2">
      <c r="A403" s="197">
        <v>186</v>
      </c>
      <c r="B403" s="203" t="s">
        <v>1331</v>
      </c>
      <c r="C403" s="197" t="s">
        <v>309</v>
      </c>
      <c r="D403" s="197" t="s">
        <v>2</v>
      </c>
      <c r="E403" s="197" t="s">
        <v>650</v>
      </c>
      <c r="F403" s="74"/>
      <c r="G403" s="74"/>
      <c r="H403" s="74"/>
      <c r="I403" s="75"/>
      <c r="J403" s="75"/>
      <c r="K403" s="76"/>
      <c r="L403" s="76"/>
      <c r="M403" s="9"/>
      <c r="N403" s="6"/>
    </row>
    <row r="404" spans="1:14" ht="25.5" customHeight="1" x14ac:dyDescent="0.2">
      <c r="A404" s="197"/>
      <c r="B404" s="203"/>
      <c r="C404" s="197"/>
      <c r="D404" s="197"/>
      <c r="E404" s="197"/>
      <c r="F404" s="71">
        <v>247.279</v>
      </c>
      <c r="G404" s="71">
        <v>247.279</v>
      </c>
      <c r="H404" s="71">
        <v>247.279</v>
      </c>
      <c r="I404" s="75" t="s">
        <v>168</v>
      </c>
      <c r="J404" s="75">
        <v>253</v>
      </c>
      <c r="K404" s="76" t="s">
        <v>100</v>
      </c>
      <c r="L404" s="76" t="s">
        <v>65</v>
      </c>
      <c r="M404" s="9" t="s">
        <v>1533</v>
      </c>
      <c r="N404" s="6"/>
    </row>
    <row r="405" spans="1:14" ht="12.75" customHeight="1" x14ac:dyDescent="0.2">
      <c r="A405" s="197">
        <v>188</v>
      </c>
      <c r="B405" s="203" t="s">
        <v>609</v>
      </c>
      <c r="C405" s="197" t="s">
        <v>309</v>
      </c>
      <c r="D405" s="197" t="s">
        <v>2</v>
      </c>
      <c r="E405" s="197" t="s">
        <v>640</v>
      </c>
      <c r="F405" s="74"/>
      <c r="G405" s="74"/>
      <c r="H405" s="74"/>
      <c r="I405" s="75"/>
      <c r="J405" s="75"/>
      <c r="K405" s="76"/>
      <c r="L405" s="76"/>
      <c r="M405" s="9"/>
      <c r="N405" s="6"/>
    </row>
    <row r="406" spans="1:14" ht="38.25" x14ac:dyDescent="0.2">
      <c r="A406" s="197"/>
      <c r="B406" s="203"/>
      <c r="C406" s="197"/>
      <c r="D406" s="197"/>
      <c r="E406" s="197"/>
      <c r="F406" s="71">
        <v>255.173</v>
      </c>
      <c r="G406" s="71">
        <v>255.173</v>
      </c>
      <c r="H406" s="71">
        <v>254.86099999999999</v>
      </c>
      <c r="I406" s="75" t="s">
        <v>168</v>
      </c>
      <c r="J406" s="75">
        <v>253</v>
      </c>
      <c r="K406" s="76" t="s">
        <v>103</v>
      </c>
      <c r="L406" s="76" t="s">
        <v>62</v>
      </c>
      <c r="M406" s="9" t="s">
        <v>1598</v>
      </c>
      <c r="N406" s="6"/>
    </row>
    <row r="407" spans="1:14" ht="25.5" x14ac:dyDescent="0.2">
      <c r="A407" s="165">
        <v>189</v>
      </c>
      <c r="B407" s="171" t="s">
        <v>649</v>
      </c>
      <c r="C407" s="165" t="s">
        <v>309</v>
      </c>
      <c r="D407" s="165" t="s">
        <v>2</v>
      </c>
      <c r="E407" s="165" t="s">
        <v>623</v>
      </c>
      <c r="F407" s="71">
        <v>15.032</v>
      </c>
      <c r="G407" s="71">
        <v>15.032</v>
      </c>
      <c r="H407" s="42">
        <v>15.032</v>
      </c>
      <c r="I407" s="75" t="s">
        <v>19</v>
      </c>
      <c r="J407" s="75">
        <v>253</v>
      </c>
      <c r="K407" s="76" t="s">
        <v>78</v>
      </c>
      <c r="L407" s="76" t="s">
        <v>61</v>
      </c>
      <c r="M407" s="9" t="s">
        <v>1533</v>
      </c>
      <c r="N407" s="6"/>
    </row>
    <row r="408" spans="1:14" ht="51" customHeight="1" x14ac:dyDescent="0.2">
      <c r="A408" s="165">
        <v>190</v>
      </c>
      <c r="B408" s="171" t="s">
        <v>653</v>
      </c>
      <c r="C408" s="117" t="s">
        <v>309</v>
      </c>
      <c r="D408" s="165" t="s">
        <v>2</v>
      </c>
      <c r="E408" s="165" t="s">
        <v>623</v>
      </c>
      <c r="F408" s="71">
        <v>21.86</v>
      </c>
      <c r="G408" s="71">
        <v>21.86</v>
      </c>
      <c r="H408" s="71">
        <v>21.859000000000002</v>
      </c>
      <c r="I408" s="75" t="s">
        <v>168</v>
      </c>
      <c r="J408" s="75">
        <v>253</v>
      </c>
      <c r="K408" s="76" t="s">
        <v>70</v>
      </c>
      <c r="L408" s="76"/>
      <c r="M408" s="9" t="s">
        <v>1537</v>
      </c>
      <c r="N408" s="6"/>
    </row>
    <row r="409" spans="1:14" ht="12.75" customHeight="1" x14ac:dyDescent="0.2">
      <c r="A409" s="165">
        <v>191</v>
      </c>
      <c r="B409" s="171" t="s">
        <v>652</v>
      </c>
      <c r="C409" s="165" t="s">
        <v>309</v>
      </c>
      <c r="D409" s="165" t="s">
        <v>2</v>
      </c>
      <c r="E409" s="165" t="s">
        <v>623</v>
      </c>
      <c r="F409" s="71">
        <v>81.326999999999998</v>
      </c>
      <c r="G409" s="71">
        <v>81.326999999999998</v>
      </c>
      <c r="H409" s="71">
        <v>81.325999999999993</v>
      </c>
      <c r="I409" s="75" t="s">
        <v>168</v>
      </c>
      <c r="J409" s="75">
        <v>253</v>
      </c>
      <c r="K409" s="76" t="s">
        <v>117</v>
      </c>
      <c r="L409" s="76" t="s">
        <v>65</v>
      </c>
      <c r="M409" s="9" t="s">
        <v>1537</v>
      </c>
      <c r="N409" s="6"/>
    </row>
    <row r="410" spans="1:14" ht="25.5" x14ac:dyDescent="0.2">
      <c r="A410" s="165">
        <v>192</v>
      </c>
      <c r="B410" s="171" t="s">
        <v>651</v>
      </c>
      <c r="C410" s="117" t="s">
        <v>309</v>
      </c>
      <c r="D410" s="165" t="s">
        <v>2</v>
      </c>
      <c r="E410" s="165" t="s">
        <v>640</v>
      </c>
      <c r="F410" s="71">
        <v>0.45600000000000002</v>
      </c>
      <c r="G410" s="71">
        <v>0.45600000000000002</v>
      </c>
      <c r="H410" s="42">
        <v>0.45500000000000002</v>
      </c>
      <c r="I410" s="75" t="s">
        <v>168</v>
      </c>
      <c r="J410" s="75">
        <v>253</v>
      </c>
      <c r="K410" s="76" t="s">
        <v>144</v>
      </c>
      <c r="L410" s="76"/>
      <c r="M410" s="19" t="s">
        <v>1575</v>
      </c>
      <c r="N410" s="6"/>
    </row>
    <row r="411" spans="1:14" ht="51" customHeight="1" x14ac:dyDescent="0.2">
      <c r="A411" s="165">
        <v>193</v>
      </c>
      <c r="B411" s="171" t="s">
        <v>654</v>
      </c>
      <c r="C411" s="117" t="s">
        <v>309</v>
      </c>
      <c r="D411" s="165" t="s">
        <v>2</v>
      </c>
      <c r="E411" s="165" t="s">
        <v>623</v>
      </c>
      <c r="F411" s="71">
        <v>3.9016999999999999</v>
      </c>
      <c r="G411" s="71">
        <v>3.9016999999999999</v>
      </c>
      <c r="H411" s="42">
        <v>3.9020000000000001</v>
      </c>
      <c r="I411" s="75" t="s">
        <v>168</v>
      </c>
      <c r="J411" s="75">
        <v>253</v>
      </c>
      <c r="K411" s="76" t="s">
        <v>101</v>
      </c>
      <c r="L411" s="76"/>
      <c r="M411" s="9" t="s">
        <v>1533</v>
      </c>
      <c r="N411" s="6"/>
    </row>
    <row r="412" spans="1:14" ht="40.5" x14ac:dyDescent="0.2">
      <c r="A412" s="102"/>
      <c r="B412" s="103" t="s">
        <v>655</v>
      </c>
      <c r="C412" s="81"/>
      <c r="D412" s="81"/>
      <c r="E412" s="81"/>
      <c r="F412" s="32"/>
      <c r="G412" s="32"/>
      <c r="H412" s="32"/>
      <c r="I412" s="81"/>
      <c r="J412" s="39"/>
      <c r="K412" s="39"/>
      <c r="L412" s="39"/>
      <c r="M412" s="9"/>
      <c r="N412" s="6"/>
    </row>
    <row r="413" spans="1:14" ht="12.75" customHeight="1" x14ac:dyDescent="0.2">
      <c r="A413" s="161"/>
      <c r="B413" s="19" t="s">
        <v>167</v>
      </c>
      <c r="C413" s="166"/>
      <c r="D413" s="166"/>
      <c r="E413" s="166"/>
      <c r="F413" s="79">
        <v>0</v>
      </c>
      <c r="G413" s="79">
        <v>0</v>
      </c>
      <c r="H413" s="79"/>
      <c r="I413" s="14"/>
      <c r="J413" s="40"/>
      <c r="K413" s="40"/>
      <c r="L413" s="40"/>
      <c r="M413" s="9"/>
      <c r="N413" s="6"/>
    </row>
    <row r="414" spans="1:14" ht="12.75" customHeight="1" x14ac:dyDescent="0.2">
      <c r="A414" s="161"/>
      <c r="B414" s="19" t="s">
        <v>168</v>
      </c>
      <c r="C414" s="166"/>
      <c r="D414" s="166"/>
      <c r="E414" s="166"/>
      <c r="F414" s="79">
        <v>4750.7615000000014</v>
      </c>
      <c r="G414" s="79">
        <v>4750.7615000000014</v>
      </c>
      <c r="H414" s="79">
        <f>H364+H366+H368+H370+H372+H375+H378+H379+H386+H389+H388+H398+H402+H404+H406+H408+H409+H410+H411</f>
        <v>4750.4430000000011</v>
      </c>
      <c r="I414" s="14"/>
      <c r="J414" s="40"/>
      <c r="K414" s="40"/>
      <c r="L414" s="40"/>
      <c r="M414" s="9"/>
    </row>
    <row r="415" spans="1:14" ht="12.75" customHeight="1" x14ac:dyDescent="0.2">
      <c r="A415" s="161"/>
      <c r="B415" s="19" t="s">
        <v>19</v>
      </c>
      <c r="C415" s="166"/>
      <c r="D415" s="166"/>
      <c r="E415" s="166"/>
      <c r="F415" s="79">
        <v>11468.95</v>
      </c>
      <c r="G415" s="79">
        <v>11468.95</v>
      </c>
      <c r="H415" s="79">
        <f>H365+H367+H371+H373+H374+H376+H377+H380+H381+H382+H383+H384+H385+H399+H400+H407</f>
        <v>11461.771499999999</v>
      </c>
      <c r="I415" s="14"/>
      <c r="J415" s="40"/>
      <c r="K415" s="40"/>
      <c r="L415" s="40"/>
      <c r="M415" s="9"/>
    </row>
    <row r="416" spans="1:14" ht="12.75" customHeight="1" x14ac:dyDescent="0.2">
      <c r="A416" s="161"/>
      <c r="B416" s="19" t="s">
        <v>169</v>
      </c>
      <c r="C416" s="166"/>
      <c r="D416" s="166"/>
      <c r="E416" s="166"/>
      <c r="F416" s="79">
        <v>0</v>
      </c>
      <c r="G416" s="79">
        <v>0</v>
      </c>
      <c r="H416" s="79"/>
      <c r="I416" s="14"/>
      <c r="J416" s="40"/>
      <c r="K416" s="40"/>
      <c r="L416" s="40"/>
      <c r="M416" s="9"/>
    </row>
    <row r="417" spans="1:14" ht="38.25" x14ac:dyDescent="0.2">
      <c r="A417" s="161"/>
      <c r="B417" s="19" t="s">
        <v>375</v>
      </c>
      <c r="C417" s="166"/>
      <c r="D417" s="166"/>
      <c r="E417" s="166"/>
      <c r="F417" s="79">
        <v>16219.711500000001</v>
      </c>
      <c r="G417" s="79">
        <v>16219.711500000001</v>
      </c>
      <c r="H417" s="79">
        <f>H414+H415</f>
        <v>16212.2145</v>
      </c>
      <c r="I417" s="14"/>
      <c r="J417" s="40"/>
      <c r="K417" s="40"/>
      <c r="L417" s="40"/>
      <c r="M417" s="144"/>
      <c r="N417" s="41"/>
    </row>
    <row r="418" spans="1:14" ht="12.75" customHeight="1" x14ac:dyDescent="0.2">
      <c r="A418" s="161"/>
      <c r="B418" s="90" t="s">
        <v>377</v>
      </c>
      <c r="C418" s="161"/>
      <c r="D418" s="161"/>
      <c r="E418" s="161"/>
      <c r="F418" s="195"/>
      <c r="G418" s="195"/>
      <c r="H418" s="195"/>
      <c r="I418" s="195"/>
      <c r="J418" s="195"/>
      <c r="K418" s="195"/>
      <c r="L418" s="195"/>
      <c r="M418" s="9"/>
    </row>
    <row r="419" spans="1:14" ht="12.75" customHeight="1" x14ac:dyDescent="0.2">
      <c r="A419" s="161"/>
      <c r="B419" s="98" t="s">
        <v>376</v>
      </c>
      <c r="C419" s="161"/>
      <c r="D419" s="161"/>
      <c r="E419" s="161"/>
      <c r="F419" s="195"/>
      <c r="G419" s="195"/>
      <c r="H419" s="195"/>
      <c r="I419" s="195"/>
      <c r="J419" s="195"/>
      <c r="K419" s="195"/>
      <c r="L419" s="195"/>
      <c r="M419" s="9"/>
    </row>
    <row r="420" spans="1:14" ht="12.75" customHeight="1" x14ac:dyDescent="0.2">
      <c r="A420" s="110">
        <v>35</v>
      </c>
      <c r="B420" s="9" t="s">
        <v>378</v>
      </c>
      <c r="C420" s="162" t="s">
        <v>1</v>
      </c>
      <c r="D420" s="162" t="s">
        <v>1390</v>
      </c>
      <c r="E420" s="162" t="s">
        <v>385</v>
      </c>
      <c r="F420" s="15">
        <v>4.7</v>
      </c>
      <c r="G420" s="15">
        <v>5</v>
      </c>
      <c r="H420" s="130" t="s">
        <v>1456</v>
      </c>
      <c r="I420" s="162" t="s">
        <v>2</v>
      </c>
      <c r="J420" s="162" t="s">
        <v>2</v>
      </c>
      <c r="K420" s="162" t="s">
        <v>2</v>
      </c>
      <c r="L420" s="162" t="s">
        <v>2</v>
      </c>
      <c r="M420" s="9" t="s">
        <v>1465</v>
      </c>
    </row>
    <row r="421" spans="1:14" ht="12.75" customHeight="1" x14ac:dyDescent="0.2">
      <c r="A421" s="110">
        <v>96</v>
      </c>
      <c r="B421" s="9" t="s">
        <v>391</v>
      </c>
      <c r="C421" s="162" t="s">
        <v>1</v>
      </c>
      <c r="D421" s="162"/>
      <c r="E421" s="162" t="s">
        <v>385</v>
      </c>
      <c r="F421" s="15">
        <v>5.6</v>
      </c>
      <c r="G421" s="15">
        <v>5.6</v>
      </c>
      <c r="H421" s="130" t="s">
        <v>1457</v>
      </c>
      <c r="I421" s="162" t="s">
        <v>2</v>
      </c>
      <c r="J421" s="162" t="s">
        <v>2</v>
      </c>
      <c r="K421" s="162" t="s">
        <v>2</v>
      </c>
      <c r="L421" s="162" t="s">
        <v>2</v>
      </c>
      <c r="M421" s="9" t="s">
        <v>1466</v>
      </c>
    </row>
    <row r="422" spans="1:14" ht="12.75" customHeight="1" x14ac:dyDescent="0.2">
      <c r="A422" s="110">
        <v>97</v>
      </c>
      <c r="B422" s="9" t="s">
        <v>390</v>
      </c>
      <c r="C422" s="162" t="s">
        <v>1</v>
      </c>
      <c r="D422" s="162"/>
      <c r="E422" s="162" t="s">
        <v>385</v>
      </c>
      <c r="F422" s="15">
        <v>4</v>
      </c>
      <c r="G422" s="15">
        <v>4</v>
      </c>
      <c r="H422" s="130" t="s">
        <v>1458</v>
      </c>
      <c r="I422" s="162" t="s">
        <v>2</v>
      </c>
      <c r="J422" s="162" t="s">
        <v>2</v>
      </c>
      <c r="K422" s="162" t="s">
        <v>2</v>
      </c>
      <c r="L422" s="162" t="s">
        <v>2</v>
      </c>
      <c r="M422" s="9" t="s">
        <v>1467</v>
      </c>
    </row>
    <row r="423" spans="1:14" ht="25.5" customHeight="1" x14ac:dyDescent="0.2">
      <c r="A423" s="110">
        <v>36</v>
      </c>
      <c r="B423" s="9" t="s">
        <v>379</v>
      </c>
      <c r="C423" s="162" t="s">
        <v>1</v>
      </c>
      <c r="D423" s="162" t="s">
        <v>1404</v>
      </c>
      <c r="E423" s="162" t="s">
        <v>385</v>
      </c>
      <c r="F423" s="15">
        <v>63.5</v>
      </c>
      <c r="G423" s="15">
        <v>76</v>
      </c>
      <c r="H423" s="130" t="s">
        <v>1459</v>
      </c>
      <c r="I423" s="162" t="s">
        <v>2</v>
      </c>
      <c r="J423" s="162" t="s">
        <v>2</v>
      </c>
      <c r="K423" s="162" t="s">
        <v>2</v>
      </c>
      <c r="L423" s="162" t="s">
        <v>2</v>
      </c>
      <c r="M423" s="9" t="s">
        <v>1468</v>
      </c>
    </row>
    <row r="424" spans="1:14" ht="25.5" customHeight="1" x14ac:dyDescent="0.2">
      <c r="A424" s="110">
        <v>37</v>
      </c>
      <c r="B424" s="9" t="s">
        <v>389</v>
      </c>
      <c r="C424" s="162" t="s">
        <v>1</v>
      </c>
      <c r="D424" s="162" t="s">
        <v>1404</v>
      </c>
      <c r="E424" s="162" t="s">
        <v>385</v>
      </c>
      <c r="F424" s="15">
        <v>69.2</v>
      </c>
      <c r="G424" s="15">
        <v>69.2</v>
      </c>
      <c r="H424" s="130" t="s">
        <v>1460</v>
      </c>
      <c r="I424" s="162" t="s">
        <v>2</v>
      </c>
      <c r="J424" s="162" t="s">
        <v>2</v>
      </c>
      <c r="K424" s="162" t="s">
        <v>2</v>
      </c>
      <c r="L424" s="162" t="s">
        <v>2</v>
      </c>
      <c r="M424" s="9" t="s">
        <v>1469</v>
      </c>
    </row>
    <row r="425" spans="1:14" ht="25.5" customHeight="1" x14ac:dyDescent="0.2">
      <c r="A425" s="110">
        <v>38</v>
      </c>
      <c r="B425" s="9" t="s">
        <v>388</v>
      </c>
      <c r="C425" s="162" t="s">
        <v>220</v>
      </c>
      <c r="D425" s="162" t="s">
        <v>1404</v>
      </c>
      <c r="E425" s="162" t="s">
        <v>386</v>
      </c>
      <c r="F425" s="185">
        <v>0.31</v>
      </c>
      <c r="G425" s="185">
        <v>0.31</v>
      </c>
      <c r="H425" s="130" t="s">
        <v>1461</v>
      </c>
      <c r="I425" s="162" t="s">
        <v>2</v>
      </c>
      <c r="J425" s="162" t="s">
        <v>2</v>
      </c>
      <c r="K425" s="162" t="s">
        <v>2</v>
      </c>
      <c r="L425" s="162" t="s">
        <v>2</v>
      </c>
      <c r="M425" s="9" t="s">
        <v>1470</v>
      </c>
    </row>
    <row r="426" spans="1:14" ht="63.75" customHeight="1" x14ac:dyDescent="0.2">
      <c r="A426" s="110">
        <v>39</v>
      </c>
      <c r="B426" s="9" t="s">
        <v>380</v>
      </c>
      <c r="C426" s="162" t="s">
        <v>1</v>
      </c>
      <c r="D426" s="162" t="s">
        <v>1404</v>
      </c>
      <c r="E426" s="162" t="s">
        <v>385</v>
      </c>
      <c r="F426" s="15">
        <v>65</v>
      </c>
      <c r="G426" s="15">
        <v>72</v>
      </c>
      <c r="H426" s="130" t="s">
        <v>1462</v>
      </c>
      <c r="I426" s="162" t="s">
        <v>2</v>
      </c>
      <c r="J426" s="162" t="s">
        <v>2</v>
      </c>
      <c r="K426" s="162" t="s">
        <v>2</v>
      </c>
      <c r="L426" s="162" t="s">
        <v>2</v>
      </c>
      <c r="M426" s="9" t="s">
        <v>1471</v>
      </c>
    </row>
    <row r="427" spans="1:14" ht="38.25" customHeight="1" x14ac:dyDescent="0.2">
      <c r="A427" s="110">
        <v>98</v>
      </c>
      <c r="B427" s="9" t="s">
        <v>387</v>
      </c>
      <c r="C427" s="162" t="s">
        <v>1</v>
      </c>
      <c r="D427" s="162" t="s">
        <v>1404</v>
      </c>
      <c r="E427" s="162" t="s">
        <v>386</v>
      </c>
      <c r="F427" s="15">
        <v>95.3</v>
      </c>
      <c r="G427" s="15">
        <v>95.3</v>
      </c>
      <c r="H427" s="130" t="s">
        <v>1463</v>
      </c>
      <c r="I427" s="162" t="s">
        <v>2</v>
      </c>
      <c r="J427" s="162" t="s">
        <v>2</v>
      </c>
      <c r="K427" s="162" t="s">
        <v>2</v>
      </c>
      <c r="L427" s="162" t="s">
        <v>2</v>
      </c>
      <c r="M427" s="9" t="s">
        <v>1472</v>
      </c>
    </row>
    <row r="428" spans="1:14" ht="25.5" customHeight="1" x14ac:dyDescent="0.2">
      <c r="A428" s="110">
        <v>99</v>
      </c>
      <c r="B428" s="9" t="s">
        <v>381</v>
      </c>
      <c r="C428" s="162" t="s">
        <v>1</v>
      </c>
      <c r="D428" s="162" t="s">
        <v>1405</v>
      </c>
      <c r="E428" s="162" t="s">
        <v>385</v>
      </c>
      <c r="F428" s="15">
        <v>2.7</v>
      </c>
      <c r="G428" s="15">
        <v>2.7</v>
      </c>
      <c r="H428" s="130" t="s">
        <v>1464</v>
      </c>
      <c r="I428" s="162" t="s">
        <v>2</v>
      </c>
      <c r="J428" s="162" t="s">
        <v>2</v>
      </c>
      <c r="K428" s="162" t="s">
        <v>2</v>
      </c>
      <c r="L428" s="162" t="s">
        <v>2</v>
      </c>
      <c r="M428" s="9" t="s">
        <v>1473</v>
      </c>
    </row>
    <row r="429" spans="1:14" ht="38.25" customHeight="1" x14ac:dyDescent="0.2">
      <c r="A429" s="110">
        <v>100</v>
      </c>
      <c r="B429" s="9" t="s">
        <v>392</v>
      </c>
      <c r="C429" s="162" t="s">
        <v>1</v>
      </c>
      <c r="D429" s="162" t="s">
        <v>1405</v>
      </c>
      <c r="E429" s="162" t="s">
        <v>385</v>
      </c>
      <c r="F429" s="15">
        <v>6.9</v>
      </c>
      <c r="G429" s="15">
        <v>6.9</v>
      </c>
      <c r="H429" s="130" t="s">
        <v>1464</v>
      </c>
      <c r="I429" s="162" t="s">
        <v>2</v>
      </c>
      <c r="J429" s="162" t="s">
        <v>2</v>
      </c>
      <c r="K429" s="162" t="s">
        <v>2</v>
      </c>
      <c r="L429" s="162" t="s">
        <v>2</v>
      </c>
      <c r="M429" s="9" t="s">
        <v>1480</v>
      </c>
    </row>
    <row r="430" spans="1:14" ht="25.5" customHeight="1" x14ac:dyDescent="0.2">
      <c r="A430" s="110">
        <v>40</v>
      </c>
      <c r="B430" s="9" t="s">
        <v>393</v>
      </c>
      <c r="C430" s="162" t="s">
        <v>1</v>
      </c>
      <c r="D430" s="162" t="s">
        <v>1404</v>
      </c>
      <c r="E430" s="162" t="s">
        <v>385</v>
      </c>
      <c r="F430" s="15">
        <v>28</v>
      </c>
      <c r="G430" s="15">
        <v>28</v>
      </c>
      <c r="H430" s="130" t="s">
        <v>1474</v>
      </c>
      <c r="I430" s="162" t="s">
        <v>2</v>
      </c>
      <c r="J430" s="162" t="s">
        <v>2</v>
      </c>
      <c r="K430" s="162" t="s">
        <v>2</v>
      </c>
      <c r="L430" s="162" t="s">
        <v>2</v>
      </c>
      <c r="M430" s="9" t="s">
        <v>1481</v>
      </c>
      <c r="N430" s="6"/>
    </row>
    <row r="431" spans="1:14" ht="38.25" customHeight="1" x14ac:dyDescent="0.2">
      <c r="A431" s="110">
        <v>41</v>
      </c>
      <c r="B431" s="9" t="s">
        <v>394</v>
      </c>
      <c r="C431" s="162" t="s">
        <v>1</v>
      </c>
      <c r="D431" s="162" t="s">
        <v>1406</v>
      </c>
      <c r="E431" s="162" t="s">
        <v>385</v>
      </c>
      <c r="F431" s="15">
        <v>97</v>
      </c>
      <c r="G431" s="15">
        <v>97</v>
      </c>
      <c r="H431" s="130" t="s">
        <v>1475</v>
      </c>
      <c r="I431" s="162" t="s">
        <v>2</v>
      </c>
      <c r="J431" s="162" t="s">
        <v>2</v>
      </c>
      <c r="K431" s="162" t="s">
        <v>2</v>
      </c>
      <c r="L431" s="162" t="s">
        <v>2</v>
      </c>
      <c r="M431" s="9" t="s">
        <v>1482</v>
      </c>
      <c r="N431" s="6"/>
    </row>
    <row r="432" spans="1:14" ht="51" customHeight="1" x14ac:dyDescent="0.2">
      <c r="A432" s="110">
        <v>42</v>
      </c>
      <c r="B432" s="9" t="s">
        <v>382</v>
      </c>
      <c r="C432" s="162" t="s">
        <v>1</v>
      </c>
      <c r="D432" s="162" t="s">
        <v>1407</v>
      </c>
      <c r="E432" s="162" t="s">
        <v>385</v>
      </c>
      <c r="F432" s="15">
        <v>5.9</v>
      </c>
      <c r="G432" s="15">
        <v>6.6</v>
      </c>
      <c r="H432" s="130" t="s">
        <v>1476</v>
      </c>
      <c r="I432" s="162" t="s">
        <v>2</v>
      </c>
      <c r="J432" s="162" t="s">
        <v>2</v>
      </c>
      <c r="K432" s="162" t="s">
        <v>2</v>
      </c>
      <c r="L432" s="162" t="s">
        <v>2</v>
      </c>
      <c r="M432" s="9" t="s">
        <v>1483</v>
      </c>
      <c r="N432" s="6"/>
    </row>
    <row r="433" spans="1:14" ht="38.25" customHeight="1" x14ac:dyDescent="0.2">
      <c r="A433" s="110">
        <v>101</v>
      </c>
      <c r="B433" s="9" t="s">
        <v>383</v>
      </c>
      <c r="C433" s="162" t="s">
        <v>1</v>
      </c>
      <c r="D433" s="162" t="s">
        <v>1407</v>
      </c>
      <c r="E433" s="162" t="s">
        <v>385</v>
      </c>
      <c r="F433" s="10">
        <v>376</v>
      </c>
      <c r="G433" s="10">
        <v>560</v>
      </c>
      <c r="H433" s="130" t="s">
        <v>1477</v>
      </c>
      <c r="I433" s="162" t="s">
        <v>2</v>
      </c>
      <c r="J433" s="162" t="s">
        <v>2</v>
      </c>
      <c r="K433" s="162" t="s">
        <v>2</v>
      </c>
      <c r="L433" s="162" t="s">
        <v>2</v>
      </c>
      <c r="M433" s="9" t="s">
        <v>1433</v>
      </c>
      <c r="N433" s="6"/>
    </row>
    <row r="434" spans="1:14" ht="51" customHeight="1" x14ac:dyDescent="0.2">
      <c r="A434" s="110">
        <v>62</v>
      </c>
      <c r="B434" s="9" t="s">
        <v>384</v>
      </c>
      <c r="C434" s="162" t="s">
        <v>1</v>
      </c>
      <c r="D434" s="162" t="s">
        <v>1407</v>
      </c>
      <c r="E434" s="162" t="s">
        <v>385</v>
      </c>
      <c r="F434" s="15">
        <v>70</v>
      </c>
      <c r="G434" s="15">
        <v>100</v>
      </c>
      <c r="H434" s="130" t="s">
        <v>129</v>
      </c>
      <c r="I434" s="162" t="s">
        <v>2</v>
      </c>
      <c r="J434" s="162" t="s">
        <v>2</v>
      </c>
      <c r="K434" s="162" t="s">
        <v>2</v>
      </c>
      <c r="L434" s="162" t="s">
        <v>2</v>
      </c>
      <c r="M434" s="9" t="s">
        <v>1484</v>
      </c>
      <c r="N434" s="6"/>
    </row>
    <row r="435" spans="1:14" ht="38.25" customHeight="1" x14ac:dyDescent="0.2">
      <c r="A435" s="161"/>
      <c r="B435" s="93" t="s">
        <v>697</v>
      </c>
      <c r="C435" s="162"/>
      <c r="D435" s="162"/>
      <c r="E435" s="162"/>
      <c r="F435" s="15"/>
      <c r="G435" s="15"/>
      <c r="H435" s="15"/>
      <c r="I435" s="162"/>
      <c r="J435" s="162"/>
      <c r="K435" s="162"/>
      <c r="L435" s="162"/>
      <c r="M435" s="9"/>
      <c r="N435" s="6"/>
    </row>
    <row r="436" spans="1:14" ht="51" x14ac:dyDescent="0.2">
      <c r="A436" s="161">
        <v>198</v>
      </c>
      <c r="B436" s="172" t="s">
        <v>610</v>
      </c>
      <c r="C436" s="166" t="s">
        <v>309</v>
      </c>
      <c r="D436" s="166" t="s">
        <v>2</v>
      </c>
      <c r="E436" s="166" t="s">
        <v>385</v>
      </c>
      <c r="F436" s="42">
        <v>260.72649999999999</v>
      </c>
      <c r="G436" s="42">
        <v>260.72649999999999</v>
      </c>
      <c r="H436" s="42">
        <v>260.702</v>
      </c>
      <c r="I436" s="40" t="s">
        <v>168</v>
      </c>
      <c r="J436" s="40">
        <v>256</v>
      </c>
      <c r="K436" s="43" t="s">
        <v>103</v>
      </c>
      <c r="L436" s="43" t="s">
        <v>65</v>
      </c>
      <c r="M436" s="9" t="s">
        <v>1648</v>
      </c>
      <c r="N436" s="6"/>
    </row>
    <row r="437" spans="1:14" ht="63.75" x14ac:dyDescent="0.2">
      <c r="A437" s="161">
        <v>199</v>
      </c>
      <c r="B437" s="172" t="s">
        <v>698</v>
      </c>
      <c r="C437" s="162" t="s">
        <v>202</v>
      </c>
      <c r="D437" s="166" t="s">
        <v>2</v>
      </c>
      <c r="E437" s="166" t="s">
        <v>385</v>
      </c>
      <c r="F437" s="42">
        <v>651.0095</v>
      </c>
      <c r="G437" s="42">
        <v>651.0095</v>
      </c>
      <c r="H437" s="42">
        <v>650.99699999999996</v>
      </c>
      <c r="I437" s="40" t="s">
        <v>168</v>
      </c>
      <c r="J437" s="40">
        <v>256</v>
      </c>
      <c r="K437" s="27" t="s">
        <v>102</v>
      </c>
      <c r="L437" s="27" t="s">
        <v>62</v>
      </c>
      <c r="M437" s="9" t="s">
        <v>1896</v>
      </c>
      <c r="N437" s="6"/>
    </row>
    <row r="438" spans="1:14" ht="12.75" customHeight="1" x14ac:dyDescent="0.2">
      <c r="A438" s="193">
        <v>200</v>
      </c>
      <c r="B438" s="175" t="s">
        <v>699</v>
      </c>
      <c r="C438" s="162" t="s">
        <v>202</v>
      </c>
      <c r="D438" s="198" t="s">
        <v>2</v>
      </c>
      <c r="E438" s="198" t="s">
        <v>385</v>
      </c>
      <c r="F438" s="42"/>
      <c r="G438" s="42"/>
      <c r="H438" s="42"/>
      <c r="I438" s="40"/>
      <c r="J438" s="40"/>
      <c r="K438" s="27"/>
      <c r="L438" s="27"/>
      <c r="M438" s="9"/>
      <c r="N438" s="6"/>
    </row>
    <row r="439" spans="1:14" ht="40.5" customHeight="1" x14ac:dyDescent="0.2">
      <c r="A439" s="193"/>
      <c r="B439" s="118" t="s">
        <v>700</v>
      </c>
      <c r="C439" s="162" t="s">
        <v>202</v>
      </c>
      <c r="D439" s="198"/>
      <c r="E439" s="198"/>
      <c r="F439" s="42">
        <v>127.82089999999999</v>
      </c>
      <c r="G439" s="42">
        <v>127.82089999999999</v>
      </c>
      <c r="H439" s="42">
        <v>127.82089999999999</v>
      </c>
      <c r="I439" s="40" t="s">
        <v>168</v>
      </c>
      <c r="J439" s="40">
        <v>256</v>
      </c>
      <c r="K439" s="27" t="s">
        <v>84</v>
      </c>
      <c r="L439" s="27" t="s">
        <v>130</v>
      </c>
      <c r="M439" s="9" t="s">
        <v>1433</v>
      </c>
      <c r="N439" s="6"/>
    </row>
    <row r="440" spans="1:14" ht="51" x14ac:dyDescent="0.2">
      <c r="A440" s="193"/>
      <c r="B440" s="118" t="s">
        <v>701</v>
      </c>
      <c r="C440" s="162" t="s">
        <v>202</v>
      </c>
      <c r="D440" s="198"/>
      <c r="E440" s="198"/>
      <c r="F440" s="42">
        <v>95.764799999999994</v>
      </c>
      <c r="G440" s="42">
        <v>95.764799999999994</v>
      </c>
      <c r="H440" s="42">
        <v>95.751999999999995</v>
      </c>
      <c r="I440" s="40" t="s">
        <v>168</v>
      </c>
      <c r="J440" s="40">
        <v>256</v>
      </c>
      <c r="K440" s="27" t="s">
        <v>84</v>
      </c>
      <c r="L440" s="27" t="s">
        <v>131</v>
      </c>
      <c r="M440" s="9" t="s">
        <v>1478</v>
      </c>
      <c r="N440" s="6"/>
    </row>
    <row r="441" spans="1:14" ht="38.25" x14ac:dyDescent="0.2">
      <c r="A441" s="193"/>
      <c r="B441" s="118" t="s">
        <v>702</v>
      </c>
      <c r="C441" s="162" t="s">
        <v>202</v>
      </c>
      <c r="D441" s="198"/>
      <c r="E441" s="198"/>
      <c r="F441" s="42">
        <v>66.881900000000002</v>
      </c>
      <c r="G441" s="42">
        <v>66.881900000000002</v>
      </c>
      <c r="H441" s="42">
        <v>66.881900000000002</v>
      </c>
      <c r="I441" s="40" t="s">
        <v>168</v>
      </c>
      <c r="J441" s="40">
        <v>256</v>
      </c>
      <c r="K441" s="27" t="s">
        <v>84</v>
      </c>
      <c r="L441" s="27" t="s">
        <v>132</v>
      </c>
      <c r="M441" s="9"/>
      <c r="N441" s="6"/>
    </row>
    <row r="442" spans="1:14" ht="25.5" customHeight="1" x14ac:dyDescent="0.2">
      <c r="A442" s="161">
        <v>201</v>
      </c>
      <c r="B442" s="175" t="s">
        <v>262</v>
      </c>
      <c r="C442" s="162" t="s">
        <v>202</v>
      </c>
      <c r="D442" s="166" t="s">
        <v>2</v>
      </c>
      <c r="E442" s="166" t="s">
        <v>385</v>
      </c>
      <c r="F442" s="42">
        <v>16.731000000000002</v>
      </c>
      <c r="G442" s="42">
        <v>16.731000000000002</v>
      </c>
      <c r="H442" s="8">
        <v>16.73</v>
      </c>
      <c r="I442" s="43" t="s">
        <v>168</v>
      </c>
      <c r="J442" s="40">
        <v>256</v>
      </c>
      <c r="K442" s="43" t="s">
        <v>77</v>
      </c>
      <c r="L442" s="45"/>
      <c r="M442" s="9" t="s">
        <v>1479</v>
      </c>
      <c r="N442" s="6"/>
    </row>
    <row r="443" spans="1:14" ht="12.75" customHeight="1" x14ac:dyDescent="0.2">
      <c r="A443" s="193">
        <v>202</v>
      </c>
      <c r="B443" s="204" t="s">
        <v>703</v>
      </c>
      <c r="C443" s="162" t="s">
        <v>202</v>
      </c>
      <c r="D443" s="198" t="s">
        <v>2</v>
      </c>
      <c r="E443" s="198" t="s">
        <v>385</v>
      </c>
      <c r="F443" s="42"/>
      <c r="G443" s="42"/>
      <c r="H443" s="42"/>
      <c r="I443" s="40"/>
      <c r="J443" s="40"/>
      <c r="K443" s="27"/>
      <c r="L443" s="27"/>
      <c r="M443" s="9"/>
      <c r="N443" s="6"/>
    </row>
    <row r="444" spans="1:14" ht="63" customHeight="1" x14ac:dyDescent="0.2">
      <c r="A444" s="193"/>
      <c r="B444" s="207"/>
      <c r="C444" s="162" t="s">
        <v>202</v>
      </c>
      <c r="D444" s="198"/>
      <c r="E444" s="198"/>
      <c r="F444" s="42">
        <v>1107.6963000000001</v>
      </c>
      <c r="G444" s="42">
        <v>1107.6963000000001</v>
      </c>
      <c r="H444" s="42">
        <v>1107.6790000000001</v>
      </c>
      <c r="I444" s="40" t="s">
        <v>168</v>
      </c>
      <c r="J444" s="40">
        <v>256</v>
      </c>
      <c r="K444" s="27" t="s">
        <v>78</v>
      </c>
      <c r="L444" s="27" t="s">
        <v>62</v>
      </c>
      <c r="M444" s="9" t="s">
        <v>1974</v>
      </c>
      <c r="N444" s="6"/>
    </row>
    <row r="445" spans="1:14" ht="12.75" customHeight="1" x14ac:dyDescent="0.2">
      <c r="A445" s="193">
        <v>203</v>
      </c>
      <c r="B445" s="204" t="s">
        <v>704</v>
      </c>
      <c r="C445" s="162" t="s">
        <v>202</v>
      </c>
      <c r="D445" s="198" t="s">
        <v>2</v>
      </c>
      <c r="E445" s="198" t="s">
        <v>385</v>
      </c>
      <c r="F445" s="42"/>
      <c r="G445" s="42"/>
      <c r="H445" s="42"/>
      <c r="I445" s="40"/>
      <c r="J445" s="40"/>
      <c r="K445" s="27"/>
      <c r="L445" s="27"/>
      <c r="M445" s="9"/>
      <c r="N445" s="6"/>
    </row>
    <row r="446" spans="1:14" ht="29.25" customHeight="1" x14ac:dyDescent="0.2">
      <c r="A446" s="193"/>
      <c r="B446" s="207"/>
      <c r="C446" s="162" t="s">
        <v>202</v>
      </c>
      <c r="D446" s="198"/>
      <c r="E446" s="198"/>
      <c r="F446" s="42">
        <v>8.7844999999999995</v>
      </c>
      <c r="G446" s="42">
        <v>8.7844999999999995</v>
      </c>
      <c r="H446" s="42">
        <v>8.7840000000000007</v>
      </c>
      <c r="I446" s="40" t="s">
        <v>168</v>
      </c>
      <c r="J446" s="40">
        <v>256</v>
      </c>
      <c r="K446" s="27" t="s">
        <v>66</v>
      </c>
      <c r="L446" s="27" t="s">
        <v>62</v>
      </c>
      <c r="M446" s="9" t="s">
        <v>1485</v>
      </c>
      <c r="N446" s="6"/>
    </row>
    <row r="447" spans="1:14" ht="12.75" customHeight="1" x14ac:dyDescent="0.2">
      <c r="A447" s="193">
        <v>204</v>
      </c>
      <c r="B447" s="204" t="s">
        <v>705</v>
      </c>
      <c r="C447" s="162" t="s">
        <v>202</v>
      </c>
      <c r="D447" s="198" t="s">
        <v>2</v>
      </c>
      <c r="E447" s="198" t="s">
        <v>385</v>
      </c>
      <c r="F447" s="42"/>
      <c r="G447" s="42"/>
      <c r="H447" s="42"/>
      <c r="I447" s="40"/>
      <c r="J447" s="40"/>
      <c r="K447" s="27"/>
      <c r="L447" s="27"/>
      <c r="M447" s="9"/>
      <c r="N447" s="6"/>
    </row>
    <row r="448" spans="1:14" ht="63.75" customHeight="1" x14ac:dyDescent="0.2">
      <c r="A448" s="193"/>
      <c r="B448" s="207"/>
      <c r="C448" s="162" t="s">
        <v>202</v>
      </c>
      <c r="D448" s="198"/>
      <c r="E448" s="198"/>
      <c r="F448" s="42">
        <v>215.7526</v>
      </c>
      <c r="G448" s="42">
        <v>215.7526</v>
      </c>
      <c r="H448" s="42">
        <v>215.7526</v>
      </c>
      <c r="I448" s="40" t="s">
        <v>168</v>
      </c>
      <c r="J448" s="40">
        <v>256</v>
      </c>
      <c r="K448" s="27" t="s">
        <v>62</v>
      </c>
      <c r="L448" s="27" t="s">
        <v>62</v>
      </c>
      <c r="M448" s="9" t="s">
        <v>1433</v>
      </c>
      <c r="N448" s="6"/>
    </row>
    <row r="449" spans="1:14" ht="51" x14ac:dyDescent="0.2">
      <c r="A449" s="161">
        <v>207</v>
      </c>
      <c r="B449" s="172" t="s">
        <v>706</v>
      </c>
      <c r="C449" s="162" t="s">
        <v>202</v>
      </c>
      <c r="D449" s="166" t="s">
        <v>2</v>
      </c>
      <c r="E449" s="166" t="s">
        <v>385</v>
      </c>
      <c r="F449" s="42">
        <v>3.1070000000000002</v>
      </c>
      <c r="G449" s="42">
        <v>3.1070000000000002</v>
      </c>
      <c r="H449" s="42">
        <v>3.1070000000000002</v>
      </c>
      <c r="I449" s="40" t="s">
        <v>19</v>
      </c>
      <c r="J449" s="40">
        <v>256</v>
      </c>
      <c r="K449" s="27" t="s">
        <v>91</v>
      </c>
      <c r="L449" s="27" t="s">
        <v>61</v>
      </c>
      <c r="M449" s="9" t="s">
        <v>1433</v>
      </c>
      <c r="N449" s="6"/>
    </row>
    <row r="450" spans="1:14" ht="12.75" customHeight="1" x14ac:dyDescent="0.2">
      <c r="A450" s="193">
        <v>208</v>
      </c>
      <c r="B450" s="204" t="s">
        <v>707</v>
      </c>
      <c r="C450" s="162" t="s">
        <v>202</v>
      </c>
      <c r="D450" s="198" t="s">
        <v>2</v>
      </c>
      <c r="E450" s="198" t="s">
        <v>385</v>
      </c>
      <c r="F450" s="42">
        <v>257.47800000000001</v>
      </c>
      <c r="G450" s="42">
        <v>257.47800000000001</v>
      </c>
      <c r="H450" s="42">
        <v>257.47800000000001</v>
      </c>
      <c r="I450" s="40" t="s">
        <v>19</v>
      </c>
      <c r="J450" s="40">
        <v>256</v>
      </c>
      <c r="K450" s="27" t="s">
        <v>101</v>
      </c>
      <c r="L450" s="27" t="s">
        <v>61</v>
      </c>
      <c r="M450" s="9" t="s">
        <v>1433</v>
      </c>
      <c r="N450" s="6"/>
    </row>
    <row r="451" spans="1:14" x14ac:dyDescent="0.2">
      <c r="A451" s="193"/>
      <c r="B451" s="207"/>
      <c r="C451" s="162" t="s">
        <v>202</v>
      </c>
      <c r="D451" s="198"/>
      <c r="E451" s="198"/>
      <c r="F451" s="42">
        <v>425.84750000000003</v>
      </c>
      <c r="G451" s="42">
        <v>425.84750000000003</v>
      </c>
      <c r="H451" s="42">
        <v>425.84750000000003</v>
      </c>
      <c r="I451" s="40" t="s">
        <v>168</v>
      </c>
      <c r="J451" s="40">
        <v>256</v>
      </c>
      <c r="K451" s="27" t="s">
        <v>101</v>
      </c>
      <c r="L451" s="27" t="s">
        <v>62</v>
      </c>
      <c r="M451" s="9" t="s">
        <v>1433</v>
      </c>
      <c r="N451" s="6"/>
    </row>
    <row r="452" spans="1:14" ht="51" x14ac:dyDescent="0.2">
      <c r="A452" s="161">
        <v>209</v>
      </c>
      <c r="B452" s="172" t="s">
        <v>708</v>
      </c>
      <c r="C452" s="162" t="s">
        <v>202</v>
      </c>
      <c r="D452" s="166" t="s">
        <v>2</v>
      </c>
      <c r="E452" s="166" t="s">
        <v>385</v>
      </c>
      <c r="F452" s="42">
        <v>316.71039999999999</v>
      </c>
      <c r="G452" s="42">
        <v>316.71039999999999</v>
      </c>
      <c r="H452" s="42">
        <v>316.71039999999999</v>
      </c>
      <c r="I452" s="40" t="s">
        <v>168</v>
      </c>
      <c r="J452" s="40">
        <v>256</v>
      </c>
      <c r="K452" s="27" t="s">
        <v>100</v>
      </c>
      <c r="L452" s="27"/>
      <c r="M452" s="9" t="s">
        <v>1433</v>
      </c>
      <c r="N452" s="6"/>
    </row>
    <row r="453" spans="1:14" ht="12.75" customHeight="1" x14ac:dyDescent="0.2">
      <c r="A453" s="161">
        <v>210</v>
      </c>
      <c r="B453" s="172" t="s">
        <v>709</v>
      </c>
      <c r="C453" s="162" t="s">
        <v>202</v>
      </c>
      <c r="D453" s="166" t="s">
        <v>2</v>
      </c>
      <c r="E453" s="166" t="s">
        <v>385</v>
      </c>
      <c r="F453" s="42">
        <v>2.4799000000000002</v>
      </c>
      <c r="G453" s="42">
        <v>2.4799000000000002</v>
      </c>
      <c r="H453" s="42">
        <v>2.4790000000000001</v>
      </c>
      <c r="I453" s="40" t="s">
        <v>168</v>
      </c>
      <c r="J453" s="40">
        <v>256</v>
      </c>
      <c r="K453" s="27" t="s">
        <v>133</v>
      </c>
      <c r="L453" s="27"/>
      <c r="M453" s="9" t="s">
        <v>1486</v>
      </c>
      <c r="N453" s="6"/>
    </row>
    <row r="454" spans="1:14" ht="12.75" customHeight="1" x14ac:dyDescent="0.2">
      <c r="A454" s="193">
        <v>211</v>
      </c>
      <c r="B454" s="204" t="s">
        <v>710</v>
      </c>
      <c r="C454" s="162" t="s">
        <v>202</v>
      </c>
      <c r="D454" s="198" t="s">
        <v>2</v>
      </c>
      <c r="E454" s="198" t="s">
        <v>385</v>
      </c>
      <c r="F454" s="42">
        <v>228.42</v>
      </c>
      <c r="G454" s="42">
        <v>228.42</v>
      </c>
      <c r="H454" s="42">
        <v>228.42</v>
      </c>
      <c r="I454" s="40" t="s">
        <v>19</v>
      </c>
      <c r="J454" s="40">
        <v>256</v>
      </c>
      <c r="K454" s="27" t="s">
        <v>87</v>
      </c>
      <c r="L454" s="27" t="s">
        <v>61</v>
      </c>
      <c r="M454" s="9"/>
      <c r="N454" s="6"/>
    </row>
    <row r="455" spans="1:14" ht="64.5" customHeight="1" x14ac:dyDescent="0.2">
      <c r="A455" s="193"/>
      <c r="B455" s="207"/>
      <c r="C455" s="162" t="s">
        <v>202</v>
      </c>
      <c r="D455" s="198"/>
      <c r="E455" s="198"/>
      <c r="F455" s="42">
        <v>11.06</v>
      </c>
      <c r="G455" s="42">
        <v>11.06</v>
      </c>
      <c r="H455" s="42">
        <v>11.06</v>
      </c>
      <c r="I455" s="40" t="s">
        <v>168</v>
      </c>
      <c r="J455" s="40">
        <v>256</v>
      </c>
      <c r="K455" s="27" t="s">
        <v>87</v>
      </c>
      <c r="L455" s="27" t="s">
        <v>62</v>
      </c>
      <c r="M455" s="9" t="s">
        <v>1433</v>
      </c>
      <c r="N455" s="6"/>
    </row>
    <row r="456" spans="1:14" ht="38.25" x14ac:dyDescent="0.2">
      <c r="A456" s="161">
        <v>212</v>
      </c>
      <c r="B456" s="172" t="s">
        <v>711</v>
      </c>
      <c r="C456" s="162" t="s">
        <v>202</v>
      </c>
      <c r="D456" s="166" t="s">
        <v>2</v>
      </c>
      <c r="E456" s="166" t="s">
        <v>385</v>
      </c>
      <c r="F456" s="42">
        <v>2.286</v>
      </c>
      <c r="G456" s="42">
        <v>2.286</v>
      </c>
      <c r="H456" s="8">
        <v>2.2850000000000001</v>
      </c>
      <c r="I456" s="43" t="s">
        <v>19</v>
      </c>
      <c r="J456" s="40">
        <v>256</v>
      </c>
      <c r="K456" s="27" t="s">
        <v>116</v>
      </c>
      <c r="L456" s="27" t="s">
        <v>61</v>
      </c>
      <c r="M456" s="9" t="s">
        <v>1487</v>
      </c>
      <c r="N456" s="6"/>
    </row>
    <row r="457" spans="1:14" ht="51" x14ac:dyDescent="0.2">
      <c r="A457" s="161">
        <v>213</v>
      </c>
      <c r="B457" s="172" t="s">
        <v>712</v>
      </c>
      <c r="C457" s="162" t="s">
        <v>202</v>
      </c>
      <c r="D457" s="166" t="s">
        <v>2</v>
      </c>
      <c r="E457" s="166" t="s">
        <v>385</v>
      </c>
      <c r="F457" s="42">
        <v>149.93700000000001</v>
      </c>
      <c r="G457" s="42">
        <v>149.93700000000001</v>
      </c>
      <c r="H457" s="42">
        <v>149.93700000000001</v>
      </c>
      <c r="I457" s="43" t="s">
        <v>19</v>
      </c>
      <c r="J457" s="40">
        <v>256</v>
      </c>
      <c r="K457" s="43" t="s">
        <v>96</v>
      </c>
      <c r="L457" s="27" t="s">
        <v>61</v>
      </c>
      <c r="M457" s="9" t="s">
        <v>1433</v>
      </c>
      <c r="N457" s="6"/>
    </row>
    <row r="458" spans="1:14" ht="38.25" x14ac:dyDescent="0.2">
      <c r="A458" s="161">
        <v>215</v>
      </c>
      <c r="B458" s="172" t="s">
        <v>713</v>
      </c>
      <c r="C458" s="162" t="s">
        <v>202</v>
      </c>
      <c r="D458" s="166" t="s">
        <v>2</v>
      </c>
      <c r="E458" s="166" t="s">
        <v>385</v>
      </c>
      <c r="F458" s="42">
        <v>21.701000000000001</v>
      </c>
      <c r="G458" s="42">
        <v>21.701000000000001</v>
      </c>
      <c r="H458" s="8">
        <v>21.7</v>
      </c>
      <c r="I458" s="43" t="s">
        <v>19</v>
      </c>
      <c r="J458" s="40">
        <v>256</v>
      </c>
      <c r="K458" s="43" t="s">
        <v>113</v>
      </c>
      <c r="L458" s="27" t="s">
        <v>61</v>
      </c>
      <c r="M458" s="9" t="s">
        <v>1488</v>
      </c>
      <c r="N458" s="6"/>
    </row>
    <row r="459" spans="1:14" ht="12.75" customHeight="1" x14ac:dyDescent="0.2">
      <c r="A459" s="193">
        <v>216</v>
      </c>
      <c r="B459" s="204" t="s">
        <v>714</v>
      </c>
      <c r="C459" s="162" t="s">
        <v>202</v>
      </c>
      <c r="D459" s="198" t="s">
        <v>2</v>
      </c>
      <c r="E459" s="198" t="s">
        <v>385</v>
      </c>
      <c r="F459" s="42">
        <v>77.144000000000005</v>
      </c>
      <c r="G459" s="42">
        <v>77.144000000000005</v>
      </c>
      <c r="H459" s="42">
        <v>77.144000000000005</v>
      </c>
      <c r="I459" s="40" t="s">
        <v>19</v>
      </c>
      <c r="J459" s="40">
        <v>256</v>
      </c>
      <c r="K459" s="27" t="s">
        <v>121</v>
      </c>
      <c r="L459" s="27" t="s">
        <v>61</v>
      </c>
      <c r="M459" s="9" t="s">
        <v>1433</v>
      </c>
      <c r="N459" s="6"/>
    </row>
    <row r="460" spans="1:14" ht="37.5" customHeight="1" x14ac:dyDescent="0.2">
      <c r="A460" s="193"/>
      <c r="B460" s="207"/>
      <c r="C460" s="162" t="s">
        <v>202</v>
      </c>
      <c r="D460" s="198"/>
      <c r="E460" s="198"/>
      <c r="F460" s="42">
        <v>10.863</v>
      </c>
      <c r="G460" s="42">
        <v>10.863</v>
      </c>
      <c r="H460" s="42">
        <v>10.863</v>
      </c>
      <c r="I460" s="40" t="s">
        <v>168</v>
      </c>
      <c r="J460" s="40">
        <v>256</v>
      </c>
      <c r="K460" s="27" t="s">
        <v>121</v>
      </c>
      <c r="L460" s="27" t="s">
        <v>62</v>
      </c>
      <c r="M460" s="9" t="s">
        <v>1433</v>
      </c>
      <c r="N460" s="6"/>
    </row>
    <row r="461" spans="1:14" ht="63.75" x14ac:dyDescent="0.2">
      <c r="A461" s="161">
        <v>219</v>
      </c>
      <c r="B461" s="172" t="s">
        <v>715</v>
      </c>
      <c r="C461" s="162" t="s">
        <v>202</v>
      </c>
      <c r="D461" s="166" t="s">
        <v>2</v>
      </c>
      <c r="E461" s="166" t="s">
        <v>385</v>
      </c>
      <c r="F461" s="42">
        <v>477.0324</v>
      </c>
      <c r="G461" s="42">
        <v>477.0324</v>
      </c>
      <c r="H461" s="8">
        <v>477.03100000000001</v>
      </c>
      <c r="I461" s="43" t="s">
        <v>168</v>
      </c>
      <c r="J461" s="40">
        <v>256</v>
      </c>
      <c r="K461" s="43" t="s">
        <v>83</v>
      </c>
      <c r="L461" s="45"/>
      <c r="M461" s="9" t="s">
        <v>1489</v>
      </c>
      <c r="N461" s="6"/>
    </row>
    <row r="462" spans="1:14" ht="25.5" customHeight="1" x14ac:dyDescent="0.2">
      <c r="A462" s="161">
        <v>220</v>
      </c>
      <c r="B462" s="172" t="s">
        <v>716</v>
      </c>
      <c r="C462" s="162" t="s">
        <v>202</v>
      </c>
      <c r="D462" s="166" t="s">
        <v>2</v>
      </c>
      <c r="E462" s="166" t="s">
        <v>385</v>
      </c>
      <c r="F462" s="42">
        <v>251.11660000000001</v>
      </c>
      <c r="G462" s="42">
        <v>251.11660000000001</v>
      </c>
      <c r="H462" s="42">
        <v>251.11660000000001</v>
      </c>
      <c r="I462" s="43" t="s">
        <v>168</v>
      </c>
      <c r="J462" s="40">
        <v>256</v>
      </c>
      <c r="K462" s="43" t="s">
        <v>63</v>
      </c>
      <c r="L462" s="45"/>
      <c r="M462" s="9" t="s">
        <v>1433</v>
      </c>
      <c r="N462" s="6"/>
    </row>
    <row r="463" spans="1:14" ht="12.75" customHeight="1" x14ac:dyDescent="0.2">
      <c r="A463" s="161"/>
      <c r="B463" s="96" t="s">
        <v>761</v>
      </c>
      <c r="C463" s="162"/>
      <c r="D463" s="162"/>
      <c r="E463" s="162"/>
      <c r="F463" s="162"/>
      <c r="G463" s="162"/>
      <c r="H463" s="162"/>
      <c r="I463" s="162"/>
      <c r="J463" s="162"/>
      <c r="K463" s="162"/>
      <c r="L463" s="162"/>
      <c r="M463" s="9"/>
      <c r="N463" s="6"/>
    </row>
    <row r="464" spans="1:14" ht="63.75" customHeight="1" x14ac:dyDescent="0.2">
      <c r="A464" s="161">
        <v>222</v>
      </c>
      <c r="B464" s="9" t="s">
        <v>717</v>
      </c>
      <c r="C464" s="166" t="s">
        <v>202</v>
      </c>
      <c r="D464" s="166" t="s">
        <v>2</v>
      </c>
      <c r="E464" s="166" t="s">
        <v>385</v>
      </c>
      <c r="F464" s="7" t="s">
        <v>1793</v>
      </c>
      <c r="G464" s="7" t="s">
        <v>1793</v>
      </c>
      <c r="H464" s="7"/>
      <c r="I464" s="162"/>
      <c r="J464" s="162"/>
      <c r="K464" s="162"/>
      <c r="L464" s="162"/>
      <c r="M464" s="9" t="s">
        <v>1490</v>
      </c>
      <c r="N464" s="6"/>
    </row>
    <row r="465" spans="1:14" ht="63.75" customHeight="1" x14ac:dyDescent="0.2">
      <c r="A465" s="161">
        <v>223</v>
      </c>
      <c r="B465" s="181" t="s">
        <v>718</v>
      </c>
      <c r="C465" s="166" t="s">
        <v>202</v>
      </c>
      <c r="D465" s="166" t="s">
        <v>2</v>
      </c>
      <c r="E465" s="166" t="s">
        <v>385</v>
      </c>
      <c r="F465" s="7" t="s">
        <v>1793</v>
      </c>
      <c r="G465" s="7" t="s">
        <v>1793</v>
      </c>
      <c r="H465" s="7"/>
      <c r="I465" s="162"/>
      <c r="J465" s="162"/>
      <c r="K465" s="162"/>
      <c r="L465" s="162"/>
      <c r="M465" s="9" t="s">
        <v>1491</v>
      </c>
      <c r="N465" s="6"/>
    </row>
    <row r="466" spans="1:14" ht="63.75" customHeight="1" x14ac:dyDescent="0.2">
      <c r="A466" s="161">
        <v>224</v>
      </c>
      <c r="B466" s="181" t="s">
        <v>719</v>
      </c>
      <c r="C466" s="166" t="s">
        <v>202</v>
      </c>
      <c r="D466" s="166" t="s">
        <v>2</v>
      </c>
      <c r="E466" s="166" t="s">
        <v>385</v>
      </c>
      <c r="F466" s="7" t="s">
        <v>1793</v>
      </c>
      <c r="G466" s="7" t="s">
        <v>1793</v>
      </c>
      <c r="H466" s="7"/>
      <c r="I466" s="162"/>
      <c r="J466" s="162"/>
      <c r="K466" s="162"/>
      <c r="L466" s="162"/>
      <c r="M466" s="9" t="s">
        <v>1492</v>
      </c>
      <c r="N466" s="6"/>
    </row>
    <row r="467" spans="1:14" ht="63.75" customHeight="1" x14ac:dyDescent="0.2">
      <c r="A467" s="161">
        <v>225</v>
      </c>
      <c r="B467" s="181" t="s">
        <v>720</v>
      </c>
      <c r="C467" s="166" t="s">
        <v>202</v>
      </c>
      <c r="D467" s="166" t="s">
        <v>2</v>
      </c>
      <c r="E467" s="166" t="s">
        <v>385</v>
      </c>
      <c r="F467" s="7" t="s">
        <v>1793</v>
      </c>
      <c r="G467" s="7" t="s">
        <v>1793</v>
      </c>
      <c r="H467" s="7"/>
      <c r="I467" s="162"/>
      <c r="J467" s="162"/>
      <c r="K467" s="162"/>
      <c r="L467" s="162"/>
      <c r="M467" s="9" t="s">
        <v>1812</v>
      </c>
      <c r="N467" s="6"/>
    </row>
    <row r="468" spans="1:14" ht="63.75" customHeight="1" x14ac:dyDescent="0.2">
      <c r="A468" s="161">
        <v>226</v>
      </c>
      <c r="B468" s="181" t="s">
        <v>721</v>
      </c>
      <c r="C468" s="166" t="s">
        <v>202</v>
      </c>
      <c r="D468" s="166" t="s">
        <v>2</v>
      </c>
      <c r="E468" s="166" t="s">
        <v>385</v>
      </c>
      <c r="F468" s="7" t="s">
        <v>1798</v>
      </c>
      <c r="G468" s="7" t="s">
        <v>1798</v>
      </c>
      <c r="H468" s="7"/>
      <c r="I468" s="162"/>
      <c r="J468" s="20"/>
      <c r="K468" s="21"/>
      <c r="L468" s="21"/>
      <c r="M468" s="9" t="s">
        <v>1493</v>
      </c>
      <c r="N468" s="6"/>
    </row>
    <row r="469" spans="1:14" ht="63.75" customHeight="1" x14ac:dyDescent="0.2">
      <c r="A469" s="161">
        <v>227</v>
      </c>
      <c r="B469" s="181" t="s">
        <v>722</v>
      </c>
      <c r="C469" s="166" t="s">
        <v>202</v>
      </c>
      <c r="D469" s="166" t="s">
        <v>2</v>
      </c>
      <c r="E469" s="166" t="s">
        <v>385</v>
      </c>
      <c r="F469" s="7" t="s">
        <v>1798</v>
      </c>
      <c r="G469" s="7" t="s">
        <v>1798</v>
      </c>
      <c r="H469" s="7"/>
      <c r="I469" s="162"/>
      <c r="J469" s="162"/>
      <c r="K469" s="162"/>
      <c r="L469" s="162"/>
      <c r="M469" s="9" t="s">
        <v>1494</v>
      </c>
      <c r="N469" s="6"/>
    </row>
    <row r="470" spans="1:14" ht="63.75" customHeight="1" x14ac:dyDescent="0.2">
      <c r="A470" s="161">
        <v>228</v>
      </c>
      <c r="B470" s="181" t="s">
        <v>723</v>
      </c>
      <c r="C470" s="166" t="s">
        <v>202</v>
      </c>
      <c r="D470" s="166" t="s">
        <v>2</v>
      </c>
      <c r="E470" s="166" t="s">
        <v>385</v>
      </c>
      <c r="F470" s="7" t="s">
        <v>1798</v>
      </c>
      <c r="G470" s="7" t="s">
        <v>1798</v>
      </c>
      <c r="H470" s="7"/>
      <c r="I470" s="162"/>
      <c r="J470" s="20"/>
      <c r="K470" s="20"/>
      <c r="L470" s="21"/>
      <c r="M470" s="9" t="s">
        <v>1495</v>
      </c>
      <c r="N470" s="6"/>
    </row>
    <row r="471" spans="1:14" ht="12.75" customHeight="1" x14ac:dyDescent="0.2">
      <c r="A471" s="161"/>
      <c r="B471" s="93" t="s">
        <v>1230</v>
      </c>
      <c r="C471" s="166"/>
      <c r="D471" s="166"/>
      <c r="E471" s="166"/>
      <c r="F471" s="166"/>
      <c r="G471" s="166"/>
      <c r="H471" s="166"/>
      <c r="I471" s="166"/>
      <c r="J471" s="166"/>
      <c r="K471" s="166"/>
      <c r="L471" s="166"/>
      <c r="M471" s="9"/>
      <c r="N471" s="6"/>
    </row>
    <row r="472" spans="1:14" ht="25.5" customHeight="1" x14ac:dyDescent="0.2">
      <c r="A472" s="161"/>
      <c r="B472" s="93" t="s">
        <v>1231</v>
      </c>
      <c r="C472" s="162"/>
      <c r="D472" s="162"/>
      <c r="E472" s="162"/>
      <c r="F472" s="15"/>
      <c r="G472" s="15"/>
      <c r="H472" s="15"/>
      <c r="I472" s="162"/>
      <c r="J472" s="162"/>
      <c r="K472" s="162"/>
      <c r="L472" s="162"/>
      <c r="M472" s="9"/>
      <c r="N472" s="6"/>
    </row>
    <row r="473" spans="1:14" ht="76.5" x14ac:dyDescent="0.2">
      <c r="A473" s="161">
        <v>229</v>
      </c>
      <c r="B473" s="172" t="s">
        <v>611</v>
      </c>
      <c r="C473" s="166" t="s">
        <v>309</v>
      </c>
      <c r="D473" s="166" t="s">
        <v>2</v>
      </c>
      <c r="E473" s="166" t="s">
        <v>386</v>
      </c>
      <c r="F473" s="42">
        <v>99.147400000000005</v>
      </c>
      <c r="G473" s="42">
        <v>99.147400000000005</v>
      </c>
      <c r="H473" s="42">
        <v>99.052999999999997</v>
      </c>
      <c r="I473" s="40" t="s">
        <v>168</v>
      </c>
      <c r="J473" s="40">
        <v>270</v>
      </c>
      <c r="K473" s="43" t="s">
        <v>103</v>
      </c>
      <c r="L473" s="43" t="s">
        <v>65</v>
      </c>
      <c r="M473" s="9" t="s">
        <v>1649</v>
      </c>
      <c r="N473" s="6"/>
    </row>
    <row r="474" spans="1:14" ht="38.25" customHeight="1" x14ac:dyDescent="0.2">
      <c r="A474" s="161">
        <v>230</v>
      </c>
      <c r="B474" s="175" t="s">
        <v>1332</v>
      </c>
      <c r="C474" s="162" t="s">
        <v>202</v>
      </c>
      <c r="D474" s="166" t="s">
        <v>2</v>
      </c>
      <c r="E474" s="166" t="s">
        <v>386</v>
      </c>
      <c r="F474" s="42">
        <v>10.042999999999999</v>
      </c>
      <c r="G474" s="42">
        <v>10.042999999999999</v>
      </c>
      <c r="H474" s="42">
        <v>9.2850000000000001</v>
      </c>
      <c r="I474" s="43" t="s">
        <v>168</v>
      </c>
      <c r="J474" s="44" t="s">
        <v>134</v>
      </c>
      <c r="K474" s="43" t="s">
        <v>84</v>
      </c>
      <c r="L474" s="45"/>
      <c r="M474" s="9" t="s">
        <v>1650</v>
      </c>
      <c r="N474" s="6"/>
    </row>
    <row r="475" spans="1:14" ht="12.75" customHeight="1" x14ac:dyDescent="0.2">
      <c r="A475" s="161"/>
      <c r="B475" s="93" t="s">
        <v>761</v>
      </c>
      <c r="C475" s="162"/>
      <c r="D475" s="162"/>
      <c r="E475" s="162"/>
      <c r="F475" s="15"/>
      <c r="G475" s="15"/>
      <c r="H475" s="15"/>
      <c r="I475" s="162"/>
      <c r="J475" s="162"/>
      <c r="K475" s="162"/>
      <c r="L475" s="162"/>
      <c r="M475" s="9"/>
      <c r="N475" s="6"/>
    </row>
    <row r="476" spans="1:14" ht="51" customHeight="1" x14ac:dyDescent="0.2">
      <c r="A476" s="161">
        <v>231</v>
      </c>
      <c r="B476" s="181" t="s">
        <v>1226</v>
      </c>
      <c r="C476" s="166" t="s">
        <v>220</v>
      </c>
      <c r="D476" s="166" t="s">
        <v>2</v>
      </c>
      <c r="E476" s="166" t="s">
        <v>386</v>
      </c>
      <c r="F476" s="166"/>
      <c r="G476" s="166"/>
      <c r="H476" s="166">
        <v>437</v>
      </c>
      <c r="I476" s="166"/>
      <c r="J476" s="166"/>
      <c r="K476" s="166"/>
      <c r="L476" s="166"/>
      <c r="M476" s="9" t="s">
        <v>1651</v>
      </c>
      <c r="N476" s="6"/>
    </row>
    <row r="477" spans="1:14" ht="25.5" customHeight="1" x14ac:dyDescent="0.2">
      <c r="A477" s="161">
        <v>232</v>
      </c>
      <c r="B477" s="181" t="s">
        <v>1227</v>
      </c>
      <c r="C477" s="166" t="s">
        <v>220</v>
      </c>
      <c r="D477" s="166" t="s">
        <v>2</v>
      </c>
      <c r="E477" s="166" t="s">
        <v>386</v>
      </c>
      <c r="F477" s="166"/>
      <c r="G477" s="166"/>
      <c r="H477" s="166">
        <v>10</v>
      </c>
      <c r="I477" s="166"/>
      <c r="J477" s="166"/>
      <c r="K477" s="166"/>
      <c r="L477" s="166"/>
      <c r="M477" s="9" t="s">
        <v>1652</v>
      </c>
      <c r="N477" s="6"/>
    </row>
    <row r="478" spans="1:14" ht="51" customHeight="1" x14ac:dyDescent="0.2">
      <c r="A478" s="161">
        <v>233</v>
      </c>
      <c r="B478" s="181" t="s">
        <v>1228</v>
      </c>
      <c r="C478" s="166" t="s">
        <v>220</v>
      </c>
      <c r="D478" s="166" t="s">
        <v>2</v>
      </c>
      <c r="E478" s="166" t="s">
        <v>386</v>
      </c>
      <c r="F478" s="166"/>
      <c r="G478" s="166"/>
      <c r="H478" s="166">
        <v>2259</v>
      </c>
      <c r="I478" s="166"/>
      <c r="J478" s="166"/>
      <c r="K478" s="166"/>
      <c r="L478" s="166"/>
      <c r="M478" s="9" t="s">
        <v>1653</v>
      </c>
      <c r="N478" s="6"/>
    </row>
    <row r="479" spans="1:14" ht="38.25" customHeight="1" x14ac:dyDescent="0.2">
      <c r="A479" s="161">
        <v>234</v>
      </c>
      <c r="B479" s="181" t="s">
        <v>1225</v>
      </c>
      <c r="C479" s="166" t="s">
        <v>220</v>
      </c>
      <c r="D479" s="166" t="s">
        <v>2</v>
      </c>
      <c r="E479" s="166" t="s">
        <v>386</v>
      </c>
      <c r="F479" s="166"/>
      <c r="G479" s="166"/>
      <c r="H479" s="166">
        <v>115</v>
      </c>
      <c r="I479" s="166"/>
      <c r="J479" s="166"/>
      <c r="K479" s="166"/>
      <c r="L479" s="166"/>
      <c r="M479" s="9" t="s">
        <v>1654</v>
      </c>
      <c r="N479" s="6"/>
    </row>
    <row r="480" spans="1:14" ht="51" x14ac:dyDescent="0.2">
      <c r="A480" s="161">
        <v>235</v>
      </c>
      <c r="B480" s="181" t="s">
        <v>1229</v>
      </c>
      <c r="C480" s="166" t="s">
        <v>220</v>
      </c>
      <c r="D480" s="166" t="s">
        <v>2</v>
      </c>
      <c r="E480" s="166" t="s">
        <v>386</v>
      </c>
      <c r="F480" s="8"/>
      <c r="G480" s="8"/>
      <c r="H480" s="182">
        <v>57</v>
      </c>
      <c r="I480" s="162"/>
      <c r="J480" s="162"/>
      <c r="K480" s="162"/>
      <c r="L480" s="162"/>
      <c r="M480" s="9" t="s">
        <v>1655</v>
      </c>
      <c r="N480" s="6"/>
    </row>
    <row r="481" spans="1:14" ht="12.75" customHeight="1" x14ac:dyDescent="0.2">
      <c r="A481" s="161"/>
      <c r="B481" s="19" t="s">
        <v>167</v>
      </c>
      <c r="C481" s="166"/>
      <c r="D481" s="166"/>
      <c r="E481" s="166"/>
      <c r="F481" s="79">
        <v>0</v>
      </c>
      <c r="G481" s="79">
        <v>0</v>
      </c>
      <c r="H481" s="79"/>
      <c r="I481" s="14"/>
      <c r="J481" s="40"/>
      <c r="K481" s="40"/>
      <c r="L481" s="40"/>
      <c r="M481" s="9"/>
      <c r="N481" s="6"/>
    </row>
    <row r="482" spans="1:14" ht="12.75" customHeight="1" x14ac:dyDescent="0.2">
      <c r="A482" s="161"/>
      <c r="B482" s="19" t="s">
        <v>168</v>
      </c>
      <c r="C482" s="166"/>
      <c r="D482" s="166"/>
      <c r="E482" s="166"/>
      <c r="F482" s="79">
        <v>4155.4681999999993</v>
      </c>
      <c r="G482" s="79">
        <v>4155.4681999999993</v>
      </c>
      <c r="H482" s="79">
        <f>H436+H439+H440+H441+H442+H444+H446+H448+H451+H452+H453+H455+H460+H461+H462+H473+H474</f>
        <v>3503.5478999999991</v>
      </c>
      <c r="I482" s="14"/>
      <c r="J482" s="40"/>
      <c r="K482" s="40"/>
      <c r="L482" s="40"/>
      <c r="M482" s="9"/>
      <c r="N482" s="6"/>
    </row>
    <row r="483" spans="1:14" x14ac:dyDescent="0.2">
      <c r="A483" s="161"/>
      <c r="B483" s="19" t="s">
        <v>19</v>
      </c>
      <c r="C483" s="166"/>
      <c r="D483" s="166"/>
      <c r="E483" s="166"/>
      <c r="F483" s="79">
        <v>740.07300000000009</v>
      </c>
      <c r="G483" s="79">
        <v>740.07300000000009</v>
      </c>
      <c r="H483" s="79">
        <f>H449+H450+H454+H456+H457+H458+H459</f>
        <v>740.07100000000014</v>
      </c>
      <c r="I483" s="14"/>
      <c r="J483" s="40"/>
      <c r="K483" s="40"/>
      <c r="L483" s="40"/>
      <c r="M483" s="9"/>
      <c r="N483" s="6"/>
    </row>
    <row r="484" spans="1:14" x14ac:dyDescent="0.2">
      <c r="A484" s="161"/>
      <c r="B484" s="19" t="s">
        <v>169</v>
      </c>
      <c r="C484" s="166"/>
      <c r="D484" s="166"/>
      <c r="E484" s="166"/>
      <c r="F484" s="79">
        <v>0</v>
      </c>
      <c r="G484" s="79">
        <v>0</v>
      </c>
      <c r="H484" s="79"/>
      <c r="I484" s="14"/>
      <c r="J484" s="40"/>
      <c r="K484" s="40"/>
      <c r="L484" s="40"/>
      <c r="M484" s="9"/>
      <c r="N484" s="6"/>
    </row>
    <row r="485" spans="1:14" ht="37.5" customHeight="1" x14ac:dyDescent="0.2">
      <c r="A485" s="161"/>
      <c r="B485" s="19" t="s">
        <v>730</v>
      </c>
      <c r="C485" s="166"/>
      <c r="D485" s="166"/>
      <c r="E485" s="166"/>
      <c r="F485" s="79">
        <v>4895.5411999999997</v>
      </c>
      <c r="G485" s="79">
        <v>4895.5411999999997</v>
      </c>
      <c r="H485" s="79">
        <f>H482+H483</f>
        <v>4243.6188999999995</v>
      </c>
      <c r="I485" s="14"/>
      <c r="J485" s="40"/>
      <c r="K485" s="40"/>
      <c r="L485" s="40"/>
      <c r="M485" s="9"/>
      <c r="N485" s="6"/>
    </row>
    <row r="486" spans="1:14" ht="12.75" customHeight="1" x14ac:dyDescent="0.2">
      <c r="A486" s="161"/>
      <c r="B486" s="90" t="s">
        <v>740</v>
      </c>
      <c r="C486" s="161"/>
      <c r="D486" s="161"/>
      <c r="E486" s="161"/>
      <c r="F486" s="195"/>
      <c r="G486" s="195"/>
      <c r="H486" s="195"/>
      <c r="I486" s="195"/>
      <c r="J486" s="195"/>
      <c r="K486" s="195"/>
      <c r="L486" s="195"/>
      <c r="M486" s="9"/>
      <c r="N486" s="6"/>
    </row>
    <row r="487" spans="1:14" ht="12.75" customHeight="1" x14ac:dyDescent="0.2">
      <c r="A487" s="161"/>
      <c r="B487" s="90" t="s">
        <v>741</v>
      </c>
      <c r="C487" s="161"/>
      <c r="D487" s="161"/>
      <c r="E487" s="161"/>
      <c r="F487" s="195"/>
      <c r="G487" s="195"/>
      <c r="H487" s="195"/>
      <c r="I487" s="195"/>
      <c r="J487" s="195"/>
      <c r="K487" s="195"/>
      <c r="L487" s="195"/>
      <c r="M487" s="9"/>
      <c r="N487" s="6"/>
    </row>
    <row r="488" spans="1:14" ht="25.5" customHeight="1" x14ac:dyDescent="0.2">
      <c r="A488" s="176">
        <v>43</v>
      </c>
      <c r="B488" s="9" t="s">
        <v>724</v>
      </c>
      <c r="C488" s="162" t="s">
        <v>500</v>
      </c>
      <c r="D488" s="194" t="s">
        <v>1390</v>
      </c>
      <c r="E488" s="162" t="s">
        <v>18</v>
      </c>
      <c r="F488" s="18"/>
      <c r="G488" s="18"/>
      <c r="H488" s="18"/>
      <c r="I488" s="162"/>
      <c r="J488" s="162"/>
      <c r="K488" s="162"/>
      <c r="L488" s="162"/>
      <c r="M488" s="9"/>
      <c r="N488" s="6"/>
    </row>
    <row r="489" spans="1:14" ht="38.25" x14ac:dyDescent="0.2">
      <c r="A489" s="176" t="s">
        <v>47</v>
      </c>
      <c r="B489" s="105" t="s">
        <v>725</v>
      </c>
      <c r="C489" s="162" t="s">
        <v>500</v>
      </c>
      <c r="D489" s="194"/>
      <c r="E489" s="162" t="s">
        <v>18</v>
      </c>
      <c r="F489" s="15">
        <v>352.7</v>
      </c>
      <c r="G489" s="15">
        <v>352.7</v>
      </c>
      <c r="H489" s="15"/>
      <c r="I489" s="162" t="s">
        <v>2</v>
      </c>
      <c r="J489" s="162" t="s">
        <v>2</v>
      </c>
      <c r="K489" s="162" t="s">
        <v>2</v>
      </c>
      <c r="L489" s="162" t="s">
        <v>2</v>
      </c>
      <c r="M489" s="9" t="s">
        <v>1882</v>
      </c>
      <c r="N489" s="6"/>
    </row>
    <row r="490" spans="1:14" ht="63.75" x14ac:dyDescent="0.2">
      <c r="A490" s="176" t="s">
        <v>48</v>
      </c>
      <c r="B490" s="105" t="s">
        <v>726</v>
      </c>
      <c r="C490" s="162" t="s">
        <v>500</v>
      </c>
      <c r="D490" s="194"/>
      <c r="E490" s="162" t="s">
        <v>18</v>
      </c>
      <c r="F490" s="15">
        <v>92.8</v>
      </c>
      <c r="G490" s="15">
        <v>92.8</v>
      </c>
      <c r="H490" s="15">
        <v>100.2</v>
      </c>
      <c r="I490" s="162" t="s">
        <v>2</v>
      </c>
      <c r="J490" s="162" t="s">
        <v>2</v>
      </c>
      <c r="K490" s="162" t="s">
        <v>2</v>
      </c>
      <c r="L490" s="162" t="s">
        <v>2</v>
      </c>
      <c r="M490" s="9" t="s">
        <v>1883</v>
      </c>
      <c r="N490" s="6"/>
    </row>
    <row r="491" spans="1:14" ht="38.25" x14ac:dyDescent="0.2">
      <c r="A491" s="176" t="s">
        <v>49</v>
      </c>
      <c r="B491" s="105" t="s">
        <v>727</v>
      </c>
      <c r="C491" s="162" t="s">
        <v>500</v>
      </c>
      <c r="D491" s="194"/>
      <c r="E491" s="162" t="s">
        <v>18</v>
      </c>
      <c r="F491" s="162">
        <v>283.39999999999998</v>
      </c>
      <c r="G491" s="162">
        <v>283.39999999999998</v>
      </c>
      <c r="H491" s="162"/>
      <c r="I491" s="162" t="s">
        <v>2</v>
      </c>
      <c r="J491" s="162" t="s">
        <v>2</v>
      </c>
      <c r="K491" s="162" t="s">
        <v>2</v>
      </c>
      <c r="L491" s="162" t="s">
        <v>2</v>
      </c>
      <c r="M491" s="9" t="s">
        <v>1884</v>
      </c>
      <c r="N491" s="6"/>
    </row>
    <row r="492" spans="1:14" ht="38.25" x14ac:dyDescent="0.2">
      <c r="A492" s="176" t="s">
        <v>50</v>
      </c>
      <c r="B492" s="105" t="s">
        <v>728</v>
      </c>
      <c r="C492" s="162" t="s">
        <v>500</v>
      </c>
      <c r="D492" s="194"/>
      <c r="E492" s="162" t="s">
        <v>18</v>
      </c>
      <c r="F492" s="15">
        <v>47.8</v>
      </c>
      <c r="G492" s="15">
        <v>47.8</v>
      </c>
      <c r="H492" s="15"/>
      <c r="I492" s="162" t="s">
        <v>2</v>
      </c>
      <c r="J492" s="162" t="s">
        <v>2</v>
      </c>
      <c r="K492" s="162" t="s">
        <v>2</v>
      </c>
      <c r="L492" s="162" t="s">
        <v>2</v>
      </c>
      <c r="M492" s="9" t="s">
        <v>1885</v>
      </c>
      <c r="N492" s="6"/>
    </row>
    <row r="493" spans="1:14" ht="12.75" customHeight="1" x14ac:dyDescent="0.2">
      <c r="A493" s="161"/>
      <c r="B493" s="96" t="s">
        <v>162</v>
      </c>
      <c r="C493" s="162"/>
      <c r="D493" s="162"/>
      <c r="E493" s="162"/>
      <c r="F493" s="15"/>
      <c r="G493" s="15"/>
      <c r="H493" s="15"/>
      <c r="I493" s="162"/>
      <c r="J493" s="162"/>
      <c r="K493" s="162"/>
      <c r="L493" s="162"/>
      <c r="M493" s="9"/>
      <c r="N493" s="6"/>
    </row>
    <row r="494" spans="1:14" ht="25.5" x14ac:dyDescent="0.2">
      <c r="A494" s="161"/>
      <c r="B494" s="93" t="s">
        <v>729</v>
      </c>
      <c r="C494" s="162"/>
      <c r="D494" s="162"/>
      <c r="E494" s="162"/>
      <c r="F494" s="15"/>
      <c r="G494" s="15"/>
      <c r="H494" s="15"/>
      <c r="I494" s="162"/>
      <c r="J494" s="162"/>
      <c r="K494" s="162"/>
      <c r="L494" s="162"/>
      <c r="M494" s="9"/>
      <c r="N494" s="6"/>
    </row>
    <row r="495" spans="1:14" ht="25.5" x14ac:dyDescent="0.2">
      <c r="A495" s="161">
        <v>236</v>
      </c>
      <c r="B495" s="181" t="s">
        <v>612</v>
      </c>
      <c r="C495" s="166" t="s">
        <v>309</v>
      </c>
      <c r="D495" s="166" t="s">
        <v>2</v>
      </c>
      <c r="E495" s="166" t="s">
        <v>18</v>
      </c>
      <c r="F495" s="42">
        <v>50.882599999999996</v>
      </c>
      <c r="G495" s="42">
        <v>50.882599999999996</v>
      </c>
      <c r="H495" s="42">
        <v>50.7239</v>
      </c>
      <c r="I495" s="40" t="s">
        <v>168</v>
      </c>
      <c r="J495" s="40">
        <v>262</v>
      </c>
      <c r="K495" s="43" t="s">
        <v>103</v>
      </c>
      <c r="L495" s="43" t="s">
        <v>65</v>
      </c>
      <c r="M495" s="9" t="s">
        <v>1673</v>
      </c>
      <c r="N495" s="6"/>
    </row>
    <row r="496" spans="1:14" ht="25.5" x14ac:dyDescent="0.2">
      <c r="A496" s="161">
        <v>237</v>
      </c>
      <c r="B496" s="181" t="s">
        <v>731</v>
      </c>
      <c r="C496" s="81" t="s">
        <v>202</v>
      </c>
      <c r="D496" s="182" t="s">
        <v>2</v>
      </c>
      <c r="E496" s="182" t="s">
        <v>738</v>
      </c>
      <c r="F496" s="42">
        <v>283.19240000000002</v>
      </c>
      <c r="G496" s="42">
        <v>283.19240000000002</v>
      </c>
      <c r="H496" s="42">
        <v>283.19240000000002</v>
      </c>
      <c r="I496" s="39" t="s">
        <v>168</v>
      </c>
      <c r="J496" s="81">
        <v>262</v>
      </c>
      <c r="K496" s="34" t="s">
        <v>84</v>
      </c>
      <c r="L496" s="34"/>
      <c r="M496" s="9" t="s">
        <v>1433</v>
      </c>
      <c r="N496" s="6"/>
    </row>
    <row r="497" spans="1:14" ht="25.5" x14ac:dyDescent="0.2">
      <c r="A497" s="161">
        <v>238</v>
      </c>
      <c r="B497" s="181" t="s">
        <v>732</v>
      </c>
      <c r="C497" s="81" t="s">
        <v>202</v>
      </c>
      <c r="D497" s="182" t="s">
        <v>2</v>
      </c>
      <c r="E497" s="182" t="s">
        <v>738</v>
      </c>
      <c r="F497" s="42">
        <v>253.0883</v>
      </c>
      <c r="G497" s="42">
        <v>253.0883</v>
      </c>
      <c r="H497" s="42">
        <v>253.06829999999999</v>
      </c>
      <c r="I497" s="39" t="s">
        <v>168</v>
      </c>
      <c r="J497" s="81">
        <v>262</v>
      </c>
      <c r="K497" s="34" t="s">
        <v>81</v>
      </c>
      <c r="L497" s="34"/>
      <c r="M497" s="9" t="s">
        <v>1672</v>
      </c>
      <c r="N497" s="6"/>
    </row>
    <row r="498" spans="1:14" ht="25.5" x14ac:dyDescent="0.2">
      <c r="A498" s="161">
        <v>239</v>
      </c>
      <c r="B498" s="181" t="s">
        <v>733</v>
      </c>
      <c r="C498" s="81" t="s">
        <v>202</v>
      </c>
      <c r="D498" s="182" t="s">
        <v>2</v>
      </c>
      <c r="E498" s="182" t="s">
        <v>738</v>
      </c>
      <c r="F498" s="42">
        <v>596.01149999999996</v>
      </c>
      <c r="G498" s="42">
        <v>596.01149999999996</v>
      </c>
      <c r="H498" s="42">
        <v>596.01149999999996</v>
      </c>
      <c r="I498" s="39" t="s">
        <v>168</v>
      </c>
      <c r="J498" s="81">
        <v>262</v>
      </c>
      <c r="K498" s="34" t="s">
        <v>77</v>
      </c>
      <c r="L498" s="34"/>
      <c r="M498" s="9" t="s">
        <v>1433</v>
      </c>
      <c r="N498" s="6"/>
    </row>
    <row r="499" spans="1:14" ht="25.5" x14ac:dyDescent="0.2">
      <c r="A499" s="161">
        <v>240</v>
      </c>
      <c r="B499" s="181" t="s">
        <v>734</v>
      </c>
      <c r="C499" s="81" t="s">
        <v>202</v>
      </c>
      <c r="D499" s="182" t="s">
        <v>2</v>
      </c>
      <c r="E499" s="182" t="s">
        <v>738</v>
      </c>
      <c r="F499" s="42">
        <v>103.1224</v>
      </c>
      <c r="G499" s="42">
        <v>103.1224</v>
      </c>
      <c r="H499" s="42">
        <v>103.12179999999999</v>
      </c>
      <c r="I499" s="39" t="s">
        <v>168</v>
      </c>
      <c r="J499" s="81">
        <v>262</v>
      </c>
      <c r="K499" s="34" t="s">
        <v>86</v>
      </c>
      <c r="L499" s="34"/>
      <c r="M499" s="9" t="s">
        <v>1433</v>
      </c>
      <c r="N499" s="6"/>
    </row>
    <row r="500" spans="1:14" ht="38.25" customHeight="1" x14ac:dyDescent="0.2">
      <c r="A500" s="161">
        <v>241</v>
      </c>
      <c r="B500" s="173" t="s">
        <v>263</v>
      </c>
      <c r="C500" s="162" t="s">
        <v>202</v>
      </c>
      <c r="D500" s="166" t="s">
        <v>2</v>
      </c>
      <c r="E500" s="166" t="s">
        <v>18</v>
      </c>
      <c r="F500" s="42">
        <v>10.57</v>
      </c>
      <c r="G500" s="42">
        <v>10.57</v>
      </c>
      <c r="H500" s="42">
        <v>10.57</v>
      </c>
      <c r="I500" s="43" t="s">
        <v>168</v>
      </c>
      <c r="J500" s="44" t="s">
        <v>127</v>
      </c>
      <c r="K500" s="43" t="s">
        <v>61</v>
      </c>
      <c r="L500" s="45"/>
      <c r="M500" s="9" t="s">
        <v>1533</v>
      </c>
      <c r="N500" s="6"/>
    </row>
    <row r="501" spans="1:14" ht="38.25" x14ac:dyDescent="0.2">
      <c r="A501" s="161">
        <v>244</v>
      </c>
      <c r="B501" s="172" t="s">
        <v>735</v>
      </c>
      <c r="C501" s="81" t="s">
        <v>202</v>
      </c>
      <c r="D501" s="182" t="s">
        <v>2</v>
      </c>
      <c r="E501" s="166" t="s">
        <v>18</v>
      </c>
      <c r="F501" s="42">
        <v>51.662100000000002</v>
      </c>
      <c r="G501" s="42">
        <v>51.662100000000002</v>
      </c>
      <c r="H501" s="42">
        <v>51.660400000000003</v>
      </c>
      <c r="I501" s="40" t="s">
        <v>168</v>
      </c>
      <c r="J501" s="162">
        <v>262</v>
      </c>
      <c r="K501" s="27" t="s">
        <v>73</v>
      </c>
      <c r="L501" s="27"/>
      <c r="M501" s="9" t="s">
        <v>1671</v>
      </c>
      <c r="N501" s="6"/>
    </row>
    <row r="502" spans="1:14" ht="25.5" customHeight="1" x14ac:dyDescent="0.2">
      <c r="A502" s="161">
        <v>245</v>
      </c>
      <c r="B502" s="172" t="s">
        <v>736</v>
      </c>
      <c r="C502" s="81" t="s">
        <v>202</v>
      </c>
      <c r="D502" s="182" t="s">
        <v>2</v>
      </c>
      <c r="E502" s="166" t="s">
        <v>18</v>
      </c>
      <c r="F502" s="42">
        <v>49.108899999999998</v>
      </c>
      <c r="G502" s="42">
        <v>49.108899999999998</v>
      </c>
      <c r="H502" s="42">
        <v>49.108899999999998</v>
      </c>
      <c r="I502" s="40" t="s">
        <v>168</v>
      </c>
      <c r="J502" s="44">
        <v>262</v>
      </c>
      <c r="K502" s="43" t="s">
        <v>63</v>
      </c>
      <c r="L502" s="27" t="s">
        <v>62</v>
      </c>
      <c r="M502" s="9" t="s">
        <v>1433</v>
      </c>
      <c r="N502" s="6"/>
    </row>
    <row r="503" spans="1:14" ht="25.5" x14ac:dyDescent="0.2">
      <c r="A503" s="161">
        <v>247</v>
      </c>
      <c r="B503" s="173" t="s">
        <v>737</v>
      </c>
      <c r="C503" s="162" t="s">
        <v>156</v>
      </c>
      <c r="D503" s="166" t="s">
        <v>2</v>
      </c>
      <c r="E503" s="166" t="s">
        <v>738</v>
      </c>
      <c r="F503" s="85">
        <v>8150</v>
      </c>
      <c r="G503" s="85">
        <v>8150</v>
      </c>
      <c r="H503" s="85">
        <v>8150</v>
      </c>
      <c r="I503" s="40" t="s">
        <v>1292</v>
      </c>
      <c r="J503" s="162"/>
      <c r="K503" s="162"/>
      <c r="L503" s="162"/>
      <c r="M503" s="9" t="s">
        <v>1433</v>
      </c>
      <c r="N503" s="6"/>
    </row>
    <row r="504" spans="1:14" ht="12.75" customHeight="1" x14ac:dyDescent="0.2">
      <c r="A504" s="161"/>
      <c r="B504" s="19" t="s">
        <v>167</v>
      </c>
      <c r="C504" s="166"/>
      <c r="D504" s="166"/>
      <c r="E504" s="166"/>
      <c r="F504" s="79"/>
      <c r="G504" s="79"/>
      <c r="H504" s="79"/>
      <c r="I504" s="14"/>
      <c r="J504" s="40"/>
      <c r="K504" s="40"/>
      <c r="L504" s="40"/>
      <c r="M504" s="9"/>
      <c r="N504" s="6"/>
    </row>
    <row r="505" spans="1:14" ht="12.75" customHeight="1" x14ac:dyDescent="0.2">
      <c r="A505" s="161"/>
      <c r="B505" s="19" t="s">
        <v>168</v>
      </c>
      <c r="C505" s="166"/>
      <c r="D505" s="166"/>
      <c r="E505" s="166"/>
      <c r="F505" s="79">
        <f>F495+F496+F498+F497+F499+F500+F501+F502</f>
        <v>1397.6381999999999</v>
      </c>
      <c r="G505" s="79">
        <f>G495+G496+G497+G498+G499+G500+G501+G502</f>
        <v>1397.6381999999999</v>
      </c>
      <c r="H505" s="79">
        <f>H495+H496+H497+H498+H499+H500+H501+H502</f>
        <v>1397.4571999999996</v>
      </c>
      <c r="I505" s="14"/>
      <c r="J505" s="40"/>
      <c r="K505" s="40"/>
      <c r="L505" s="40"/>
      <c r="M505" s="9"/>
      <c r="N505" s="6"/>
    </row>
    <row r="506" spans="1:14" ht="12.75" customHeight="1" x14ac:dyDescent="0.2">
      <c r="A506" s="161"/>
      <c r="B506" s="19" t="s">
        <v>19</v>
      </c>
      <c r="C506" s="166"/>
      <c r="D506" s="166"/>
      <c r="E506" s="166"/>
      <c r="F506" s="79"/>
      <c r="G506" s="79"/>
      <c r="H506" s="79"/>
      <c r="I506" s="14"/>
      <c r="J506" s="40"/>
      <c r="K506" s="40"/>
      <c r="L506" s="40"/>
      <c r="M506" s="9"/>
      <c r="N506" s="6"/>
    </row>
    <row r="507" spans="1:14" ht="12.75" customHeight="1" x14ac:dyDescent="0.2">
      <c r="A507" s="161"/>
      <c r="B507" s="19" t="s">
        <v>169</v>
      </c>
      <c r="C507" s="166"/>
      <c r="D507" s="166"/>
      <c r="E507" s="166"/>
      <c r="F507" s="79"/>
      <c r="G507" s="79"/>
      <c r="H507" s="79"/>
      <c r="I507" s="14"/>
      <c r="J507" s="40"/>
      <c r="K507" s="40"/>
      <c r="L507" s="40"/>
      <c r="M507" s="9"/>
      <c r="N507" s="6"/>
    </row>
    <row r="508" spans="1:14" ht="25.5" customHeight="1" x14ac:dyDescent="0.2">
      <c r="A508" s="161"/>
      <c r="B508" s="19" t="s">
        <v>745</v>
      </c>
      <c r="C508" s="166"/>
      <c r="D508" s="166"/>
      <c r="E508" s="166"/>
      <c r="F508" s="79">
        <f>F507+F506+F505+F504</f>
        <v>1397.6381999999999</v>
      </c>
      <c r="G508" s="79">
        <f>G507+G506+G505+G504</f>
        <v>1397.6381999999999</v>
      </c>
      <c r="H508" s="79">
        <f>H507+H506+H505+H504</f>
        <v>1397.4571999999996</v>
      </c>
      <c r="I508" s="14"/>
      <c r="J508" s="40"/>
      <c r="K508" s="40"/>
      <c r="L508" s="40"/>
      <c r="M508" s="9"/>
      <c r="N508" s="6"/>
    </row>
    <row r="509" spans="1:14" ht="25.5" customHeight="1" x14ac:dyDescent="0.2">
      <c r="A509" s="161"/>
      <c r="B509" s="93" t="s">
        <v>1333</v>
      </c>
      <c r="C509" s="162"/>
      <c r="D509" s="162"/>
      <c r="E509" s="162"/>
      <c r="F509" s="15"/>
      <c r="G509" s="15"/>
      <c r="H509" s="15"/>
      <c r="I509" s="162"/>
      <c r="J509" s="162"/>
      <c r="K509" s="162"/>
      <c r="L509" s="162"/>
      <c r="M509" s="9"/>
      <c r="N509" s="6"/>
    </row>
    <row r="510" spans="1:14" ht="63.75" x14ac:dyDescent="0.2">
      <c r="A510" s="161">
        <v>248</v>
      </c>
      <c r="B510" s="172" t="s">
        <v>613</v>
      </c>
      <c r="C510" s="166" t="s">
        <v>309</v>
      </c>
      <c r="D510" s="166" t="s">
        <v>2</v>
      </c>
      <c r="E510" s="166" t="s">
        <v>743</v>
      </c>
      <c r="F510" s="42">
        <v>25.395199999999999</v>
      </c>
      <c r="G510" s="42">
        <v>25.395199999999999</v>
      </c>
      <c r="H510" s="42">
        <v>25.388999999999999</v>
      </c>
      <c r="I510" s="40" t="s">
        <v>168</v>
      </c>
      <c r="J510" s="40">
        <v>259</v>
      </c>
      <c r="K510" s="43" t="s">
        <v>103</v>
      </c>
      <c r="L510" s="43" t="s">
        <v>65</v>
      </c>
      <c r="M510" s="9" t="s">
        <v>1897</v>
      </c>
      <c r="N510" s="6"/>
    </row>
    <row r="511" spans="1:14" ht="63.75" x14ac:dyDescent="0.2">
      <c r="A511" s="161">
        <v>249</v>
      </c>
      <c r="B511" s="172" t="s">
        <v>742</v>
      </c>
      <c r="C511" s="162" t="s">
        <v>202</v>
      </c>
      <c r="D511" s="166" t="s">
        <v>2</v>
      </c>
      <c r="E511" s="166" t="s">
        <v>743</v>
      </c>
      <c r="F511" s="42">
        <v>299.23930000000001</v>
      </c>
      <c r="G511" s="42">
        <v>299.23930000000001</v>
      </c>
      <c r="H511" s="42">
        <v>299.21600000000001</v>
      </c>
      <c r="I511" s="40" t="s">
        <v>168</v>
      </c>
      <c r="J511" s="40">
        <v>259</v>
      </c>
      <c r="K511" s="27" t="s">
        <v>102</v>
      </c>
      <c r="L511" s="27"/>
      <c r="M511" s="9" t="s">
        <v>1898</v>
      </c>
      <c r="N511" s="6"/>
    </row>
    <row r="512" spans="1:14" ht="25.5" customHeight="1" x14ac:dyDescent="0.2">
      <c r="A512" s="161">
        <v>250</v>
      </c>
      <c r="B512" s="172" t="s">
        <v>744</v>
      </c>
      <c r="C512" s="162" t="s">
        <v>202</v>
      </c>
      <c r="D512" s="166" t="s">
        <v>2</v>
      </c>
      <c r="E512" s="166" t="s">
        <v>743</v>
      </c>
      <c r="F512" s="42">
        <v>59.249000000000002</v>
      </c>
      <c r="G512" s="42">
        <v>59.249000000000002</v>
      </c>
      <c r="H512" s="42">
        <v>59.249000000000002</v>
      </c>
      <c r="I512" s="43" t="s">
        <v>168</v>
      </c>
      <c r="J512" s="40">
        <v>259</v>
      </c>
      <c r="K512" s="43" t="s">
        <v>73</v>
      </c>
      <c r="L512" s="45"/>
      <c r="M512" s="19" t="s">
        <v>1597</v>
      </c>
      <c r="N512" s="6"/>
    </row>
    <row r="513" spans="1:14" ht="12.75" customHeight="1" x14ac:dyDescent="0.2">
      <c r="A513" s="161"/>
      <c r="B513" s="19" t="s">
        <v>167</v>
      </c>
      <c r="C513" s="166"/>
      <c r="D513" s="166"/>
      <c r="E513" s="166"/>
      <c r="F513" s="8">
        <v>0</v>
      </c>
      <c r="G513" s="8">
        <v>0</v>
      </c>
      <c r="H513" s="8"/>
      <c r="I513" s="14"/>
      <c r="J513" s="40"/>
      <c r="K513" s="40"/>
      <c r="L513" s="40"/>
      <c r="M513" s="9"/>
      <c r="N513" s="6"/>
    </row>
    <row r="514" spans="1:14" ht="12.75" customHeight="1" x14ac:dyDescent="0.2">
      <c r="A514" s="161"/>
      <c r="B514" s="19" t="s">
        <v>168</v>
      </c>
      <c r="C514" s="166"/>
      <c r="D514" s="166"/>
      <c r="E514" s="166"/>
      <c r="F514" s="28">
        <v>383.88350000000003</v>
      </c>
      <c r="G514" s="28">
        <v>383.88350000000003</v>
      </c>
      <c r="H514" s="28">
        <f>H510+H511+H512</f>
        <v>383.85400000000004</v>
      </c>
      <c r="I514" s="14"/>
      <c r="J514" s="40"/>
      <c r="K514" s="40"/>
      <c r="L514" s="40"/>
      <c r="M514" s="9"/>
      <c r="N514" s="6"/>
    </row>
    <row r="515" spans="1:14" ht="12.75" customHeight="1" x14ac:dyDescent="0.2">
      <c r="A515" s="161"/>
      <c r="B515" s="19" t="s">
        <v>19</v>
      </c>
      <c r="C515" s="166"/>
      <c r="D515" s="166"/>
      <c r="E515" s="166"/>
      <c r="F515" s="28">
        <v>0</v>
      </c>
      <c r="G515" s="28">
        <v>0</v>
      </c>
      <c r="H515" s="28"/>
      <c r="I515" s="14"/>
      <c r="J515" s="40"/>
      <c r="K515" s="40"/>
      <c r="L515" s="40"/>
      <c r="M515" s="9"/>
      <c r="N515" s="6"/>
    </row>
    <row r="516" spans="1:14" ht="12.75" customHeight="1" x14ac:dyDescent="0.2">
      <c r="A516" s="161"/>
      <c r="B516" s="19" t="s">
        <v>169</v>
      </c>
      <c r="C516" s="166"/>
      <c r="D516" s="166"/>
      <c r="E516" s="166"/>
      <c r="F516" s="28"/>
      <c r="G516" s="28"/>
      <c r="H516" s="28"/>
      <c r="I516" s="14"/>
      <c r="J516" s="40"/>
      <c r="K516" s="40"/>
      <c r="L516" s="40"/>
      <c r="M516" s="9"/>
      <c r="N516" s="6"/>
    </row>
    <row r="517" spans="1:14" ht="25.5" customHeight="1" x14ac:dyDescent="0.2">
      <c r="A517" s="161"/>
      <c r="B517" s="19" t="s">
        <v>746</v>
      </c>
      <c r="C517" s="166"/>
      <c r="D517" s="166"/>
      <c r="E517" s="166"/>
      <c r="F517" s="28">
        <v>383.88350000000003</v>
      </c>
      <c r="G517" s="28">
        <v>383.88350000000003</v>
      </c>
      <c r="H517" s="28">
        <f>H514+H515</f>
        <v>383.85400000000004</v>
      </c>
      <c r="I517" s="14"/>
      <c r="J517" s="40"/>
      <c r="K517" s="40"/>
      <c r="L517" s="40"/>
      <c r="M517" s="9"/>
      <c r="N517" s="6"/>
    </row>
    <row r="518" spans="1:14" ht="25.5" customHeight="1" x14ac:dyDescent="0.2">
      <c r="A518" s="161">
        <v>1</v>
      </c>
      <c r="B518" s="19"/>
      <c r="C518" s="166"/>
      <c r="D518" s="166"/>
      <c r="E518" s="166"/>
      <c r="F518" s="28"/>
      <c r="G518" s="28"/>
      <c r="H518" s="28"/>
      <c r="I518" s="14"/>
      <c r="J518" s="40"/>
      <c r="K518" s="40"/>
      <c r="L518" s="40"/>
      <c r="M518" s="9"/>
      <c r="N518" s="6"/>
    </row>
    <row r="519" spans="1:14" ht="12.75" customHeight="1" x14ac:dyDescent="0.2">
      <c r="A519" s="161"/>
      <c r="B519" s="19" t="s">
        <v>167</v>
      </c>
      <c r="C519" s="166"/>
      <c r="D519" s="166"/>
      <c r="E519" s="166"/>
      <c r="F519" s="79">
        <v>0</v>
      </c>
      <c r="G519" s="79">
        <v>0</v>
      </c>
      <c r="H519" s="79"/>
      <c r="I519" s="14"/>
      <c r="J519" s="40"/>
      <c r="K519" s="40"/>
      <c r="L519" s="40"/>
      <c r="M519" s="9"/>
      <c r="N519" s="6"/>
    </row>
    <row r="520" spans="1:14" ht="12.75" customHeight="1" x14ac:dyDescent="0.2">
      <c r="A520" s="161"/>
      <c r="B520" s="19" t="s">
        <v>168</v>
      </c>
      <c r="C520" s="166"/>
      <c r="D520" s="166"/>
      <c r="E520" s="166"/>
      <c r="F520" s="79">
        <v>1781.5216999999998</v>
      </c>
      <c r="G520" s="79">
        <v>1781.5216999999998</v>
      </c>
      <c r="H520" s="79">
        <f>H514+H505</f>
        <v>1781.3111999999996</v>
      </c>
      <c r="I520" s="14"/>
      <c r="J520" s="40"/>
      <c r="K520" s="40"/>
      <c r="L520" s="40"/>
      <c r="M520" s="9"/>
      <c r="N520" s="6"/>
    </row>
    <row r="521" spans="1:14" ht="12.75" customHeight="1" x14ac:dyDescent="0.2">
      <c r="A521" s="161"/>
      <c r="B521" s="19" t="s">
        <v>19</v>
      </c>
      <c r="C521" s="166"/>
      <c r="D521" s="166"/>
      <c r="E521" s="166"/>
      <c r="F521" s="79">
        <v>0</v>
      </c>
      <c r="G521" s="79">
        <v>0</v>
      </c>
      <c r="H521" s="79">
        <f>H515+H506</f>
        <v>0</v>
      </c>
      <c r="I521" s="14"/>
      <c r="J521" s="40"/>
      <c r="K521" s="40"/>
      <c r="L521" s="40"/>
      <c r="M521" s="9"/>
      <c r="N521" s="6"/>
    </row>
    <row r="522" spans="1:14" ht="12.75" customHeight="1" x14ac:dyDescent="0.2">
      <c r="A522" s="161"/>
      <c r="B522" s="19" t="s">
        <v>169</v>
      </c>
      <c r="C522" s="166"/>
      <c r="D522" s="166"/>
      <c r="E522" s="166"/>
      <c r="F522" s="79">
        <v>0</v>
      </c>
      <c r="G522" s="79">
        <v>0</v>
      </c>
      <c r="H522" s="79">
        <f>H516+H507</f>
        <v>0</v>
      </c>
      <c r="I522" s="14"/>
      <c r="J522" s="40"/>
      <c r="K522" s="40"/>
      <c r="L522" s="40"/>
      <c r="M522" s="9"/>
      <c r="N522" s="6"/>
    </row>
    <row r="523" spans="1:14" ht="25.5" customHeight="1" x14ac:dyDescent="0.2">
      <c r="A523" s="161"/>
      <c r="B523" s="19" t="s">
        <v>739</v>
      </c>
      <c r="C523" s="166"/>
      <c r="D523" s="166"/>
      <c r="E523" s="166"/>
      <c r="F523" s="79">
        <v>1781.5216999999998</v>
      </c>
      <c r="G523" s="79">
        <v>1781.5216999999998</v>
      </c>
      <c r="H523" s="79">
        <f>H517+H508</f>
        <v>1781.3111999999996</v>
      </c>
      <c r="I523" s="14"/>
      <c r="J523" s="40"/>
      <c r="K523" s="40"/>
      <c r="L523" s="40"/>
      <c r="M523" s="9"/>
      <c r="N523" s="6"/>
    </row>
    <row r="524" spans="1:14" ht="12.75" customHeight="1" x14ac:dyDescent="0.2">
      <c r="A524" s="161"/>
      <c r="B524" s="90" t="s">
        <v>769</v>
      </c>
      <c r="C524" s="161"/>
      <c r="D524" s="161"/>
      <c r="E524" s="161"/>
      <c r="F524" s="195"/>
      <c r="G524" s="195"/>
      <c r="H524" s="195"/>
      <c r="I524" s="195"/>
      <c r="J524" s="195"/>
      <c r="K524" s="195"/>
      <c r="L524" s="195"/>
      <c r="M524" s="9"/>
      <c r="N524" s="6"/>
    </row>
    <row r="525" spans="1:14" ht="12.75" customHeight="1" x14ac:dyDescent="0.2">
      <c r="A525" s="161"/>
      <c r="B525" s="98" t="s">
        <v>770</v>
      </c>
      <c r="C525" s="161"/>
      <c r="D525" s="161"/>
      <c r="E525" s="161"/>
      <c r="F525" s="195"/>
      <c r="G525" s="195"/>
      <c r="H525" s="195"/>
      <c r="I525" s="195"/>
      <c r="J525" s="195"/>
      <c r="K525" s="195"/>
      <c r="L525" s="195"/>
      <c r="M525" s="9"/>
      <c r="N525" s="6"/>
    </row>
    <row r="526" spans="1:14" ht="25.5" customHeight="1" x14ac:dyDescent="0.2">
      <c r="A526" s="110">
        <v>44</v>
      </c>
      <c r="B526" s="9" t="s">
        <v>748</v>
      </c>
      <c r="C526" s="162" t="s">
        <v>1</v>
      </c>
      <c r="D526" s="162" t="s">
        <v>1408</v>
      </c>
      <c r="E526" s="162" t="s">
        <v>749</v>
      </c>
      <c r="F526" s="15">
        <v>26.2</v>
      </c>
      <c r="G526" s="15">
        <v>26.2</v>
      </c>
      <c r="H526" s="15">
        <v>27.6</v>
      </c>
      <c r="I526" s="162" t="s">
        <v>2</v>
      </c>
      <c r="J526" s="162" t="s">
        <v>2</v>
      </c>
      <c r="K526" s="162" t="s">
        <v>2</v>
      </c>
      <c r="L526" s="162" t="s">
        <v>2</v>
      </c>
      <c r="M526" s="9" t="s">
        <v>1935</v>
      </c>
      <c r="N526" s="6"/>
    </row>
    <row r="527" spans="1:14" ht="63.75" customHeight="1" x14ac:dyDescent="0.2">
      <c r="A527" s="110">
        <v>45</v>
      </c>
      <c r="B527" s="9" t="s">
        <v>747</v>
      </c>
      <c r="C527" s="162" t="s">
        <v>1</v>
      </c>
      <c r="D527" s="162" t="s">
        <v>1408</v>
      </c>
      <c r="E527" s="162" t="s">
        <v>749</v>
      </c>
      <c r="F527" s="15">
        <v>12.6</v>
      </c>
      <c r="G527" s="15">
        <v>14</v>
      </c>
      <c r="H527" s="15">
        <v>14.8</v>
      </c>
      <c r="I527" s="162" t="s">
        <v>2</v>
      </c>
      <c r="J527" s="162" t="s">
        <v>2</v>
      </c>
      <c r="K527" s="162" t="s">
        <v>2</v>
      </c>
      <c r="L527" s="162" t="s">
        <v>2</v>
      </c>
      <c r="M527" s="9" t="s">
        <v>1936</v>
      </c>
      <c r="N527" s="6"/>
    </row>
    <row r="528" spans="1:14" ht="12.75" customHeight="1" x14ac:dyDescent="0.2">
      <c r="A528" s="161"/>
      <c r="B528" s="96" t="s">
        <v>761</v>
      </c>
      <c r="C528" s="162"/>
      <c r="D528" s="162"/>
      <c r="E528" s="162"/>
      <c r="F528" s="162"/>
      <c r="G528" s="162"/>
      <c r="H528" s="162"/>
      <c r="I528" s="162"/>
      <c r="J528" s="162"/>
      <c r="K528" s="162"/>
      <c r="L528" s="162"/>
      <c r="M528" s="9"/>
      <c r="N528" s="6"/>
    </row>
    <row r="529" spans="1:14" ht="25.5" customHeight="1" x14ac:dyDescent="0.2">
      <c r="A529" s="161"/>
      <c r="B529" s="93" t="s">
        <v>760</v>
      </c>
      <c r="C529" s="162"/>
      <c r="D529" s="162"/>
      <c r="E529" s="162"/>
      <c r="F529" s="15"/>
      <c r="G529" s="15"/>
      <c r="H529" s="15"/>
      <c r="I529" s="162"/>
      <c r="J529" s="162"/>
      <c r="K529" s="162"/>
      <c r="L529" s="162"/>
      <c r="M529" s="9"/>
      <c r="N529" s="6"/>
    </row>
    <row r="530" spans="1:14" ht="38.25" x14ac:dyDescent="0.2">
      <c r="A530" s="161">
        <v>252</v>
      </c>
      <c r="B530" s="181" t="s">
        <v>614</v>
      </c>
      <c r="C530" s="166" t="s">
        <v>309</v>
      </c>
      <c r="D530" s="166" t="s">
        <v>2</v>
      </c>
      <c r="E530" s="166" t="s">
        <v>749</v>
      </c>
      <c r="F530" s="42">
        <v>54.905700000000003</v>
      </c>
      <c r="G530" s="42">
        <v>54.905700000000003</v>
      </c>
      <c r="H530" s="150">
        <v>54.905000000000001</v>
      </c>
      <c r="I530" s="40" t="s">
        <v>168</v>
      </c>
      <c r="J530" s="40">
        <v>285</v>
      </c>
      <c r="K530" s="43" t="s">
        <v>103</v>
      </c>
      <c r="L530" s="43" t="s">
        <v>65</v>
      </c>
      <c r="M530" s="19" t="s">
        <v>1599</v>
      </c>
      <c r="N530" s="6"/>
    </row>
    <row r="531" spans="1:14" x14ac:dyDescent="0.2">
      <c r="A531" s="161">
        <v>253</v>
      </c>
      <c r="B531" s="173" t="s">
        <v>263</v>
      </c>
      <c r="C531" s="162" t="s">
        <v>202</v>
      </c>
      <c r="D531" s="166" t="s">
        <v>2</v>
      </c>
      <c r="E531" s="166" t="s">
        <v>749</v>
      </c>
      <c r="F531" s="42">
        <v>10.403</v>
      </c>
      <c r="G531" s="42">
        <v>10.403</v>
      </c>
      <c r="H531" s="42">
        <v>10.403</v>
      </c>
      <c r="I531" s="43" t="s">
        <v>168</v>
      </c>
      <c r="J531" s="40">
        <v>285</v>
      </c>
      <c r="K531" s="45" t="s">
        <v>81</v>
      </c>
      <c r="L531" s="45"/>
      <c r="M531" s="19" t="s">
        <v>1433</v>
      </c>
      <c r="N531" s="6"/>
    </row>
    <row r="532" spans="1:14" x14ac:dyDescent="0.2">
      <c r="A532" s="161">
        <v>254</v>
      </c>
      <c r="B532" s="181" t="s">
        <v>752</v>
      </c>
      <c r="C532" s="166" t="s">
        <v>309</v>
      </c>
      <c r="D532" s="166" t="s">
        <v>2</v>
      </c>
      <c r="E532" s="166" t="s">
        <v>749</v>
      </c>
      <c r="F532" s="42">
        <v>49.749499999999998</v>
      </c>
      <c r="G532" s="42">
        <v>49.749499999999998</v>
      </c>
      <c r="H532" s="150">
        <v>49.639000000000003</v>
      </c>
      <c r="I532" s="40" t="s">
        <v>168</v>
      </c>
      <c r="J532" s="40">
        <v>285</v>
      </c>
      <c r="K532" s="43" t="s">
        <v>102</v>
      </c>
      <c r="L532" s="43" t="s">
        <v>65</v>
      </c>
      <c r="M532" s="9" t="s">
        <v>1960</v>
      </c>
      <c r="N532" s="6"/>
    </row>
    <row r="533" spans="1:14" ht="63.75" x14ac:dyDescent="0.2">
      <c r="A533" s="161">
        <v>255</v>
      </c>
      <c r="B533" s="181" t="s">
        <v>753</v>
      </c>
      <c r="C533" s="166" t="s">
        <v>309</v>
      </c>
      <c r="D533" s="166" t="s">
        <v>2</v>
      </c>
      <c r="E533" s="166" t="s">
        <v>749</v>
      </c>
      <c r="F533" s="18">
        <v>4175.5998</v>
      </c>
      <c r="G533" s="18">
        <v>4175.5998</v>
      </c>
      <c r="H533" s="150">
        <v>4175.5969999999998</v>
      </c>
      <c r="I533" s="40" t="s">
        <v>168</v>
      </c>
      <c r="J533" s="40">
        <v>285</v>
      </c>
      <c r="K533" s="43" t="s">
        <v>84</v>
      </c>
      <c r="L533" s="43" t="s">
        <v>62</v>
      </c>
      <c r="M533" s="9" t="s">
        <v>1961</v>
      </c>
      <c r="N533" s="6"/>
    </row>
    <row r="534" spans="1:14" ht="63.75" x14ac:dyDescent="0.2">
      <c r="A534" s="161">
        <v>256</v>
      </c>
      <c r="B534" s="181" t="s">
        <v>754</v>
      </c>
      <c r="C534" s="166" t="s">
        <v>309</v>
      </c>
      <c r="D534" s="166" t="s">
        <v>2</v>
      </c>
      <c r="E534" s="166" t="s">
        <v>749</v>
      </c>
      <c r="F534" s="18">
        <v>927.47280000000001</v>
      </c>
      <c r="G534" s="18">
        <v>927.47280000000001</v>
      </c>
      <c r="H534" s="150">
        <v>927.452</v>
      </c>
      <c r="I534" s="40" t="s">
        <v>168</v>
      </c>
      <c r="J534" s="40">
        <v>285</v>
      </c>
      <c r="K534" s="43" t="s">
        <v>85</v>
      </c>
      <c r="L534" s="43"/>
      <c r="M534" s="9" t="s">
        <v>1962</v>
      </c>
      <c r="N534" s="6"/>
    </row>
    <row r="535" spans="1:14" ht="63.75" x14ac:dyDescent="0.2">
      <c r="A535" s="161">
        <v>257</v>
      </c>
      <c r="B535" s="181" t="s">
        <v>1334</v>
      </c>
      <c r="C535" s="166" t="s">
        <v>309</v>
      </c>
      <c r="D535" s="166" t="s">
        <v>2</v>
      </c>
      <c r="E535" s="166" t="s">
        <v>749</v>
      </c>
      <c r="F535" s="18">
        <v>304.79750000000001</v>
      </c>
      <c r="G535" s="18">
        <v>304.79750000000001</v>
      </c>
      <c r="H535" s="150">
        <v>304.77100000000002</v>
      </c>
      <c r="I535" s="40" t="s">
        <v>168</v>
      </c>
      <c r="J535" s="40">
        <v>285</v>
      </c>
      <c r="K535" s="43" t="s">
        <v>77</v>
      </c>
      <c r="L535" s="43"/>
      <c r="M535" s="9" t="s">
        <v>1963</v>
      </c>
      <c r="N535" s="6"/>
    </row>
    <row r="536" spans="1:14" ht="25.5" x14ac:dyDescent="0.2">
      <c r="A536" s="161">
        <v>259</v>
      </c>
      <c r="B536" s="173" t="s">
        <v>756</v>
      </c>
      <c r="C536" s="162" t="s">
        <v>202</v>
      </c>
      <c r="D536" s="166" t="s">
        <v>2</v>
      </c>
      <c r="E536" s="166" t="s">
        <v>749</v>
      </c>
      <c r="F536" s="42">
        <v>106.786</v>
      </c>
      <c r="G536" s="42">
        <v>106.786</v>
      </c>
      <c r="H536" s="8">
        <v>106.557</v>
      </c>
      <c r="I536" s="43" t="s">
        <v>168</v>
      </c>
      <c r="J536" s="40">
        <v>285</v>
      </c>
      <c r="K536" s="45" t="s">
        <v>73</v>
      </c>
      <c r="L536" s="45"/>
      <c r="M536" s="9" t="s">
        <v>1964</v>
      </c>
      <c r="N536" s="6"/>
    </row>
    <row r="537" spans="1:14" ht="63.75" customHeight="1" x14ac:dyDescent="0.2">
      <c r="A537" s="161">
        <v>260</v>
      </c>
      <c r="B537" s="173" t="s">
        <v>755</v>
      </c>
      <c r="C537" s="162" t="s">
        <v>202</v>
      </c>
      <c r="D537" s="166" t="s">
        <v>2</v>
      </c>
      <c r="E537" s="166" t="s">
        <v>759</v>
      </c>
      <c r="F537" s="42">
        <v>99.930899999999994</v>
      </c>
      <c r="G537" s="42">
        <v>99.930899999999994</v>
      </c>
      <c r="H537" s="42">
        <v>99.930899999999994</v>
      </c>
      <c r="I537" s="43" t="s">
        <v>168</v>
      </c>
      <c r="J537" s="40">
        <v>285</v>
      </c>
      <c r="K537" s="45" t="s">
        <v>63</v>
      </c>
      <c r="L537" s="45" t="s">
        <v>65</v>
      </c>
      <c r="M537" s="9" t="s">
        <v>1699</v>
      </c>
      <c r="N537" s="6"/>
    </row>
    <row r="538" spans="1:14" ht="51" customHeight="1" x14ac:dyDescent="0.2">
      <c r="A538" s="161">
        <v>261</v>
      </c>
      <c r="B538" s="181" t="s">
        <v>757</v>
      </c>
      <c r="C538" s="166" t="s">
        <v>156</v>
      </c>
      <c r="D538" s="166" t="s">
        <v>2</v>
      </c>
      <c r="E538" s="166" t="s">
        <v>758</v>
      </c>
      <c r="F538" s="10">
        <v>8</v>
      </c>
      <c r="G538" s="10">
        <v>8</v>
      </c>
      <c r="H538" s="10">
        <v>34</v>
      </c>
      <c r="I538" s="43" t="s">
        <v>1292</v>
      </c>
      <c r="J538" s="43"/>
      <c r="K538" s="43"/>
      <c r="L538" s="43"/>
      <c r="M538" s="9" t="s">
        <v>1965</v>
      </c>
      <c r="N538" s="6"/>
    </row>
    <row r="539" spans="1:14" ht="27" x14ac:dyDescent="0.2">
      <c r="A539" s="102"/>
      <c r="B539" s="103" t="s">
        <v>750</v>
      </c>
      <c r="C539" s="81"/>
      <c r="D539" s="81"/>
      <c r="E539" s="81"/>
      <c r="F539" s="32"/>
      <c r="G539" s="32"/>
      <c r="H539" s="32"/>
      <c r="I539" s="81"/>
      <c r="J539" s="39"/>
      <c r="K539" s="39"/>
      <c r="L539" s="39"/>
      <c r="M539" s="9"/>
      <c r="N539" s="6"/>
    </row>
    <row r="540" spans="1:14" ht="12.75" customHeight="1" x14ac:dyDescent="0.2">
      <c r="A540" s="161"/>
      <c r="B540" s="19" t="s">
        <v>167</v>
      </c>
      <c r="C540" s="166"/>
      <c r="D540" s="166"/>
      <c r="E540" s="166"/>
      <c r="F540" s="79">
        <v>0</v>
      </c>
      <c r="G540" s="79">
        <v>0</v>
      </c>
      <c r="H540" s="79"/>
      <c r="I540" s="40"/>
      <c r="J540" s="162"/>
      <c r="K540" s="162"/>
      <c r="L540" s="162"/>
      <c r="M540" s="9"/>
      <c r="N540" s="6"/>
    </row>
    <row r="541" spans="1:14" ht="12.75" customHeight="1" x14ac:dyDescent="0.2">
      <c r="A541" s="161"/>
      <c r="B541" s="19" t="s">
        <v>168</v>
      </c>
      <c r="C541" s="163" t="s">
        <v>309</v>
      </c>
      <c r="D541" s="162"/>
      <c r="E541" s="162"/>
      <c r="F541" s="79">
        <v>5729.6452000000008</v>
      </c>
      <c r="G541" s="79">
        <v>5729.6452000000008</v>
      </c>
      <c r="H541" s="79">
        <f>H530+H531+H532+H534+H535+H536+H537</f>
        <v>1553.6578999999999</v>
      </c>
      <c r="I541" s="162"/>
      <c r="J541" s="162"/>
      <c r="K541" s="162"/>
      <c r="L541" s="162"/>
      <c r="M541" s="9"/>
      <c r="N541" s="6"/>
    </row>
    <row r="542" spans="1:14" ht="12.75" customHeight="1" x14ac:dyDescent="0.2">
      <c r="A542" s="161"/>
      <c r="B542" s="19" t="s">
        <v>19</v>
      </c>
      <c r="C542" s="163" t="s">
        <v>309</v>
      </c>
      <c r="D542" s="162"/>
      <c r="E542" s="162"/>
      <c r="F542" s="79">
        <v>0</v>
      </c>
      <c r="G542" s="79">
        <v>0</v>
      </c>
      <c r="H542" s="79"/>
      <c r="I542" s="162"/>
      <c r="J542" s="162"/>
      <c r="K542" s="162"/>
      <c r="L542" s="162"/>
      <c r="M542" s="9"/>
      <c r="N542" s="6"/>
    </row>
    <row r="543" spans="1:14" ht="12.75" customHeight="1" x14ac:dyDescent="0.2">
      <c r="A543" s="161"/>
      <c r="B543" s="19" t="s">
        <v>169</v>
      </c>
      <c r="C543" s="163" t="s">
        <v>309</v>
      </c>
      <c r="D543" s="162"/>
      <c r="E543" s="162"/>
      <c r="F543" s="79">
        <v>0</v>
      </c>
      <c r="G543" s="79">
        <v>0</v>
      </c>
      <c r="H543" s="79"/>
      <c r="I543" s="162"/>
      <c r="J543" s="162"/>
      <c r="K543" s="162"/>
      <c r="L543" s="162"/>
      <c r="M543" s="9"/>
      <c r="N543" s="6"/>
    </row>
    <row r="544" spans="1:14" ht="25.5" customHeight="1" x14ac:dyDescent="0.2">
      <c r="A544" s="161"/>
      <c r="B544" s="19" t="s">
        <v>751</v>
      </c>
      <c r="C544" s="163" t="s">
        <v>309</v>
      </c>
      <c r="D544" s="162"/>
      <c r="E544" s="162"/>
      <c r="F544" s="79">
        <f>SUM(F540:F543)</f>
        <v>5729.6452000000008</v>
      </c>
      <c r="G544" s="79">
        <f t="shared" ref="G544:H544" si="0">SUM(G540:G543)</f>
        <v>5729.6452000000008</v>
      </c>
      <c r="H544" s="79">
        <f t="shared" si="0"/>
        <v>1553.6578999999999</v>
      </c>
      <c r="I544" s="162"/>
      <c r="J544" s="162"/>
      <c r="K544" s="162"/>
      <c r="L544" s="162"/>
      <c r="M544" s="9"/>
      <c r="N544" s="6"/>
    </row>
    <row r="545" spans="1:14" ht="12.75" customHeight="1" x14ac:dyDescent="0.2">
      <c r="A545" s="161"/>
      <c r="B545" s="90" t="s">
        <v>771</v>
      </c>
      <c r="C545" s="161"/>
      <c r="D545" s="161"/>
      <c r="E545" s="161"/>
      <c r="F545" s="195"/>
      <c r="G545" s="195"/>
      <c r="H545" s="195"/>
      <c r="I545" s="195"/>
      <c r="J545" s="195"/>
      <c r="K545" s="195"/>
      <c r="L545" s="195"/>
      <c r="M545" s="9"/>
      <c r="N545" s="6"/>
    </row>
    <row r="546" spans="1:14" ht="12.75" customHeight="1" x14ac:dyDescent="0.2">
      <c r="A546" s="161"/>
      <c r="B546" s="98" t="s">
        <v>772</v>
      </c>
      <c r="C546" s="161"/>
      <c r="D546" s="161"/>
      <c r="E546" s="161"/>
      <c r="F546" s="195"/>
      <c r="G546" s="195"/>
      <c r="H546" s="195"/>
      <c r="I546" s="195"/>
      <c r="J546" s="195"/>
      <c r="K546" s="195"/>
      <c r="L546" s="195"/>
      <c r="M546" s="9"/>
      <c r="N546" s="6"/>
    </row>
    <row r="547" spans="1:14" ht="38.25" customHeight="1" x14ac:dyDescent="0.2">
      <c r="A547" s="161">
        <v>102</v>
      </c>
      <c r="B547" s="9" t="s">
        <v>762</v>
      </c>
      <c r="C547" s="162" t="s">
        <v>1</v>
      </c>
      <c r="D547" s="162" t="s">
        <v>1409</v>
      </c>
      <c r="E547" s="162" t="s">
        <v>764</v>
      </c>
      <c r="F547" s="15">
        <v>79</v>
      </c>
      <c r="G547" s="15">
        <v>79</v>
      </c>
      <c r="H547" s="15">
        <v>85.4</v>
      </c>
      <c r="I547" s="162" t="s">
        <v>2</v>
      </c>
      <c r="J547" s="162" t="s">
        <v>2</v>
      </c>
      <c r="K547" s="162" t="s">
        <v>2</v>
      </c>
      <c r="L547" s="162" t="s">
        <v>2</v>
      </c>
      <c r="M547" s="19" t="s">
        <v>1433</v>
      </c>
      <c r="N547" s="6"/>
    </row>
    <row r="548" spans="1:14" ht="12.75" customHeight="1" x14ac:dyDescent="0.2">
      <c r="A548" s="161"/>
      <c r="B548" s="96" t="s">
        <v>761</v>
      </c>
      <c r="C548" s="162"/>
      <c r="D548" s="162"/>
      <c r="E548" s="162"/>
      <c r="F548" s="162"/>
      <c r="G548" s="162"/>
      <c r="H548" s="162"/>
      <c r="I548" s="162"/>
      <c r="J548" s="162"/>
      <c r="K548" s="162"/>
      <c r="L548" s="162"/>
      <c r="M548" s="9"/>
      <c r="N548" s="6"/>
    </row>
    <row r="549" spans="1:14" ht="25.5" customHeight="1" x14ac:dyDescent="0.2">
      <c r="A549" s="161"/>
      <c r="B549" s="93" t="s">
        <v>763</v>
      </c>
      <c r="C549" s="162"/>
      <c r="D549" s="162"/>
      <c r="E549" s="162"/>
      <c r="F549" s="15"/>
      <c r="G549" s="15"/>
      <c r="H549" s="15"/>
      <c r="I549" s="162"/>
      <c r="J549" s="162"/>
      <c r="K549" s="162"/>
      <c r="L549" s="162"/>
      <c r="M549" s="9"/>
      <c r="N549" s="6"/>
    </row>
    <row r="550" spans="1:14" ht="63.75" x14ac:dyDescent="0.2">
      <c r="A550" s="161">
        <v>262</v>
      </c>
      <c r="B550" s="172" t="s">
        <v>615</v>
      </c>
      <c r="C550" s="166" t="s">
        <v>202</v>
      </c>
      <c r="D550" s="166" t="s">
        <v>2</v>
      </c>
      <c r="E550" s="162" t="s">
        <v>764</v>
      </c>
      <c r="F550" s="84">
        <v>225.42580000000001</v>
      </c>
      <c r="G550" s="84">
        <v>225.42580000000001</v>
      </c>
      <c r="H550" s="84">
        <v>225.42400000000001</v>
      </c>
      <c r="I550" s="162" t="s">
        <v>168</v>
      </c>
      <c r="J550" s="40">
        <v>263</v>
      </c>
      <c r="K550" s="44" t="s">
        <v>103</v>
      </c>
      <c r="L550" s="45"/>
      <c r="M550" s="19" t="s">
        <v>1600</v>
      </c>
      <c r="N550" s="6"/>
    </row>
    <row r="551" spans="1:14" x14ac:dyDescent="0.2">
      <c r="A551" s="161">
        <v>263</v>
      </c>
      <c r="B551" s="172" t="s">
        <v>765</v>
      </c>
      <c r="C551" s="166" t="s">
        <v>202</v>
      </c>
      <c r="D551" s="166" t="s">
        <v>2</v>
      </c>
      <c r="E551" s="162" t="s">
        <v>764</v>
      </c>
      <c r="F551" s="69">
        <v>0.24</v>
      </c>
      <c r="G551" s="69">
        <v>0.24</v>
      </c>
      <c r="H551" s="164">
        <v>0.24</v>
      </c>
      <c r="I551" s="162" t="s">
        <v>168</v>
      </c>
      <c r="J551" s="40">
        <v>263</v>
      </c>
      <c r="K551" s="44" t="s">
        <v>81</v>
      </c>
      <c r="L551" s="45"/>
      <c r="M551" s="19" t="s">
        <v>1433</v>
      </c>
      <c r="N551" s="6"/>
    </row>
    <row r="552" spans="1:14" ht="63.75" x14ac:dyDescent="0.2">
      <c r="A552" s="161">
        <v>264</v>
      </c>
      <c r="B552" s="172" t="s">
        <v>766</v>
      </c>
      <c r="C552" s="166" t="s">
        <v>202</v>
      </c>
      <c r="D552" s="166" t="s">
        <v>2</v>
      </c>
      <c r="E552" s="162" t="s">
        <v>764</v>
      </c>
      <c r="F552" s="84">
        <v>432.12619999999998</v>
      </c>
      <c r="G552" s="84">
        <v>432.12619999999998</v>
      </c>
      <c r="H552" s="47">
        <v>432.12</v>
      </c>
      <c r="I552" s="162" t="s">
        <v>168</v>
      </c>
      <c r="J552" s="40">
        <v>263</v>
      </c>
      <c r="K552" s="44" t="s">
        <v>77</v>
      </c>
      <c r="L552" s="45"/>
      <c r="M552" s="9" t="s">
        <v>1700</v>
      </c>
      <c r="N552" s="6"/>
    </row>
    <row r="553" spans="1:14" x14ac:dyDescent="0.2">
      <c r="A553" s="161">
        <v>265</v>
      </c>
      <c r="B553" s="172" t="s">
        <v>289</v>
      </c>
      <c r="C553" s="166" t="s">
        <v>202</v>
      </c>
      <c r="D553" s="166" t="s">
        <v>2</v>
      </c>
      <c r="E553" s="162" t="s">
        <v>764</v>
      </c>
      <c r="F553" s="84">
        <v>4.99</v>
      </c>
      <c r="G553" s="84">
        <v>4.99</v>
      </c>
      <c r="H553" s="84">
        <v>4.99</v>
      </c>
      <c r="I553" s="162" t="s">
        <v>168</v>
      </c>
      <c r="J553" s="40">
        <v>263</v>
      </c>
      <c r="K553" s="44" t="s">
        <v>76</v>
      </c>
      <c r="L553" s="45"/>
      <c r="M553" s="9"/>
      <c r="N553" s="6"/>
    </row>
    <row r="554" spans="1:14" ht="12.75" customHeight="1" x14ac:dyDescent="0.2">
      <c r="A554" s="193">
        <v>266</v>
      </c>
      <c r="B554" s="204" t="s">
        <v>767</v>
      </c>
      <c r="C554" s="166" t="s">
        <v>202</v>
      </c>
      <c r="D554" s="198" t="s">
        <v>2</v>
      </c>
      <c r="E554" s="194" t="s">
        <v>764</v>
      </c>
      <c r="F554" s="84">
        <v>12.515000000000001</v>
      </c>
      <c r="G554" s="84">
        <v>12.515000000000001</v>
      </c>
      <c r="H554" s="84">
        <v>12.515000000000001</v>
      </c>
      <c r="I554" s="162" t="s">
        <v>19</v>
      </c>
      <c r="J554" s="40">
        <v>263</v>
      </c>
      <c r="K554" s="44" t="s">
        <v>105</v>
      </c>
      <c r="L554" s="45" t="s">
        <v>61</v>
      </c>
      <c r="M554" s="19" t="s">
        <v>1699</v>
      </c>
      <c r="N554" s="6"/>
    </row>
    <row r="555" spans="1:14" ht="38.25" customHeight="1" x14ac:dyDescent="0.2">
      <c r="A555" s="193"/>
      <c r="B555" s="207"/>
      <c r="C555" s="166" t="s">
        <v>202</v>
      </c>
      <c r="D555" s="198"/>
      <c r="E555" s="194"/>
      <c r="F555" s="84">
        <v>12.515000000000001</v>
      </c>
      <c r="G555" s="84">
        <v>12.515000000000001</v>
      </c>
      <c r="H555" s="84">
        <v>12.515000000000001</v>
      </c>
      <c r="I555" s="162" t="s">
        <v>168</v>
      </c>
      <c r="J555" s="40">
        <v>263</v>
      </c>
      <c r="K555" s="44" t="s">
        <v>105</v>
      </c>
      <c r="L555" s="45" t="s">
        <v>62</v>
      </c>
      <c r="M555" s="9"/>
      <c r="N555" s="6"/>
    </row>
    <row r="556" spans="1:14" ht="25.5" customHeight="1" x14ac:dyDescent="0.2">
      <c r="A556" s="161"/>
      <c r="B556" s="93" t="s">
        <v>768</v>
      </c>
      <c r="C556" s="162"/>
      <c r="D556" s="162"/>
      <c r="E556" s="162"/>
      <c r="F556" s="15"/>
      <c r="G556" s="15"/>
      <c r="H556" s="15"/>
      <c r="I556" s="162"/>
      <c r="J556" s="162"/>
      <c r="K556" s="162"/>
      <c r="L556" s="162"/>
      <c r="M556" s="9"/>
      <c r="N556" s="6"/>
    </row>
    <row r="557" spans="1:14" ht="51" x14ac:dyDescent="0.2">
      <c r="A557" s="161">
        <v>267</v>
      </c>
      <c r="B557" s="175" t="s">
        <v>1335</v>
      </c>
      <c r="C557" s="166" t="s">
        <v>202</v>
      </c>
      <c r="D557" s="166" t="s">
        <v>2</v>
      </c>
      <c r="E557" s="162" t="s">
        <v>774</v>
      </c>
      <c r="F557" s="84">
        <v>87.088399999999993</v>
      </c>
      <c r="G557" s="84">
        <v>87.088399999999993</v>
      </c>
      <c r="H557" s="84">
        <v>87.085999999999999</v>
      </c>
      <c r="I557" s="162" t="s">
        <v>168</v>
      </c>
      <c r="J557" s="40">
        <v>120</v>
      </c>
      <c r="K557" s="44" t="s">
        <v>78</v>
      </c>
      <c r="L557" s="45"/>
      <c r="M557" s="19" t="s">
        <v>1601</v>
      </c>
      <c r="N557" s="6"/>
    </row>
    <row r="558" spans="1:14" ht="12.75" customHeight="1" x14ac:dyDescent="0.2">
      <c r="A558" s="161"/>
      <c r="B558" s="19" t="s">
        <v>167</v>
      </c>
      <c r="C558" s="166"/>
      <c r="D558" s="166"/>
      <c r="E558" s="166"/>
      <c r="F558" s="79">
        <v>0</v>
      </c>
      <c r="G558" s="79">
        <v>0</v>
      </c>
      <c r="H558" s="79"/>
      <c r="I558" s="14"/>
      <c r="J558" s="46"/>
      <c r="K558" s="46"/>
      <c r="L558" s="46"/>
      <c r="M558" s="9"/>
      <c r="N558" s="6"/>
    </row>
    <row r="559" spans="1:14" ht="12.75" customHeight="1" x14ac:dyDescent="0.2">
      <c r="A559" s="161"/>
      <c r="B559" s="19" t="s">
        <v>168</v>
      </c>
      <c r="C559" s="163" t="s">
        <v>309</v>
      </c>
      <c r="D559" s="162"/>
      <c r="E559" s="162"/>
      <c r="F559" s="79">
        <v>762.3854</v>
      </c>
      <c r="G559" s="79">
        <v>762.3854</v>
      </c>
      <c r="H559" s="79">
        <f>H550+H551+H552+H553+H555+H557</f>
        <v>762.375</v>
      </c>
      <c r="I559" s="163"/>
      <c r="J559" s="163"/>
      <c r="K559" s="163"/>
      <c r="L559" s="163"/>
      <c r="M559" s="9"/>
      <c r="N559" s="6"/>
    </row>
    <row r="560" spans="1:14" ht="12.75" customHeight="1" x14ac:dyDescent="0.2">
      <c r="A560" s="161"/>
      <c r="B560" s="19" t="s">
        <v>19</v>
      </c>
      <c r="C560" s="163" t="s">
        <v>309</v>
      </c>
      <c r="D560" s="162"/>
      <c r="E560" s="162"/>
      <c r="F560" s="79">
        <v>12.515000000000001</v>
      </c>
      <c r="G560" s="79">
        <v>12.515000000000001</v>
      </c>
      <c r="H560" s="79">
        <f>H554</f>
        <v>12.515000000000001</v>
      </c>
      <c r="I560" s="163"/>
      <c r="J560" s="163"/>
      <c r="K560" s="163"/>
      <c r="L560" s="163"/>
      <c r="M560" s="9"/>
      <c r="N560" s="6"/>
    </row>
    <row r="561" spans="1:14" ht="12.75" customHeight="1" x14ac:dyDescent="0.2">
      <c r="A561" s="161"/>
      <c r="B561" s="19" t="s">
        <v>169</v>
      </c>
      <c r="C561" s="163" t="s">
        <v>309</v>
      </c>
      <c r="D561" s="162"/>
      <c r="E561" s="162"/>
      <c r="F561" s="79">
        <v>0</v>
      </c>
      <c r="G561" s="79">
        <v>0</v>
      </c>
      <c r="H561" s="79"/>
      <c r="I561" s="163"/>
      <c r="J561" s="163"/>
      <c r="K561" s="163"/>
      <c r="L561" s="163"/>
      <c r="M561" s="9"/>
      <c r="N561" s="6"/>
    </row>
    <row r="562" spans="1:14" ht="39" customHeight="1" x14ac:dyDescent="0.2">
      <c r="A562" s="161"/>
      <c r="B562" s="19" t="s">
        <v>773</v>
      </c>
      <c r="C562" s="163" t="s">
        <v>309</v>
      </c>
      <c r="D562" s="162"/>
      <c r="E562" s="162"/>
      <c r="F562" s="79">
        <v>774.90039999999999</v>
      </c>
      <c r="G562" s="79">
        <v>774.90039999999999</v>
      </c>
      <c r="H562" s="79">
        <f>H559+H560</f>
        <v>774.89</v>
      </c>
      <c r="I562" s="163"/>
      <c r="J562" s="163"/>
      <c r="K562" s="163"/>
      <c r="L562" s="163"/>
      <c r="M562" s="9"/>
      <c r="N562" s="6"/>
    </row>
    <row r="563" spans="1:14" ht="12.75" customHeight="1" x14ac:dyDescent="0.2">
      <c r="A563" s="161"/>
      <c r="B563" s="90" t="s">
        <v>1239</v>
      </c>
      <c r="C563" s="161"/>
      <c r="D563" s="161"/>
      <c r="E563" s="161"/>
      <c r="F563" s="195"/>
      <c r="G563" s="195"/>
      <c r="H563" s="195"/>
      <c r="I563" s="195"/>
      <c r="J563" s="195"/>
      <c r="K563" s="195"/>
      <c r="L563" s="195"/>
      <c r="M563" s="9"/>
      <c r="N563" s="6"/>
    </row>
    <row r="564" spans="1:14" ht="12.75" customHeight="1" x14ac:dyDescent="0.2">
      <c r="A564" s="161"/>
      <c r="B564" s="98" t="s">
        <v>1240</v>
      </c>
      <c r="C564" s="161"/>
      <c r="D564" s="161"/>
      <c r="E564" s="161"/>
      <c r="F564" s="195"/>
      <c r="G564" s="195"/>
      <c r="H564" s="195"/>
      <c r="I564" s="195"/>
      <c r="J564" s="195"/>
      <c r="K564" s="195"/>
      <c r="L564" s="195"/>
      <c r="M564" s="9"/>
      <c r="N564" s="6"/>
    </row>
    <row r="565" spans="1:14" ht="25.5" customHeight="1" x14ac:dyDescent="0.2">
      <c r="A565" s="110">
        <v>26</v>
      </c>
      <c r="B565" s="9" t="s">
        <v>419</v>
      </c>
      <c r="C565" s="162" t="s">
        <v>1</v>
      </c>
      <c r="D565" s="162" t="s">
        <v>1392</v>
      </c>
      <c r="E565" s="162" t="s">
        <v>416</v>
      </c>
      <c r="F565" s="15">
        <v>5.9</v>
      </c>
      <c r="G565" s="15">
        <v>5.9</v>
      </c>
      <c r="H565" s="15">
        <v>7.6</v>
      </c>
      <c r="I565" s="163"/>
      <c r="J565" s="163"/>
      <c r="K565" s="163"/>
      <c r="L565" s="163"/>
      <c r="M565" s="9" t="s">
        <v>1938</v>
      </c>
      <c r="N565" s="6"/>
    </row>
    <row r="566" spans="1:14" ht="38.25" customHeight="1" x14ac:dyDescent="0.2">
      <c r="A566" s="110">
        <v>28</v>
      </c>
      <c r="B566" s="9" t="s">
        <v>420</v>
      </c>
      <c r="C566" s="162" t="s">
        <v>1</v>
      </c>
      <c r="D566" s="162" t="s">
        <v>1410</v>
      </c>
      <c r="E566" s="162" t="s">
        <v>416</v>
      </c>
      <c r="F566" s="10">
        <v>47</v>
      </c>
      <c r="G566" s="10">
        <v>47</v>
      </c>
      <c r="H566" s="10">
        <v>58</v>
      </c>
      <c r="I566" s="163"/>
      <c r="J566" s="163"/>
      <c r="K566" s="163"/>
      <c r="L566" s="163"/>
      <c r="M566" s="9" t="s">
        <v>1937</v>
      </c>
      <c r="N566" s="6"/>
    </row>
    <row r="567" spans="1:14" ht="12.75" customHeight="1" x14ac:dyDescent="0.2">
      <c r="A567" s="161"/>
      <c r="B567" s="96" t="s">
        <v>162</v>
      </c>
      <c r="C567" s="162"/>
      <c r="D567" s="162"/>
      <c r="E567" s="162"/>
      <c r="F567" s="162"/>
      <c r="G567" s="162"/>
      <c r="H567" s="162"/>
      <c r="I567" s="162"/>
      <c r="J567" s="162"/>
      <c r="K567" s="162"/>
      <c r="L567" s="162"/>
      <c r="M567" s="9"/>
      <c r="N567" s="6"/>
    </row>
    <row r="568" spans="1:14" ht="25.5" customHeight="1" x14ac:dyDescent="0.2">
      <c r="A568" s="161"/>
      <c r="B568" s="93" t="s">
        <v>407</v>
      </c>
      <c r="C568" s="162"/>
      <c r="D568" s="162"/>
      <c r="E568" s="162"/>
      <c r="F568" s="15"/>
      <c r="G568" s="15"/>
      <c r="H568" s="15"/>
      <c r="I568" s="162"/>
      <c r="J568" s="162"/>
      <c r="K568" s="162"/>
      <c r="L568" s="162"/>
      <c r="M568" s="9"/>
      <c r="N568" s="6"/>
    </row>
    <row r="569" spans="1:14" ht="25.5" x14ac:dyDescent="0.2">
      <c r="A569" s="161">
        <v>276</v>
      </c>
      <c r="B569" s="172" t="s">
        <v>417</v>
      </c>
      <c r="C569" s="166" t="s">
        <v>202</v>
      </c>
      <c r="D569" s="166" t="s">
        <v>2</v>
      </c>
      <c r="E569" s="162" t="s">
        <v>416</v>
      </c>
      <c r="F569" s="89">
        <v>55.997999999999998</v>
      </c>
      <c r="G569" s="89">
        <v>55.997999999999998</v>
      </c>
      <c r="H569" s="89">
        <v>55.997</v>
      </c>
      <c r="I569" s="162" t="s">
        <v>168</v>
      </c>
      <c r="J569" s="40">
        <v>283</v>
      </c>
      <c r="K569" s="44" t="s">
        <v>103</v>
      </c>
      <c r="L569" s="45"/>
      <c r="M569" s="9" t="s">
        <v>1656</v>
      </c>
      <c r="N569" s="6"/>
    </row>
    <row r="570" spans="1:14" ht="25.5" customHeight="1" x14ac:dyDescent="0.2">
      <c r="A570" s="161">
        <v>277</v>
      </c>
      <c r="B570" s="111" t="s">
        <v>418</v>
      </c>
      <c r="C570" s="166" t="s">
        <v>202</v>
      </c>
      <c r="D570" s="166" t="s">
        <v>2</v>
      </c>
      <c r="E570" s="162" t="s">
        <v>416</v>
      </c>
      <c r="F570" s="89">
        <v>11.888</v>
      </c>
      <c r="G570" s="89">
        <v>11.888</v>
      </c>
      <c r="H570" s="89">
        <v>11.888</v>
      </c>
      <c r="I570" s="162" t="s">
        <v>168</v>
      </c>
      <c r="J570" s="40">
        <v>283</v>
      </c>
      <c r="K570" s="44" t="s">
        <v>84</v>
      </c>
      <c r="L570" s="45"/>
      <c r="M570" s="9" t="s">
        <v>1433</v>
      </c>
      <c r="N570" s="6"/>
    </row>
    <row r="571" spans="1:14" ht="25.5" x14ac:dyDescent="0.2">
      <c r="A571" s="161">
        <v>278</v>
      </c>
      <c r="B571" s="172" t="s">
        <v>408</v>
      </c>
      <c r="C571" s="166" t="s">
        <v>202</v>
      </c>
      <c r="D571" s="166" t="s">
        <v>2</v>
      </c>
      <c r="E571" s="162" t="s">
        <v>416</v>
      </c>
      <c r="F571" s="89">
        <v>0.46389999999999998</v>
      </c>
      <c r="G571" s="89">
        <v>0.46389999999999998</v>
      </c>
      <c r="H571" s="89">
        <v>0.45</v>
      </c>
      <c r="I571" s="162" t="s">
        <v>168</v>
      </c>
      <c r="J571" s="40">
        <v>283</v>
      </c>
      <c r="K571" s="44" t="s">
        <v>77</v>
      </c>
      <c r="L571" s="45"/>
      <c r="M571" s="9" t="s">
        <v>1943</v>
      </c>
      <c r="N571" s="6"/>
    </row>
    <row r="572" spans="1:14" ht="51" x14ac:dyDescent="0.2">
      <c r="A572" s="161">
        <v>279</v>
      </c>
      <c r="B572" s="172" t="s">
        <v>429</v>
      </c>
      <c r="C572" s="166" t="s">
        <v>202</v>
      </c>
      <c r="D572" s="166" t="s">
        <v>2</v>
      </c>
      <c r="E572" s="162" t="s">
        <v>416</v>
      </c>
      <c r="F572" s="89">
        <v>244.01060000000001</v>
      </c>
      <c r="G572" s="89">
        <v>244.01060000000001</v>
      </c>
      <c r="H572" s="156">
        <v>243.91200000000001</v>
      </c>
      <c r="I572" s="162" t="s">
        <v>168</v>
      </c>
      <c r="J572" s="40">
        <v>283</v>
      </c>
      <c r="K572" s="44" t="s">
        <v>81</v>
      </c>
      <c r="L572" s="45"/>
      <c r="M572" s="9" t="s">
        <v>1657</v>
      </c>
      <c r="N572" s="6"/>
    </row>
    <row r="573" spans="1:14" ht="25.5" customHeight="1" x14ac:dyDescent="0.2">
      <c r="A573" s="161">
        <v>280</v>
      </c>
      <c r="B573" s="9" t="s">
        <v>409</v>
      </c>
      <c r="C573" s="162" t="s">
        <v>156</v>
      </c>
      <c r="D573" s="166" t="s">
        <v>2</v>
      </c>
      <c r="E573" s="162" t="s">
        <v>416</v>
      </c>
      <c r="F573" s="161"/>
      <c r="G573" s="161"/>
      <c r="H573" s="161">
        <v>135</v>
      </c>
      <c r="I573" s="162" t="s">
        <v>1258</v>
      </c>
      <c r="J573" s="44"/>
      <c r="K573" s="44"/>
      <c r="L573" s="45"/>
      <c r="M573" s="9" t="s">
        <v>1658</v>
      </c>
      <c r="N573" s="6"/>
    </row>
    <row r="574" spans="1:14" ht="25.5" customHeight="1" x14ac:dyDescent="0.2">
      <c r="A574" s="161">
        <v>281</v>
      </c>
      <c r="B574" s="9" t="s">
        <v>410</v>
      </c>
      <c r="C574" s="162" t="s">
        <v>156</v>
      </c>
      <c r="D574" s="166" t="s">
        <v>2</v>
      </c>
      <c r="E574" s="162" t="s">
        <v>416</v>
      </c>
      <c r="F574" s="47"/>
      <c r="G574" s="47"/>
      <c r="H574" s="159">
        <v>276</v>
      </c>
      <c r="I574" s="162" t="s">
        <v>1258</v>
      </c>
      <c r="J574" s="44"/>
      <c r="K574" s="44"/>
      <c r="L574" s="45"/>
      <c r="M574" s="9" t="s">
        <v>1659</v>
      </c>
      <c r="N574" s="6"/>
    </row>
    <row r="575" spans="1:14" ht="38.25" customHeight="1" x14ac:dyDescent="0.2">
      <c r="A575" s="161">
        <v>282</v>
      </c>
      <c r="B575" s="181" t="s">
        <v>411</v>
      </c>
      <c r="C575" s="162" t="s">
        <v>156</v>
      </c>
      <c r="D575" s="166" t="s">
        <v>2</v>
      </c>
      <c r="E575" s="162" t="s">
        <v>416</v>
      </c>
      <c r="F575" s="161"/>
      <c r="G575" s="161"/>
      <c r="H575" s="159">
        <v>13</v>
      </c>
      <c r="I575" s="162" t="s">
        <v>1258</v>
      </c>
      <c r="J575" s="44"/>
      <c r="K575" s="44"/>
      <c r="L575" s="45"/>
      <c r="M575" s="9" t="s">
        <v>1660</v>
      </c>
      <c r="N575" s="6"/>
    </row>
    <row r="576" spans="1:14" ht="25.5" customHeight="1" x14ac:dyDescent="0.2">
      <c r="A576" s="161">
        <v>283</v>
      </c>
      <c r="B576" s="181" t="s">
        <v>412</v>
      </c>
      <c r="C576" s="162" t="s">
        <v>156</v>
      </c>
      <c r="D576" s="166" t="s">
        <v>2</v>
      </c>
      <c r="E576" s="162" t="s">
        <v>416</v>
      </c>
      <c r="F576" s="161"/>
      <c r="G576" s="47"/>
      <c r="H576" s="159"/>
      <c r="I576" s="162" t="s">
        <v>1258</v>
      </c>
      <c r="J576" s="44"/>
      <c r="K576" s="44"/>
      <c r="L576" s="45"/>
      <c r="M576" s="9" t="s">
        <v>1661</v>
      </c>
      <c r="N576" s="6"/>
    </row>
    <row r="577" spans="1:14" ht="25.5" customHeight="1" x14ac:dyDescent="0.2">
      <c r="A577" s="161">
        <v>284</v>
      </c>
      <c r="B577" s="9" t="s">
        <v>413</v>
      </c>
      <c r="C577" s="162" t="s">
        <v>156</v>
      </c>
      <c r="D577" s="166" t="s">
        <v>2</v>
      </c>
      <c r="E577" s="162" t="s">
        <v>416</v>
      </c>
      <c r="F577" s="47"/>
      <c r="G577" s="47"/>
      <c r="H577" s="159">
        <v>26</v>
      </c>
      <c r="I577" s="162" t="s">
        <v>1258</v>
      </c>
      <c r="J577" s="44"/>
      <c r="K577" s="44"/>
      <c r="L577" s="45"/>
      <c r="M577" s="9" t="s">
        <v>1662</v>
      </c>
      <c r="N577" s="6"/>
    </row>
    <row r="578" spans="1:14" ht="25.5" customHeight="1" x14ac:dyDescent="0.2">
      <c r="A578" s="161">
        <v>285</v>
      </c>
      <c r="B578" s="9" t="s">
        <v>414</v>
      </c>
      <c r="C578" s="162" t="s">
        <v>156</v>
      </c>
      <c r="D578" s="166" t="s">
        <v>2</v>
      </c>
      <c r="E578" s="162" t="s">
        <v>416</v>
      </c>
      <c r="F578" s="29"/>
      <c r="G578" s="48"/>
      <c r="H578" s="160">
        <v>2</v>
      </c>
      <c r="I578" s="162" t="s">
        <v>1258</v>
      </c>
      <c r="J578" s="44"/>
      <c r="K578" s="44"/>
      <c r="L578" s="45"/>
      <c r="M578" s="9" t="s">
        <v>1663</v>
      </c>
      <c r="N578" s="6"/>
    </row>
    <row r="579" spans="1:14" ht="25.5" customHeight="1" x14ac:dyDescent="0.2">
      <c r="A579" s="161">
        <v>286</v>
      </c>
      <c r="B579" s="24" t="s">
        <v>415</v>
      </c>
      <c r="C579" s="162" t="s">
        <v>156</v>
      </c>
      <c r="D579" s="166" t="s">
        <v>2</v>
      </c>
      <c r="E579" s="162" t="s">
        <v>416</v>
      </c>
      <c r="F579" s="196" t="s">
        <v>1794</v>
      </c>
      <c r="G579" s="196"/>
      <c r="H579" s="196"/>
      <c r="I579" s="162" t="s">
        <v>1258</v>
      </c>
      <c r="J579" s="78"/>
      <c r="K579" s="78"/>
      <c r="L579" s="78"/>
      <c r="M579" s="9" t="s">
        <v>1433</v>
      </c>
      <c r="N579" s="6"/>
    </row>
    <row r="580" spans="1:14" ht="12.75" customHeight="1" x14ac:dyDescent="0.2">
      <c r="A580" s="161"/>
      <c r="B580" s="19" t="s">
        <v>167</v>
      </c>
      <c r="C580" s="166"/>
      <c r="D580" s="166"/>
      <c r="E580" s="166"/>
      <c r="F580" s="79">
        <v>0</v>
      </c>
      <c r="G580" s="79">
        <v>0</v>
      </c>
      <c r="H580" s="79"/>
      <c r="I580" s="14"/>
      <c r="J580" s="46"/>
      <c r="K580" s="46"/>
      <c r="L580" s="46"/>
      <c r="M580" s="9"/>
      <c r="N580" s="6"/>
    </row>
    <row r="581" spans="1:14" ht="12.75" customHeight="1" x14ac:dyDescent="0.2">
      <c r="A581" s="161"/>
      <c r="B581" s="19" t="s">
        <v>168</v>
      </c>
      <c r="C581" s="163" t="s">
        <v>309</v>
      </c>
      <c r="D581" s="162"/>
      <c r="E581" s="162"/>
      <c r="F581" s="79">
        <v>312.3605</v>
      </c>
      <c r="G581" s="79">
        <v>312.3605</v>
      </c>
      <c r="H581" s="79">
        <f>H569+H570+H571+H572</f>
        <v>312.24700000000001</v>
      </c>
      <c r="I581" s="163"/>
      <c r="J581" s="163"/>
      <c r="K581" s="163"/>
      <c r="L581" s="163"/>
      <c r="M581" s="9"/>
      <c r="N581" s="6"/>
    </row>
    <row r="582" spans="1:14" ht="12.75" customHeight="1" x14ac:dyDescent="0.2">
      <c r="A582" s="161"/>
      <c r="B582" s="19" t="s">
        <v>19</v>
      </c>
      <c r="C582" s="163" t="s">
        <v>309</v>
      </c>
      <c r="D582" s="162"/>
      <c r="E582" s="162"/>
      <c r="F582" s="79">
        <v>0</v>
      </c>
      <c r="G582" s="79">
        <v>0</v>
      </c>
      <c r="H582" s="79"/>
      <c r="I582" s="163"/>
      <c r="J582" s="163"/>
      <c r="K582" s="163"/>
      <c r="L582" s="163"/>
      <c r="M582" s="9"/>
      <c r="N582" s="6"/>
    </row>
    <row r="583" spans="1:14" ht="12.75" customHeight="1" x14ac:dyDescent="0.2">
      <c r="A583" s="161"/>
      <c r="B583" s="19" t="s">
        <v>169</v>
      </c>
      <c r="C583" s="163" t="s">
        <v>309</v>
      </c>
      <c r="D583" s="162"/>
      <c r="E583" s="162"/>
      <c r="F583" s="79">
        <v>0</v>
      </c>
      <c r="G583" s="79">
        <v>0</v>
      </c>
      <c r="H583" s="79"/>
      <c r="I583" s="163"/>
      <c r="J583" s="163"/>
      <c r="K583" s="163"/>
      <c r="L583" s="163"/>
      <c r="M583" s="9"/>
      <c r="N583" s="6"/>
    </row>
    <row r="584" spans="1:14" ht="25.5" customHeight="1" x14ac:dyDescent="0.2">
      <c r="A584" s="161"/>
      <c r="B584" s="19" t="s">
        <v>421</v>
      </c>
      <c r="C584" s="163" t="s">
        <v>309</v>
      </c>
      <c r="D584" s="162"/>
      <c r="E584" s="162"/>
      <c r="F584" s="79">
        <v>312.3605</v>
      </c>
      <c r="G584" s="79">
        <v>312.3605</v>
      </c>
      <c r="H584" s="79">
        <f>H581+H582</f>
        <v>312.24700000000001</v>
      </c>
      <c r="I584" s="163"/>
      <c r="J584" s="163"/>
      <c r="K584" s="163"/>
      <c r="L584" s="163"/>
      <c r="M584" s="9"/>
      <c r="N584" s="6"/>
    </row>
    <row r="585" spans="1:14" ht="12.75" customHeight="1" x14ac:dyDescent="0.2">
      <c r="A585" s="161"/>
      <c r="B585" s="90" t="s">
        <v>435</v>
      </c>
      <c r="C585" s="161"/>
      <c r="D585" s="161"/>
      <c r="E585" s="161"/>
      <c r="F585" s="195"/>
      <c r="G585" s="195"/>
      <c r="H585" s="195"/>
      <c r="I585" s="195"/>
      <c r="J585" s="195"/>
      <c r="K585" s="195"/>
      <c r="L585" s="195"/>
      <c r="M585" s="9"/>
      <c r="N585" s="6"/>
    </row>
    <row r="586" spans="1:14" ht="12.75" customHeight="1" x14ac:dyDescent="0.2">
      <c r="A586" s="161"/>
      <c r="B586" s="98" t="s">
        <v>436</v>
      </c>
      <c r="C586" s="161"/>
      <c r="D586" s="161"/>
      <c r="E586" s="161"/>
      <c r="F586" s="195"/>
      <c r="G586" s="195"/>
      <c r="H586" s="195"/>
      <c r="I586" s="195"/>
      <c r="J586" s="195"/>
      <c r="K586" s="195"/>
      <c r="L586" s="195"/>
      <c r="M586" s="9"/>
      <c r="N586" s="6"/>
    </row>
    <row r="587" spans="1:14" ht="25.5" x14ac:dyDescent="0.2">
      <c r="A587" s="110" t="s">
        <v>75</v>
      </c>
      <c r="B587" s="9" t="s">
        <v>422</v>
      </c>
      <c r="C587" s="162"/>
      <c r="D587" s="162" t="s">
        <v>2</v>
      </c>
      <c r="E587" s="162"/>
      <c r="F587" s="15"/>
      <c r="G587" s="15"/>
      <c r="H587" s="15"/>
      <c r="I587" s="163" t="s">
        <v>2</v>
      </c>
      <c r="J587" s="163" t="s">
        <v>2</v>
      </c>
      <c r="K587" s="163" t="s">
        <v>2</v>
      </c>
      <c r="L587" s="163" t="s">
        <v>2</v>
      </c>
      <c r="M587" s="9" t="s">
        <v>1736</v>
      </c>
      <c r="N587" s="6"/>
    </row>
    <row r="588" spans="1:14" ht="38.25" customHeight="1" x14ac:dyDescent="0.2">
      <c r="A588" s="161">
        <v>103</v>
      </c>
      <c r="B588" s="9" t="s">
        <v>423</v>
      </c>
      <c r="C588" s="162" t="s">
        <v>1</v>
      </c>
      <c r="D588" s="162" t="s">
        <v>1409</v>
      </c>
      <c r="E588" s="162" t="s">
        <v>437</v>
      </c>
      <c r="F588" s="15">
        <v>81.5</v>
      </c>
      <c r="G588" s="15">
        <v>81.5</v>
      </c>
      <c r="H588" s="15">
        <v>87</v>
      </c>
      <c r="I588" s="163" t="s">
        <v>2</v>
      </c>
      <c r="J588" s="163" t="s">
        <v>2</v>
      </c>
      <c r="K588" s="163" t="s">
        <v>2</v>
      </c>
      <c r="L588" s="163" t="s">
        <v>2</v>
      </c>
      <c r="M588" s="19" t="s">
        <v>1433</v>
      </c>
      <c r="N588" s="6"/>
    </row>
    <row r="589" spans="1:14" ht="12.75" customHeight="1" x14ac:dyDescent="0.2">
      <c r="A589" s="161"/>
      <c r="B589" s="96" t="s">
        <v>162</v>
      </c>
      <c r="C589" s="162"/>
      <c r="D589" s="162"/>
      <c r="E589" s="162"/>
      <c r="F589" s="162"/>
      <c r="G589" s="162"/>
      <c r="H589" s="162"/>
      <c r="I589" s="162"/>
      <c r="J589" s="162"/>
      <c r="K589" s="162"/>
      <c r="L589" s="162"/>
      <c r="M589" s="9"/>
      <c r="N589" s="6"/>
    </row>
    <row r="590" spans="1:14" ht="25.5" customHeight="1" x14ac:dyDescent="0.2">
      <c r="A590" s="161"/>
      <c r="B590" s="93" t="s">
        <v>431</v>
      </c>
      <c r="C590" s="162"/>
      <c r="D590" s="162"/>
      <c r="E590" s="162"/>
      <c r="F590" s="15"/>
      <c r="G590" s="15"/>
      <c r="H590" s="15"/>
      <c r="I590" s="162"/>
      <c r="J590" s="162"/>
      <c r="K590" s="162"/>
      <c r="L590" s="162"/>
      <c r="M590" s="9"/>
      <c r="N590" s="6"/>
    </row>
    <row r="591" spans="1:14" ht="38.25" x14ac:dyDescent="0.2">
      <c r="A591" s="161">
        <v>287</v>
      </c>
      <c r="B591" s="172" t="s">
        <v>432</v>
      </c>
      <c r="C591" s="166" t="s">
        <v>309</v>
      </c>
      <c r="D591" s="166" t="s">
        <v>2</v>
      </c>
      <c r="E591" s="162" t="s">
        <v>437</v>
      </c>
      <c r="F591" s="67">
        <v>29.379000000000001</v>
      </c>
      <c r="G591" s="67">
        <v>29.379000000000001</v>
      </c>
      <c r="H591" s="67">
        <v>29.378</v>
      </c>
      <c r="I591" s="15" t="s">
        <v>168</v>
      </c>
      <c r="J591" s="10">
        <v>269</v>
      </c>
      <c r="K591" s="11" t="s">
        <v>103</v>
      </c>
      <c r="L591" s="10"/>
      <c r="M591" s="9" t="s">
        <v>1602</v>
      </c>
      <c r="N591" s="6"/>
    </row>
    <row r="592" spans="1:14" ht="25.5" customHeight="1" x14ac:dyDescent="0.2">
      <c r="A592" s="161">
        <v>288</v>
      </c>
      <c r="B592" s="175" t="s">
        <v>1336</v>
      </c>
      <c r="C592" s="166" t="s">
        <v>309</v>
      </c>
      <c r="D592" s="162" t="s">
        <v>2</v>
      </c>
      <c r="E592" s="162" t="s">
        <v>437</v>
      </c>
      <c r="F592" s="67">
        <v>0.12</v>
      </c>
      <c r="G592" s="67">
        <v>0.12</v>
      </c>
      <c r="H592" s="67">
        <v>0.12</v>
      </c>
      <c r="I592" s="15" t="s">
        <v>168</v>
      </c>
      <c r="J592" s="10">
        <v>269</v>
      </c>
      <c r="K592" s="11" t="s">
        <v>84</v>
      </c>
      <c r="L592" s="10"/>
      <c r="M592" s="19" t="s">
        <v>1433</v>
      </c>
      <c r="N592" s="6"/>
    </row>
    <row r="593" spans="1:14" ht="12.75" customHeight="1" x14ac:dyDescent="0.2">
      <c r="A593" s="161">
        <v>290</v>
      </c>
      <c r="B593" s="172" t="s">
        <v>433</v>
      </c>
      <c r="C593" s="166" t="s">
        <v>309</v>
      </c>
      <c r="D593" s="166" t="s">
        <v>2</v>
      </c>
      <c r="E593" s="162" t="s">
        <v>437</v>
      </c>
      <c r="F593" s="86">
        <v>70.222300000000004</v>
      </c>
      <c r="G593" s="86">
        <v>70.222300000000004</v>
      </c>
      <c r="H593" s="86">
        <v>70.221999999999994</v>
      </c>
      <c r="I593" s="15" t="s">
        <v>168</v>
      </c>
      <c r="J593" s="10">
        <v>269</v>
      </c>
      <c r="K593" s="11" t="s">
        <v>81</v>
      </c>
      <c r="L593" s="10"/>
      <c r="M593" s="19" t="s">
        <v>1433</v>
      </c>
      <c r="N593" s="6"/>
    </row>
    <row r="594" spans="1:14" ht="63.75" x14ac:dyDescent="0.2">
      <c r="A594" s="161">
        <v>291</v>
      </c>
      <c r="B594" s="119" t="s">
        <v>434</v>
      </c>
      <c r="C594" s="162" t="s">
        <v>156</v>
      </c>
      <c r="D594" s="162" t="s">
        <v>2</v>
      </c>
      <c r="E594" s="162" t="s">
        <v>437</v>
      </c>
      <c r="F594" s="7" t="s">
        <v>1793</v>
      </c>
      <c r="G594" s="7" t="s">
        <v>1793</v>
      </c>
      <c r="H594" s="164"/>
      <c r="I594" s="15"/>
      <c r="J594" s="10"/>
      <c r="K594" s="10"/>
      <c r="L594" s="10"/>
      <c r="M594" s="19" t="s">
        <v>1942</v>
      </c>
      <c r="N594" s="6"/>
    </row>
    <row r="595" spans="1:14" ht="13.5" customHeight="1" x14ac:dyDescent="0.2">
      <c r="A595" s="90"/>
      <c r="B595" s="19" t="s">
        <v>167</v>
      </c>
      <c r="C595" s="168"/>
      <c r="D595" s="168"/>
      <c r="E595" s="168"/>
      <c r="F595" s="79">
        <v>0</v>
      </c>
      <c r="G595" s="79">
        <v>0</v>
      </c>
      <c r="H595" s="79"/>
      <c r="I595" s="49"/>
      <c r="J595" s="50"/>
      <c r="K595" s="50"/>
      <c r="L595" s="50"/>
      <c r="M595" s="9"/>
      <c r="N595" s="6"/>
    </row>
    <row r="596" spans="1:14" ht="12.75" customHeight="1" x14ac:dyDescent="0.2">
      <c r="A596" s="90"/>
      <c r="B596" s="19" t="s">
        <v>168</v>
      </c>
      <c r="C596" s="163" t="s">
        <v>309</v>
      </c>
      <c r="D596" s="163"/>
      <c r="E596" s="163"/>
      <c r="F596" s="79">
        <v>99.721300000000014</v>
      </c>
      <c r="G596" s="79">
        <v>99.721300000000014</v>
      </c>
      <c r="H596" s="79">
        <f>H591+H592+H593</f>
        <v>99.72</v>
      </c>
      <c r="I596" s="163"/>
      <c r="J596" s="163"/>
      <c r="K596" s="163"/>
      <c r="L596" s="163"/>
      <c r="M596" s="9"/>
      <c r="N596" s="6"/>
    </row>
    <row r="597" spans="1:14" ht="12.75" customHeight="1" x14ac:dyDescent="0.2">
      <c r="A597" s="90"/>
      <c r="B597" s="19" t="s">
        <v>19</v>
      </c>
      <c r="C597" s="163" t="s">
        <v>309</v>
      </c>
      <c r="D597" s="163"/>
      <c r="E597" s="163"/>
      <c r="F597" s="79">
        <v>0</v>
      </c>
      <c r="G597" s="79">
        <v>0</v>
      </c>
      <c r="H597" s="79"/>
      <c r="I597" s="163"/>
      <c r="J597" s="163"/>
      <c r="K597" s="163"/>
      <c r="L597" s="163"/>
      <c r="M597" s="9"/>
      <c r="N597" s="6"/>
    </row>
    <row r="598" spans="1:14" ht="12.75" customHeight="1" x14ac:dyDescent="0.2">
      <c r="A598" s="90"/>
      <c r="B598" s="19" t="s">
        <v>169</v>
      </c>
      <c r="C598" s="163" t="s">
        <v>309</v>
      </c>
      <c r="D598" s="163"/>
      <c r="E598" s="163"/>
      <c r="F598" s="79">
        <v>0</v>
      </c>
      <c r="G598" s="79">
        <v>0</v>
      </c>
      <c r="H598" s="79"/>
      <c r="I598" s="163"/>
      <c r="J598" s="163"/>
      <c r="K598" s="163"/>
      <c r="L598" s="163"/>
      <c r="M598" s="9"/>
      <c r="N598" s="6"/>
    </row>
    <row r="599" spans="1:14" ht="25.5" customHeight="1" x14ac:dyDescent="0.2">
      <c r="A599" s="90"/>
      <c r="B599" s="19" t="s">
        <v>424</v>
      </c>
      <c r="C599" s="163" t="s">
        <v>309</v>
      </c>
      <c r="D599" s="163"/>
      <c r="E599" s="163"/>
      <c r="F599" s="79">
        <v>99.721300000000014</v>
      </c>
      <c r="G599" s="79">
        <v>99.721300000000014</v>
      </c>
      <c r="H599" s="79">
        <f>H596+H597</f>
        <v>99.72</v>
      </c>
      <c r="I599" s="163"/>
      <c r="J599" s="163"/>
      <c r="K599" s="163"/>
      <c r="L599" s="163"/>
      <c r="M599" s="9"/>
      <c r="N599" s="6"/>
    </row>
    <row r="600" spans="1:14" ht="12.75" customHeight="1" x14ac:dyDescent="0.2">
      <c r="A600" s="161"/>
      <c r="B600" s="90" t="s">
        <v>25</v>
      </c>
      <c r="C600" s="161"/>
      <c r="D600" s="161"/>
      <c r="E600" s="161"/>
      <c r="F600" s="195"/>
      <c r="G600" s="195"/>
      <c r="H600" s="195"/>
      <c r="I600" s="195"/>
      <c r="J600" s="195"/>
      <c r="K600" s="195"/>
      <c r="L600" s="195"/>
      <c r="M600" s="9"/>
      <c r="N600" s="6"/>
    </row>
    <row r="601" spans="1:14" ht="12.75" customHeight="1" x14ac:dyDescent="0.2">
      <c r="A601" s="161"/>
      <c r="B601" s="98" t="s">
        <v>430</v>
      </c>
      <c r="C601" s="161"/>
      <c r="D601" s="161"/>
      <c r="E601" s="161"/>
      <c r="F601" s="195"/>
      <c r="G601" s="195"/>
      <c r="H601" s="195"/>
      <c r="I601" s="195"/>
      <c r="J601" s="195"/>
      <c r="K601" s="195"/>
      <c r="L601" s="195"/>
      <c r="M601" s="9"/>
      <c r="N601" s="6"/>
    </row>
    <row r="602" spans="1:14" ht="63.75" x14ac:dyDescent="0.2">
      <c r="A602" s="176">
        <v>46</v>
      </c>
      <c r="B602" s="9" t="s">
        <v>426</v>
      </c>
      <c r="C602" s="162" t="s">
        <v>1</v>
      </c>
      <c r="D602" s="162" t="s">
        <v>1411</v>
      </c>
      <c r="E602" s="162" t="s">
        <v>428</v>
      </c>
      <c r="F602" s="15">
        <v>111</v>
      </c>
      <c r="G602" s="15">
        <v>111</v>
      </c>
      <c r="H602" s="170" t="s">
        <v>1762</v>
      </c>
      <c r="I602" s="163" t="s">
        <v>2</v>
      </c>
      <c r="J602" s="163" t="s">
        <v>2</v>
      </c>
      <c r="K602" s="163" t="s">
        <v>2</v>
      </c>
      <c r="L602" s="163" t="s">
        <v>2</v>
      </c>
      <c r="M602" s="19" t="s">
        <v>1941</v>
      </c>
      <c r="N602" s="6"/>
    </row>
    <row r="603" spans="1:14" ht="38.25" customHeight="1" x14ac:dyDescent="0.2">
      <c r="A603" s="176">
        <v>47</v>
      </c>
      <c r="B603" s="9" t="s">
        <v>425</v>
      </c>
      <c r="C603" s="162" t="s">
        <v>1</v>
      </c>
      <c r="D603" s="162" t="s">
        <v>1411</v>
      </c>
      <c r="E603" s="162" t="s">
        <v>428</v>
      </c>
      <c r="F603" s="15">
        <v>109</v>
      </c>
      <c r="G603" s="15">
        <v>109</v>
      </c>
      <c r="H603" s="170" t="s">
        <v>1763</v>
      </c>
      <c r="I603" s="163" t="s">
        <v>2</v>
      </c>
      <c r="J603" s="163" t="s">
        <v>2</v>
      </c>
      <c r="K603" s="163" t="s">
        <v>2</v>
      </c>
      <c r="L603" s="163" t="s">
        <v>2</v>
      </c>
      <c r="M603" s="19" t="s">
        <v>1940</v>
      </c>
      <c r="N603" s="6"/>
    </row>
    <row r="604" spans="1:14" ht="39.75" customHeight="1" x14ac:dyDescent="0.2">
      <c r="A604" s="176">
        <v>48</v>
      </c>
      <c r="B604" s="9" t="s">
        <v>427</v>
      </c>
      <c r="C604" s="162" t="s">
        <v>1</v>
      </c>
      <c r="D604" s="162" t="s">
        <v>1411</v>
      </c>
      <c r="E604" s="162" t="s">
        <v>428</v>
      </c>
      <c r="F604" s="15">
        <v>110</v>
      </c>
      <c r="G604" s="15">
        <v>110</v>
      </c>
      <c r="H604" s="170" t="s">
        <v>1764</v>
      </c>
      <c r="I604" s="163" t="s">
        <v>2</v>
      </c>
      <c r="J604" s="163" t="s">
        <v>2</v>
      </c>
      <c r="K604" s="163" t="s">
        <v>2</v>
      </c>
      <c r="L604" s="163" t="s">
        <v>2</v>
      </c>
      <c r="M604" s="19" t="s">
        <v>1939</v>
      </c>
      <c r="N604" s="6"/>
    </row>
    <row r="605" spans="1:14" ht="12.75" customHeight="1" x14ac:dyDescent="0.2">
      <c r="A605" s="161"/>
      <c r="B605" s="96" t="s">
        <v>162</v>
      </c>
      <c r="C605" s="162"/>
      <c r="D605" s="162"/>
      <c r="E605" s="162"/>
      <c r="F605" s="162"/>
      <c r="G605" s="162"/>
      <c r="H605" s="162"/>
      <c r="I605" s="163"/>
      <c r="J605" s="163"/>
      <c r="K605" s="163"/>
      <c r="L605" s="163"/>
      <c r="M605" s="9"/>
      <c r="N605" s="6"/>
    </row>
    <row r="606" spans="1:14" ht="25.5" x14ac:dyDescent="0.2">
      <c r="A606" s="161"/>
      <c r="B606" s="93" t="s">
        <v>444</v>
      </c>
      <c r="C606" s="162"/>
      <c r="D606" s="162"/>
      <c r="E606" s="162"/>
      <c r="F606" s="15"/>
      <c r="G606" s="15"/>
      <c r="H606" s="15"/>
      <c r="I606" s="162"/>
      <c r="J606" s="162"/>
      <c r="K606" s="162"/>
      <c r="L606" s="162"/>
      <c r="M606" s="9"/>
      <c r="N606" s="6"/>
    </row>
    <row r="607" spans="1:14" ht="12.75" customHeight="1" x14ac:dyDescent="0.2">
      <c r="A607" s="161">
        <v>292</v>
      </c>
      <c r="B607" s="172" t="s">
        <v>1337</v>
      </c>
      <c r="C607" s="166" t="s">
        <v>309</v>
      </c>
      <c r="D607" s="166" t="s">
        <v>2</v>
      </c>
      <c r="E607" s="162" t="s">
        <v>428</v>
      </c>
      <c r="F607" s="87">
        <v>28.0578</v>
      </c>
      <c r="G607" s="87">
        <v>28.0578</v>
      </c>
      <c r="H607" s="87">
        <v>28.047999999999998</v>
      </c>
      <c r="I607" s="15" t="s">
        <v>168</v>
      </c>
      <c r="J607" s="10">
        <v>284</v>
      </c>
      <c r="K607" s="11" t="s">
        <v>103</v>
      </c>
      <c r="L607" s="10"/>
      <c r="M607" s="19" t="s">
        <v>1533</v>
      </c>
      <c r="N607" s="6"/>
    </row>
    <row r="608" spans="1:14" ht="25.5" customHeight="1" x14ac:dyDescent="0.2">
      <c r="A608" s="161">
        <v>293</v>
      </c>
      <c r="B608" s="172" t="s">
        <v>1338</v>
      </c>
      <c r="C608" s="166" t="s">
        <v>309</v>
      </c>
      <c r="D608" s="162" t="s">
        <v>2</v>
      </c>
      <c r="E608" s="162" t="s">
        <v>428</v>
      </c>
      <c r="F608" s="87">
        <v>0.42</v>
      </c>
      <c r="G608" s="87">
        <v>0.42</v>
      </c>
      <c r="H608" s="87">
        <v>0.42</v>
      </c>
      <c r="I608" s="15" t="s">
        <v>168</v>
      </c>
      <c r="J608" s="10">
        <v>284</v>
      </c>
      <c r="K608" s="11" t="s">
        <v>84</v>
      </c>
      <c r="L608" s="10"/>
      <c r="M608" s="9"/>
      <c r="N608" s="6"/>
    </row>
    <row r="609" spans="1:14" ht="25.5" customHeight="1" x14ac:dyDescent="0.2">
      <c r="A609" s="161">
        <v>294</v>
      </c>
      <c r="B609" s="112" t="s">
        <v>1339</v>
      </c>
      <c r="C609" s="166" t="s">
        <v>309</v>
      </c>
      <c r="D609" s="162" t="s">
        <v>2</v>
      </c>
      <c r="E609" s="162" t="s">
        <v>428</v>
      </c>
      <c r="F609" s="87">
        <v>2.8254999999999999</v>
      </c>
      <c r="G609" s="87">
        <v>2.8254999999999999</v>
      </c>
      <c r="H609" s="87">
        <v>2.8254000000000001</v>
      </c>
      <c r="I609" s="15" t="s">
        <v>168</v>
      </c>
      <c r="J609" s="10">
        <v>284</v>
      </c>
      <c r="K609" s="11" t="s">
        <v>73</v>
      </c>
      <c r="L609" s="11"/>
      <c r="M609" s="19" t="s">
        <v>1701</v>
      </c>
      <c r="N609" s="6"/>
    </row>
    <row r="610" spans="1:14" ht="12.75" customHeight="1" x14ac:dyDescent="0.2">
      <c r="A610" s="161">
        <v>295</v>
      </c>
      <c r="B610" s="175" t="s">
        <v>1340</v>
      </c>
      <c r="C610" s="166" t="s">
        <v>309</v>
      </c>
      <c r="D610" s="166" t="s">
        <v>2</v>
      </c>
      <c r="E610" s="162" t="s">
        <v>428</v>
      </c>
      <c r="F610" s="87">
        <v>31.395600000000002</v>
      </c>
      <c r="G610" s="87">
        <v>31.395600000000002</v>
      </c>
      <c r="H610" s="146">
        <v>31.3948</v>
      </c>
      <c r="I610" s="15" t="s">
        <v>168</v>
      </c>
      <c r="J610" s="10">
        <v>284</v>
      </c>
      <c r="K610" s="11" t="s">
        <v>67</v>
      </c>
      <c r="L610" s="10"/>
      <c r="M610" s="19" t="s">
        <v>1701</v>
      </c>
      <c r="N610" s="6"/>
    </row>
    <row r="611" spans="1:14" ht="63.75" customHeight="1" x14ac:dyDescent="0.2">
      <c r="A611" s="161">
        <v>296</v>
      </c>
      <c r="B611" s="9" t="s">
        <v>438</v>
      </c>
      <c r="C611" s="162" t="s">
        <v>156</v>
      </c>
      <c r="D611" s="166" t="s">
        <v>2</v>
      </c>
      <c r="E611" s="166" t="s">
        <v>442</v>
      </c>
      <c r="F611" s="164"/>
      <c r="G611" s="164"/>
      <c r="H611" s="164"/>
      <c r="I611" s="40" t="s">
        <v>1258</v>
      </c>
      <c r="J611" s="44"/>
      <c r="K611" s="44"/>
      <c r="L611" s="45"/>
      <c r="M611" s="9"/>
      <c r="N611" s="6"/>
    </row>
    <row r="612" spans="1:14" ht="38.25" customHeight="1" x14ac:dyDescent="0.2">
      <c r="A612" s="161">
        <v>297</v>
      </c>
      <c r="B612" s="9" t="s">
        <v>439</v>
      </c>
      <c r="C612" s="162" t="s">
        <v>156</v>
      </c>
      <c r="D612" s="166" t="s">
        <v>2</v>
      </c>
      <c r="E612" s="166" t="s">
        <v>428</v>
      </c>
      <c r="F612" s="164"/>
      <c r="G612" s="164"/>
      <c r="H612" s="164"/>
      <c r="I612" s="40" t="s">
        <v>1258</v>
      </c>
      <c r="J612" s="44"/>
      <c r="K612" s="44"/>
      <c r="L612" s="45"/>
      <c r="M612" s="9" t="s">
        <v>1813</v>
      </c>
      <c r="N612" s="6"/>
    </row>
    <row r="613" spans="1:14" ht="38.25" customHeight="1" x14ac:dyDescent="0.2">
      <c r="A613" s="161">
        <v>298</v>
      </c>
      <c r="B613" s="9" t="s">
        <v>440</v>
      </c>
      <c r="C613" s="162" t="s">
        <v>156</v>
      </c>
      <c r="D613" s="166" t="s">
        <v>2</v>
      </c>
      <c r="E613" s="166" t="s">
        <v>428</v>
      </c>
      <c r="F613" s="164"/>
      <c r="G613" s="164"/>
      <c r="H613" s="164"/>
      <c r="I613" s="40" t="s">
        <v>1258</v>
      </c>
      <c r="J613" s="44"/>
      <c r="K613" s="44"/>
      <c r="L613" s="45"/>
      <c r="M613" s="9" t="s">
        <v>1597</v>
      </c>
      <c r="N613" s="6"/>
    </row>
    <row r="614" spans="1:14" ht="102" customHeight="1" x14ac:dyDescent="0.2">
      <c r="A614" s="161">
        <v>299</v>
      </c>
      <c r="B614" s="9" t="s">
        <v>441</v>
      </c>
      <c r="C614" s="162" t="s">
        <v>156</v>
      </c>
      <c r="D614" s="166" t="s">
        <v>2</v>
      </c>
      <c r="E614" s="164" t="s">
        <v>443</v>
      </c>
      <c r="F614" s="164"/>
      <c r="G614" s="164"/>
      <c r="H614" s="164"/>
      <c r="I614" s="40" t="s">
        <v>1258</v>
      </c>
      <c r="J614" s="44"/>
      <c r="K614" s="44"/>
      <c r="L614" s="45"/>
      <c r="M614" s="9" t="s">
        <v>1814</v>
      </c>
      <c r="N614" s="6"/>
    </row>
    <row r="615" spans="1:14" ht="12.75" customHeight="1" x14ac:dyDescent="0.2">
      <c r="A615" s="161"/>
      <c r="B615" s="19" t="s">
        <v>167</v>
      </c>
      <c r="C615" s="162"/>
      <c r="D615" s="166"/>
      <c r="E615" s="162"/>
      <c r="F615" s="79">
        <v>0</v>
      </c>
      <c r="G615" s="79">
        <v>0</v>
      </c>
      <c r="H615" s="79">
        <v>0</v>
      </c>
      <c r="I615" s="40"/>
      <c r="J615" s="163"/>
      <c r="K615" s="163"/>
      <c r="L615" s="163"/>
      <c r="M615" s="9"/>
      <c r="N615" s="6"/>
    </row>
    <row r="616" spans="1:14" ht="12.75" customHeight="1" x14ac:dyDescent="0.2">
      <c r="A616" s="161"/>
      <c r="B616" s="19" t="s">
        <v>168</v>
      </c>
      <c r="C616" s="162"/>
      <c r="D616" s="162"/>
      <c r="E616" s="162"/>
      <c r="F616" s="79">
        <v>62.698900000000002</v>
      </c>
      <c r="G616" s="79">
        <v>62.698900000000002</v>
      </c>
      <c r="H616" s="79">
        <v>62.698900000000002</v>
      </c>
      <c r="I616" s="163"/>
      <c r="J616" s="163"/>
      <c r="K616" s="163"/>
      <c r="L616" s="163"/>
      <c r="M616" s="9"/>
      <c r="N616" s="6"/>
    </row>
    <row r="617" spans="1:14" ht="12.75" customHeight="1" x14ac:dyDescent="0.2">
      <c r="A617" s="161"/>
      <c r="B617" s="19" t="s">
        <v>19</v>
      </c>
      <c r="C617" s="162"/>
      <c r="D617" s="162"/>
      <c r="E617" s="162"/>
      <c r="F617" s="79">
        <v>0</v>
      </c>
      <c r="G617" s="79">
        <v>0</v>
      </c>
      <c r="H617" s="79"/>
      <c r="I617" s="163"/>
      <c r="J617" s="163"/>
      <c r="K617" s="163"/>
      <c r="L617" s="163"/>
      <c r="M617" s="9"/>
      <c r="N617" s="6"/>
    </row>
    <row r="618" spans="1:14" ht="12.75" customHeight="1" x14ac:dyDescent="0.2">
      <c r="A618" s="161"/>
      <c r="B618" s="19" t="s">
        <v>169</v>
      </c>
      <c r="C618" s="162"/>
      <c r="D618" s="162"/>
      <c r="E618" s="162"/>
      <c r="F618" s="79">
        <v>0</v>
      </c>
      <c r="G618" s="79">
        <v>0</v>
      </c>
      <c r="H618" s="79"/>
      <c r="I618" s="163"/>
      <c r="J618" s="163"/>
      <c r="K618" s="163"/>
      <c r="L618" s="163"/>
      <c r="M618" s="9"/>
      <c r="N618" s="6"/>
    </row>
    <row r="619" spans="1:14" ht="25.5" customHeight="1" x14ac:dyDescent="0.2">
      <c r="A619" s="161"/>
      <c r="B619" s="19" t="s">
        <v>445</v>
      </c>
      <c r="C619" s="162"/>
      <c r="D619" s="162"/>
      <c r="E619" s="162"/>
      <c r="F619" s="79">
        <v>62.698900000000002</v>
      </c>
      <c r="G619" s="79">
        <v>62.698900000000002</v>
      </c>
      <c r="H619" s="79">
        <v>62.698999999999998</v>
      </c>
      <c r="I619" s="163"/>
      <c r="J619" s="163"/>
      <c r="K619" s="163"/>
      <c r="L619" s="163"/>
      <c r="M619" s="9"/>
      <c r="N619" s="6"/>
    </row>
    <row r="620" spans="1:14" ht="12.75" customHeight="1" x14ac:dyDescent="0.2">
      <c r="A620" s="161"/>
      <c r="B620" s="90" t="s">
        <v>446</v>
      </c>
      <c r="C620" s="161"/>
      <c r="D620" s="161"/>
      <c r="E620" s="161"/>
      <c r="F620" s="195"/>
      <c r="G620" s="195"/>
      <c r="H620" s="195"/>
      <c r="I620" s="195"/>
      <c r="J620" s="195"/>
      <c r="K620" s="195"/>
      <c r="L620" s="195"/>
      <c r="M620" s="9"/>
      <c r="N620" s="6"/>
    </row>
    <row r="621" spans="1:14" ht="12.75" customHeight="1" x14ac:dyDescent="0.2">
      <c r="A621" s="161"/>
      <c r="B621" s="90" t="s">
        <v>447</v>
      </c>
      <c r="C621" s="161"/>
      <c r="D621" s="161"/>
      <c r="E621" s="161"/>
      <c r="F621" s="195"/>
      <c r="G621" s="195"/>
      <c r="H621" s="195"/>
      <c r="I621" s="195"/>
      <c r="J621" s="195"/>
      <c r="K621" s="195"/>
      <c r="L621" s="195"/>
      <c r="M621" s="9"/>
      <c r="N621" s="6"/>
    </row>
    <row r="622" spans="1:14" ht="25.5" customHeight="1" x14ac:dyDescent="0.2">
      <c r="A622" s="110">
        <v>49</v>
      </c>
      <c r="B622" s="9" t="s">
        <v>448</v>
      </c>
      <c r="C622" s="162" t="s">
        <v>1</v>
      </c>
      <c r="D622" s="162" t="s">
        <v>1409</v>
      </c>
      <c r="E622" s="162" t="s">
        <v>451</v>
      </c>
      <c r="F622" s="15">
        <v>66</v>
      </c>
      <c r="G622" s="15">
        <v>66</v>
      </c>
      <c r="H622" s="170" t="s">
        <v>1765</v>
      </c>
      <c r="I622" s="163" t="s">
        <v>2</v>
      </c>
      <c r="J622" s="163" t="s">
        <v>2</v>
      </c>
      <c r="K622" s="163" t="s">
        <v>2</v>
      </c>
      <c r="L622" s="163" t="s">
        <v>2</v>
      </c>
      <c r="M622" s="9" t="s">
        <v>1597</v>
      </c>
      <c r="N622" s="6"/>
    </row>
    <row r="623" spans="1:14" ht="25.5" customHeight="1" x14ac:dyDescent="0.2">
      <c r="A623" s="110">
        <v>50</v>
      </c>
      <c r="B623" s="9" t="s">
        <v>449</v>
      </c>
      <c r="C623" s="162" t="s">
        <v>1</v>
      </c>
      <c r="D623" s="162" t="s">
        <v>1409</v>
      </c>
      <c r="E623" s="162" t="s">
        <v>451</v>
      </c>
      <c r="F623" s="15">
        <v>7</v>
      </c>
      <c r="G623" s="15">
        <v>7</v>
      </c>
      <c r="H623" s="170" t="s">
        <v>1766</v>
      </c>
      <c r="I623" s="163" t="s">
        <v>2</v>
      </c>
      <c r="J623" s="163" t="s">
        <v>2</v>
      </c>
      <c r="K623" s="163" t="s">
        <v>2</v>
      </c>
      <c r="L623" s="163" t="s">
        <v>2</v>
      </c>
      <c r="M623" s="9" t="s">
        <v>1597</v>
      </c>
      <c r="N623" s="6"/>
    </row>
    <row r="624" spans="1:14" ht="25.5" customHeight="1" x14ac:dyDescent="0.2">
      <c r="A624" s="110">
        <v>51</v>
      </c>
      <c r="B624" s="9" t="s">
        <v>450</v>
      </c>
      <c r="C624" s="162" t="s">
        <v>1</v>
      </c>
      <c r="D624" s="162" t="s">
        <v>1409</v>
      </c>
      <c r="E624" s="162" t="s">
        <v>451</v>
      </c>
      <c r="F624" s="15">
        <v>4.5</v>
      </c>
      <c r="G624" s="15">
        <v>4.5</v>
      </c>
      <c r="H624" s="170" t="s">
        <v>1767</v>
      </c>
      <c r="I624" s="163" t="s">
        <v>2</v>
      </c>
      <c r="J624" s="163" t="s">
        <v>2</v>
      </c>
      <c r="K624" s="163" t="s">
        <v>2</v>
      </c>
      <c r="L624" s="163" t="s">
        <v>2</v>
      </c>
      <c r="M624" s="9" t="s">
        <v>1597</v>
      </c>
      <c r="N624" s="6"/>
    </row>
    <row r="625" spans="1:14" ht="12.75" customHeight="1" x14ac:dyDescent="0.2">
      <c r="A625" s="161"/>
      <c r="B625" s="96" t="s">
        <v>162</v>
      </c>
      <c r="C625" s="162"/>
      <c r="D625" s="162"/>
      <c r="E625" s="162"/>
      <c r="F625" s="162"/>
      <c r="G625" s="162"/>
      <c r="H625" s="162"/>
      <c r="I625" s="163"/>
      <c r="J625" s="163"/>
      <c r="K625" s="163"/>
      <c r="L625" s="163"/>
      <c r="M625" s="9"/>
      <c r="N625" s="6"/>
    </row>
    <row r="626" spans="1:14" ht="25.5" customHeight="1" x14ac:dyDescent="0.2">
      <c r="A626" s="161"/>
      <c r="B626" s="93" t="s">
        <v>452</v>
      </c>
      <c r="C626" s="162"/>
      <c r="D626" s="162"/>
      <c r="E626" s="162"/>
      <c r="F626" s="15"/>
      <c r="G626" s="15"/>
      <c r="H626" s="15"/>
      <c r="I626" s="162"/>
      <c r="J626" s="162"/>
      <c r="K626" s="162"/>
      <c r="L626" s="162"/>
      <c r="M626" s="9"/>
      <c r="N626" s="6"/>
    </row>
    <row r="627" spans="1:14" ht="12.75" customHeight="1" x14ac:dyDescent="0.2">
      <c r="A627" s="161">
        <v>300</v>
      </c>
      <c r="B627" s="175" t="s">
        <v>1341</v>
      </c>
      <c r="C627" s="166" t="s">
        <v>309</v>
      </c>
      <c r="D627" s="166" t="s">
        <v>2</v>
      </c>
      <c r="E627" s="162" t="s">
        <v>451</v>
      </c>
      <c r="F627" s="87">
        <v>33.354999999999997</v>
      </c>
      <c r="G627" s="87">
        <v>33.354999999999997</v>
      </c>
      <c r="H627" s="87">
        <v>33.353999999999999</v>
      </c>
      <c r="I627" s="15" t="s">
        <v>168</v>
      </c>
      <c r="J627" s="10">
        <v>264</v>
      </c>
      <c r="K627" s="11" t="s">
        <v>103</v>
      </c>
      <c r="L627" s="10"/>
      <c r="M627" s="9" t="s">
        <v>1664</v>
      </c>
      <c r="N627" s="6"/>
    </row>
    <row r="628" spans="1:14" ht="25.5" customHeight="1" x14ac:dyDescent="0.2">
      <c r="A628" s="161">
        <v>301</v>
      </c>
      <c r="B628" s="112" t="s">
        <v>1342</v>
      </c>
      <c r="C628" s="166" t="s">
        <v>309</v>
      </c>
      <c r="D628" s="162" t="s">
        <v>2</v>
      </c>
      <c r="E628" s="162" t="s">
        <v>451</v>
      </c>
      <c r="F628" s="87">
        <v>7.63</v>
      </c>
      <c r="G628" s="87">
        <v>7.63</v>
      </c>
      <c r="H628" s="87">
        <v>7.63</v>
      </c>
      <c r="I628" s="15" t="s">
        <v>168</v>
      </c>
      <c r="J628" s="10">
        <v>264</v>
      </c>
      <c r="K628" s="11" t="s">
        <v>84</v>
      </c>
      <c r="L628" s="10"/>
      <c r="M628" s="9" t="s">
        <v>1597</v>
      </c>
      <c r="N628" s="6"/>
    </row>
    <row r="629" spans="1:14" ht="25.5" customHeight="1" x14ac:dyDescent="0.2">
      <c r="A629" s="161">
        <v>302</v>
      </c>
      <c r="B629" s="112" t="s">
        <v>1343</v>
      </c>
      <c r="C629" s="166" t="s">
        <v>309</v>
      </c>
      <c r="D629" s="162" t="s">
        <v>2</v>
      </c>
      <c r="E629" s="162" t="s">
        <v>451</v>
      </c>
      <c r="F629" s="87">
        <v>3.0325000000000002</v>
      </c>
      <c r="G629" s="87">
        <v>3.0325000000000002</v>
      </c>
      <c r="H629" s="87">
        <v>3.0329999999999999</v>
      </c>
      <c r="I629" s="15" t="s">
        <v>168</v>
      </c>
      <c r="J629" s="10">
        <v>264</v>
      </c>
      <c r="K629" s="11" t="s">
        <v>73</v>
      </c>
      <c r="L629" s="11"/>
      <c r="M629" s="9" t="s">
        <v>1597</v>
      </c>
      <c r="N629" s="6"/>
    </row>
    <row r="630" spans="1:14" ht="12.75" customHeight="1" x14ac:dyDescent="0.2">
      <c r="A630" s="161">
        <v>303</v>
      </c>
      <c r="B630" s="175" t="s">
        <v>1344</v>
      </c>
      <c r="C630" s="166" t="s">
        <v>309</v>
      </c>
      <c r="D630" s="166" t="s">
        <v>2</v>
      </c>
      <c r="E630" s="162" t="s">
        <v>451</v>
      </c>
      <c r="F630" s="87">
        <v>45.105600000000003</v>
      </c>
      <c r="G630" s="87">
        <v>45.105600000000003</v>
      </c>
      <c r="H630" s="87">
        <v>45.093000000000004</v>
      </c>
      <c r="I630" s="15" t="s">
        <v>168</v>
      </c>
      <c r="J630" s="10">
        <v>264</v>
      </c>
      <c r="K630" s="11" t="s">
        <v>102</v>
      </c>
      <c r="L630" s="10"/>
      <c r="M630" s="9" t="s">
        <v>1665</v>
      </c>
      <c r="N630" s="6"/>
    </row>
    <row r="631" spans="1:14" ht="25.5" customHeight="1" x14ac:dyDescent="0.2">
      <c r="A631" s="161">
        <v>304</v>
      </c>
      <c r="B631" s="9" t="s">
        <v>453</v>
      </c>
      <c r="C631" s="162" t="s">
        <v>202</v>
      </c>
      <c r="D631" s="166" t="s">
        <v>2</v>
      </c>
      <c r="E631" s="162" t="s">
        <v>451</v>
      </c>
      <c r="F631" s="18">
        <v>39.220999999999997</v>
      </c>
      <c r="G631" s="18">
        <v>39.220999999999997</v>
      </c>
      <c r="H631" s="18">
        <v>39.220999999999997</v>
      </c>
      <c r="I631" s="40"/>
      <c r="J631" s="44"/>
      <c r="K631" s="44"/>
      <c r="L631" s="45"/>
      <c r="M631" s="9" t="s">
        <v>1815</v>
      </c>
      <c r="N631" s="6"/>
    </row>
    <row r="632" spans="1:14" ht="38.25" customHeight="1" x14ac:dyDescent="0.2">
      <c r="A632" s="161">
        <v>305</v>
      </c>
      <c r="B632" s="9" t="s">
        <v>454</v>
      </c>
      <c r="C632" s="162" t="s">
        <v>202</v>
      </c>
      <c r="D632" s="166" t="s">
        <v>2</v>
      </c>
      <c r="E632" s="162" t="s">
        <v>451</v>
      </c>
      <c r="F632" s="18">
        <v>2.3359999999999999</v>
      </c>
      <c r="G632" s="18">
        <v>2.3359999999999999</v>
      </c>
      <c r="H632" s="18">
        <v>2.3359999999999999</v>
      </c>
      <c r="I632" s="40"/>
      <c r="J632" s="44"/>
      <c r="K632" s="44"/>
      <c r="L632" s="45"/>
      <c r="M632" s="9" t="s">
        <v>1949</v>
      </c>
      <c r="N632" s="6"/>
    </row>
    <row r="633" spans="1:14" ht="52.5" customHeight="1" x14ac:dyDescent="0.2">
      <c r="A633" s="161">
        <v>306</v>
      </c>
      <c r="B633" s="9" t="s">
        <v>455</v>
      </c>
      <c r="C633" s="162" t="s">
        <v>202</v>
      </c>
      <c r="D633" s="166" t="s">
        <v>2</v>
      </c>
      <c r="E633" s="166" t="s">
        <v>458</v>
      </c>
      <c r="F633" s="18">
        <v>3.5179999999999998</v>
      </c>
      <c r="G633" s="18">
        <v>3.5179999999999998</v>
      </c>
      <c r="H633" s="18">
        <v>3.5179999999999998</v>
      </c>
      <c r="I633" s="40"/>
      <c r="J633" s="44"/>
      <c r="K633" s="44"/>
      <c r="L633" s="45"/>
      <c r="M633" s="9" t="s">
        <v>1950</v>
      </c>
      <c r="N633" s="6"/>
    </row>
    <row r="634" spans="1:14" ht="51" customHeight="1" x14ac:dyDescent="0.2">
      <c r="A634" s="161">
        <v>307</v>
      </c>
      <c r="B634" s="9" t="s">
        <v>456</v>
      </c>
      <c r="C634" s="162" t="s">
        <v>220</v>
      </c>
      <c r="D634" s="166" t="s">
        <v>2</v>
      </c>
      <c r="E634" s="166" t="s">
        <v>458</v>
      </c>
      <c r="F634" s="164"/>
      <c r="G634" s="164"/>
      <c r="H634" s="164"/>
      <c r="I634" s="40"/>
      <c r="J634" s="40"/>
      <c r="K634" s="40"/>
      <c r="L634" s="40"/>
      <c r="M634" s="9" t="s">
        <v>1948</v>
      </c>
      <c r="N634" s="6"/>
    </row>
    <row r="635" spans="1:14" ht="53.25" customHeight="1" x14ac:dyDescent="0.2">
      <c r="A635" s="161">
        <v>308</v>
      </c>
      <c r="B635" s="9" t="s">
        <v>457</v>
      </c>
      <c r="C635" s="162" t="s">
        <v>220</v>
      </c>
      <c r="D635" s="166" t="s">
        <v>2</v>
      </c>
      <c r="E635" s="162" t="s">
        <v>451</v>
      </c>
      <c r="F635" s="164"/>
      <c r="G635" s="164"/>
      <c r="H635" s="164"/>
      <c r="I635" s="40"/>
      <c r="J635" s="40"/>
      <c r="K635" s="40"/>
      <c r="L635" s="40"/>
      <c r="M635" s="9" t="s">
        <v>1951</v>
      </c>
      <c r="N635" s="6"/>
    </row>
    <row r="636" spans="1:14" ht="12.75" customHeight="1" x14ac:dyDescent="0.2">
      <c r="A636" s="161"/>
      <c r="B636" s="19" t="s">
        <v>167</v>
      </c>
      <c r="C636" s="162"/>
      <c r="D636" s="166"/>
      <c r="E636" s="162"/>
      <c r="F636" s="79">
        <v>0</v>
      </c>
      <c r="G636" s="79">
        <v>0</v>
      </c>
      <c r="H636" s="79"/>
      <c r="I636" s="40"/>
      <c r="J636" s="40"/>
      <c r="K636" s="40"/>
      <c r="L636" s="40"/>
      <c r="M636" s="9"/>
      <c r="N636" s="6"/>
    </row>
    <row r="637" spans="1:14" ht="12.75" customHeight="1" x14ac:dyDescent="0.2">
      <c r="A637" s="161"/>
      <c r="B637" s="19" t="s">
        <v>168</v>
      </c>
      <c r="C637" s="162"/>
      <c r="D637" s="162"/>
      <c r="E637" s="162"/>
      <c r="F637" s="79">
        <v>89.123099999999994</v>
      </c>
      <c r="G637" s="79">
        <v>89.123099999999994</v>
      </c>
      <c r="H637" s="79">
        <f>H627+H628+H629+H630</f>
        <v>89.110000000000014</v>
      </c>
      <c r="I637" s="163"/>
      <c r="J637" s="163"/>
      <c r="K637" s="163"/>
      <c r="L637" s="163"/>
      <c r="M637" s="9"/>
      <c r="N637" s="6"/>
    </row>
    <row r="638" spans="1:14" ht="12.75" customHeight="1" x14ac:dyDescent="0.2">
      <c r="A638" s="161"/>
      <c r="B638" s="19" t="s">
        <v>19</v>
      </c>
      <c r="C638" s="162"/>
      <c r="D638" s="162"/>
      <c r="E638" s="162"/>
      <c r="F638" s="79">
        <v>0</v>
      </c>
      <c r="G638" s="79">
        <v>0</v>
      </c>
      <c r="H638" s="79"/>
      <c r="I638" s="163"/>
      <c r="J638" s="163"/>
      <c r="K638" s="163"/>
      <c r="L638" s="163"/>
      <c r="M638" s="9"/>
      <c r="N638" s="6"/>
    </row>
    <row r="639" spans="1:14" ht="12.75" customHeight="1" x14ac:dyDescent="0.2">
      <c r="A639" s="161"/>
      <c r="B639" s="19" t="s">
        <v>169</v>
      </c>
      <c r="C639" s="162"/>
      <c r="D639" s="162"/>
      <c r="E639" s="162"/>
      <c r="F639" s="79">
        <v>0</v>
      </c>
      <c r="G639" s="79">
        <v>0</v>
      </c>
      <c r="H639" s="79"/>
      <c r="I639" s="163"/>
      <c r="J639" s="163"/>
      <c r="K639" s="163"/>
      <c r="L639" s="163"/>
      <c r="M639" s="9"/>
      <c r="N639" s="6"/>
    </row>
    <row r="640" spans="1:14" ht="25.5" x14ac:dyDescent="0.2">
      <c r="A640" s="161"/>
      <c r="B640" s="19" t="s">
        <v>459</v>
      </c>
      <c r="C640" s="162"/>
      <c r="D640" s="162"/>
      <c r="E640" s="162"/>
      <c r="F640" s="79">
        <v>89.123099999999994</v>
      </c>
      <c r="G640" s="79">
        <v>89.123099999999994</v>
      </c>
      <c r="H640" s="79">
        <f>H637+H638</f>
        <v>89.110000000000014</v>
      </c>
      <c r="I640" s="163"/>
      <c r="J640" s="163"/>
      <c r="K640" s="163"/>
      <c r="L640" s="163"/>
      <c r="M640" s="9"/>
      <c r="N640" s="6"/>
    </row>
    <row r="641" spans="1:14" ht="12.75" customHeight="1" x14ac:dyDescent="0.2">
      <c r="A641" s="161"/>
      <c r="B641" s="90" t="s">
        <v>460</v>
      </c>
      <c r="C641" s="161"/>
      <c r="D641" s="161"/>
      <c r="E641" s="161"/>
      <c r="F641" s="195"/>
      <c r="G641" s="195"/>
      <c r="H641" s="195"/>
      <c r="I641" s="195"/>
      <c r="J641" s="195"/>
      <c r="K641" s="195"/>
      <c r="L641" s="195"/>
      <c r="M641" s="9"/>
      <c r="N641" s="6"/>
    </row>
    <row r="642" spans="1:14" ht="12.75" customHeight="1" x14ac:dyDescent="0.2">
      <c r="A642" s="161"/>
      <c r="B642" s="90" t="s">
        <v>461</v>
      </c>
      <c r="C642" s="161"/>
      <c r="D642" s="161"/>
      <c r="E642" s="161"/>
      <c r="F642" s="195"/>
      <c r="G642" s="195"/>
      <c r="H642" s="195"/>
      <c r="I642" s="195"/>
      <c r="J642" s="195"/>
      <c r="K642" s="195"/>
      <c r="L642" s="195"/>
      <c r="M642" s="9"/>
      <c r="N642" s="6"/>
    </row>
    <row r="643" spans="1:14" ht="13.5" customHeight="1" x14ac:dyDescent="0.2">
      <c r="A643" s="161"/>
      <c r="B643" s="120" t="s">
        <v>462</v>
      </c>
      <c r="C643" s="161"/>
      <c r="D643" s="161"/>
      <c r="E643" s="161"/>
      <c r="F643" s="210"/>
      <c r="G643" s="210"/>
      <c r="H643" s="210"/>
      <c r="I643" s="210"/>
      <c r="J643" s="210"/>
      <c r="K643" s="210"/>
      <c r="L643" s="210"/>
      <c r="M643" s="9"/>
      <c r="N643" s="6"/>
    </row>
    <row r="644" spans="1:14" ht="12.75" customHeight="1" x14ac:dyDescent="0.2">
      <c r="A644" s="110">
        <v>52</v>
      </c>
      <c r="B644" s="9" t="s">
        <v>466</v>
      </c>
      <c r="C644" s="162" t="s">
        <v>1</v>
      </c>
      <c r="D644" s="162" t="s">
        <v>1412</v>
      </c>
      <c r="E644" s="162" t="s">
        <v>473</v>
      </c>
      <c r="F644" s="15">
        <v>11.6</v>
      </c>
      <c r="G644" s="15">
        <v>11.6</v>
      </c>
      <c r="H644" s="170" t="s">
        <v>1768</v>
      </c>
      <c r="I644" s="163" t="s">
        <v>2</v>
      </c>
      <c r="J644" s="163" t="s">
        <v>2</v>
      </c>
      <c r="K644" s="163" t="s">
        <v>2</v>
      </c>
      <c r="L644" s="163" t="s">
        <v>2</v>
      </c>
      <c r="M644" s="9" t="s">
        <v>1434</v>
      </c>
      <c r="N644" s="6"/>
    </row>
    <row r="645" spans="1:14" ht="25.5" customHeight="1" x14ac:dyDescent="0.2">
      <c r="A645" s="110">
        <v>53</v>
      </c>
      <c r="B645" s="9" t="s">
        <v>463</v>
      </c>
      <c r="C645" s="162" t="s">
        <v>156</v>
      </c>
      <c r="D645" s="162" t="s">
        <v>1412</v>
      </c>
      <c r="E645" s="162" t="s">
        <v>473</v>
      </c>
      <c r="F645" s="15">
        <v>13.4</v>
      </c>
      <c r="G645" s="15">
        <v>13.4</v>
      </c>
      <c r="H645" s="170" t="s">
        <v>1769</v>
      </c>
      <c r="I645" s="163" t="s">
        <v>2</v>
      </c>
      <c r="J645" s="163" t="s">
        <v>2</v>
      </c>
      <c r="K645" s="163" t="s">
        <v>2</v>
      </c>
      <c r="L645" s="163" t="s">
        <v>2</v>
      </c>
      <c r="M645" s="9" t="s">
        <v>1435</v>
      </c>
      <c r="N645" s="6"/>
    </row>
    <row r="646" spans="1:14" ht="25.5" customHeight="1" x14ac:dyDescent="0.2">
      <c r="A646" s="110">
        <v>54</v>
      </c>
      <c r="B646" s="9" t="s">
        <v>464</v>
      </c>
      <c r="C646" s="162" t="s">
        <v>1</v>
      </c>
      <c r="D646" s="162" t="s">
        <v>1412</v>
      </c>
      <c r="E646" s="162" t="s">
        <v>473</v>
      </c>
      <c r="F646" s="15">
        <v>3.6</v>
      </c>
      <c r="G646" s="15">
        <v>2.6</v>
      </c>
      <c r="H646" s="170" t="s">
        <v>1770</v>
      </c>
      <c r="I646" s="163" t="s">
        <v>2</v>
      </c>
      <c r="J646" s="163" t="s">
        <v>2</v>
      </c>
      <c r="K646" s="163" t="s">
        <v>2</v>
      </c>
      <c r="L646" s="163" t="s">
        <v>2</v>
      </c>
      <c r="M646" s="9" t="s">
        <v>1436</v>
      </c>
      <c r="N646" s="6"/>
    </row>
    <row r="647" spans="1:14" ht="25.5" customHeight="1" x14ac:dyDescent="0.2">
      <c r="A647" s="110">
        <v>55</v>
      </c>
      <c r="B647" s="9" t="s">
        <v>465</v>
      </c>
      <c r="C647" s="162" t="s">
        <v>1</v>
      </c>
      <c r="D647" s="162" t="s">
        <v>1412</v>
      </c>
      <c r="E647" s="162" t="s">
        <v>473</v>
      </c>
      <c r="F647" s="15">
        <v>8.1</v>
      </c>
      <c r="G647" s="15">
        <v>38.799999999999997</v>
      </c>
      <c r="H647" s="170" t="s">
        <v>1771</v>
      </c>
      <c r="I647" s="163" t="s">
        <v>2</v>
      </c>
      <c r="J647" s="163" t="s">
        <v>2</v>
      </c>
      <c r="K647" s="163" t="s">
        <v>2</v>
      </c>
      <c r="L647" s="163" t="s">
        <v>2</v>
      </c>
      <c r="M647" s="9" t="s">
        <v>1437</v>
      </c>
      <c r="N647" s="6"/>
    </row>
    <row r="648" spans="1:14" ht="13.5" customHeight="1" x14ac:dyDescent="0.2">
      <c r="A648" s="161"/>
      <c r="B648" s="121" t="s">
        <v>467</v>
      </c>
      <c r="C648" s="51"/>
      <c r="D648" s="51"/>
      <c r="E648" s="51"/>
      <c r="F648" s="51"/>
      <c r="G648" s="51"/>
      <c r="H648" s="51"/>
      <c r="I648" s="19"/>
      <c r="J648" s="19"/>
      <c r="K648" s="19"/>
      <c r="L648" s="19"/>
      <c r="M648" s="9"/>
      <c r="N648" s="6"/>
    </row>
    <row r="649" spans="1:14" ht="38.25" x14ac:dyDescent="0.2">
      <c r="A649" s="110">
        <v>104</v>
      </c>
      <c r="B649" s="9" t="s">
        <v>468</v>
      </c>
      <c r="C649" s="162" t="s">
        <v>472</v>
      </c>
      <c r="D649" s="162" t="s">
        <v>1413</v>
      </c>
      <c r="E649" s="162" t="s">
        <v>473</v>
      </c>
      <c r="F649" s="15">
        <v>110.5</v>
      </c>
      <c r="G649" s="15">
        <v>110.5</v>
      </c>
      <c r="H649" s="170" t="s">
        <v>1772</v>
      </c>
      <c r="I649" s="163" t="s">
        <v>2</v>
      </c>
      <c r="J649" s="163" t="s">
        <v>2</v>
      </c>
      <c r="K649" s="163" t="s">
        <v>2</v>
      </c>
      <c r="L649" s="163" t="s">
        <v>2</v>
      </c>
      <c r="M649" s="9" t="s">
        <v>1438</v>
      </c>
      <c r="N649" s="6"/>
    </row>
    <row r="650" spans="1:14" ht="38.25" customHeight="1" x14ac:dyDescent="0.2">
      <c r="A650" s="110">
        <v>106</v>
      </c>
      <c r="B650" s="9" t="s">
        <v>469</v>
      </c>
      <c r="C650" s="162" t="s">
        <v>1</v>
      </c>
      <c r="D650" s="162" t="s">
        <v>471</v>
      </c>
      <c r="E650" s="162" t="s">
        <v>471</v>
      </c>
      <c r="F650" s="15">
        <v>90.7</v>
      </c>
      <c r="G650" s="15">
        <v>90.7</v>
      </c>
      <c r="H650" s="170" t="s">
        <v>1773</v>
      </c>
      <c r="I650" s="163" t="s">
        <v>2</v>
      </c>
      <c r="J650" s="163" t="s">
        <v>2</v>
      </c>
      <c r="K650" s="163" t="s">
        <v>2</v>
      </c>
      <c r="L650" s="163" t="s">
        <v>2</v>
      </c>
      <c r="M650" s="9" t="s">
        <v>1440</v>
      </c>
      <c r="N650" s="6"/>
    </row>
    <row r="651" spans="1:14" ht="38.25" customHeight="1" x14ac:dyDescent="0.2">
      <c r="A651" s="110">
        <v>108</v>
      </c>
      <c r="B651" s="9" t="s">
        <v>470</v>
      </c>
      <c r="C651" s="162" t="s">
        <v>1</v>
      </c>
      <c r="D651" s="162" t="s">
        <v>1409</v>
      </c>
      <c r="E651" s="162" t="s">
        <v>471</v>
      </c>
      <c r="F651" s="15">
        <v>71</v>
      </c>
      <c r="G651" s="15">
        <v>71</v>
      </c>
      <c r="H651" s="170" t="s">
        <v>1774</v>
      </c>
      <c r="I651" s="163" t="s">
        <v>2</v>
      </c>
      <c r="J651" s="163" t="s">
        <v>2</v>
      </c>
      <c r="K651" s="163" t="s">
        <v>2</v>
      </c>
      <c r="L651" s="163" t="s">
        <v>2</v>
      </c>
      <c r="M651" s="9" t="s">
        <v>1439</v>
      </c>
      <c r="N651" s="6"/>
    </row>
    <row r="652" spans="1:14" ht="25.5" customHeight="1" x14ac:dyDescent="0.2">
      <c r="A652" s="161"/>
      <c r="B652" s="93" t="s">
        <v>474</v>
      </c>
      <c r="C652" s="162"/>
      <c r="D652" s="162"/>
      <c r="E652" s="162"/>
      <c r="F652" s="15"/>
      <c r="G652" s="15"/>
      <c r="H652" s="15"/>
      <c r="I652" s="162"/>
      <c r="J652" s="162"/>
      <c r="K652" s="162"/>
      <c r="L652" s="162"/>
      <c r="M652" s="9"/>
      <c r="N652" s="6"/>
    </row>
    <row r="653" spans="1:14" ht="12.75" customHeight="1" x14ac:dyDescent="0.2">
      <c r="A653" s="193">
        <v>309</v>
      </c>
      <c r="B653" s="204" t="s">
        <v>475</v>
      </c>
      <c r="C653" s="166" t="s">
        <v>309</v>
      </c>
      <c r="D653" s="198" t="s">
        <v>2</v>
      </c>
      <c r="E653" s="194" t="s">
        <v>471</v>
      </c>
      <c r="F653" s="68">
        <v>297.41469999999998</v>
      </c>
      <c r="G653" s="68">
        <v>297.41469999999998</v>
      </c>
      <c r="H653" s="68">
        <v>297.41500000000002</v>
      </c>
      <c r="I653" s="15" t="s">
        <v>19</v>
      </c>
      <c r="J653" s="10">
        <v>252</v>
      </c>
      <c r="K653" s="11" t="s">
        <v>103</v>
      </c>
      <c r="L653" s="11" t="s">
        <v>61</v>
      </c>
      <c r="M653" s="9" t="s">
        <v>1438</v>
      </c>
      <c r="N653" s="6"/>
    </row>
    <row r="654" spans="1:14" ht="24.75" customHeight="1" x14ac:dyDescent="0.2">
      <c r="A654" s="193"/>
      <c r="B654" s="204"/>
      <c r="C654" s="166" t="s">
        <v>309</v>
      </c>
      <c r="D654" s="198"/>
      <c r="E654" s="194"/>
      <c r="F654" s="68">
        <v>4951.8348999999998</v>
      </c>
      <c r="G654" s="68">
        <v>4951.8348999999998</v>
      </c>
      <c r="H654" s="68">
        <v>4951.8339999999998</v>
      </c>
      <c r="I654" s="15" t="s">
        <v>168</v>
      </c>
      <c r="J654" s="10">
        <v>252</v>
      </c>
      <c r="K654" s="11" t="s">
        <v>103</v>
      </c>
      <c r="L654" s="11" t="s">
        <v>62</v>
      </c>
      <c r="M654" s="9" t="s">
        <v>1441</v>
      </c>
      <c r="N654" s="6"/>
    </row>
    <row r="655" spans="1:14" ht="25.5" customHeight="1" x14ac:dyDescent="0.2">
      <c r="A655" s="161">
        <v>310</v>
      </c>
      <c r="B655" s="111" t="s">
        <v>476</v>
      </c>
      <c r="C655" s="166" t="s">
        <v>309</v>
      </c>
      <c r="D655" s="162" t="s">
        <v>2</v>
      </c>
      <c r="E655" s="162" t="s">
        <v>471</v>
      </c>
      <c r="F655" s="68">
        <v>4.9420000000000002</v>
      </c>
      <c r="G655" s="68">
        <v>4.9420000000000002</v>
      </c>
      <c r="H655" s="68">
        <v>4.9420000000000002</v>
      </c>
      <c r="I655" s="15" t="s">
        <v>168</v>
      </c>
      <c r="J655" s="10">
        <v>252</v>
      </c>
      <c r="K655" s="11" t="s">
        <v>84</v>
      </c>
      <c r="L655" s="10"/>
      <c r="M655" s="9" t="s">
        <v>1438</v>
      </c>
      <c r="N655" s="6"/>
    </row>
    <row r="656" spans="1:14" ht="12.75" customHeight="1" x14ac:dyDescent="0.2">
      <c r="A656" s="193">
        <v>311</v>
      </c>
      <c r="B656" s="204" t="s">
        <v>264</v>
      </c>
      <c r="C656" s="166" t="s">
        <v>309</v>
      </c>
      <c r="D656" s="198" t="s">
        <v>2</v>
      </c>
      <c r="E656" s="194" t="s">
        <v>471</v>
      </c>
      <c r="F656" s="68">
        <v>8.3469999999999995</v>
      </c>
      <c r="G656" s="68">
        <v>8.3469999999999995</v>
      </c>
      <c r="H656" s="68">
        <v>8.3469999999999995</v>
      </c>
      <c r="I656" s="15" t="s">
        <v>19</v>
      </c>
      <c r="J656" s="10">
        <v>252</v>
      </c>
      <c r="K656" s="11" t="s">
        <v>85</v>
      </c>
      <c r="L656" s="11" t="s">
        <v>61</v>
      </c>
      <c r="M656" s="9" t="s">
        <v>1438</v>
      </c>
      <c r="N656" s="6"/>
    </row>
    <row r="657" spans="1:14" ht="12.75" customHeight="1" x14ac:dyDescent="0.2">
      <c r="A657" s="193"/>
      <c r="B657" s="204"/>
      <c r="C657" s="166" t="s">
        <v>309</v>
      </c>
      <c r="D657" s="198"/>
      <c r="E657" s="194"/>
      <c r="F657" s="68">
        <v>1499.6940999999999</v>
      </c>
      <c r="G657" s="68">
        <v>1499.6940999999999</v>
      </c>
      <c r="H657" s="68">
        <v>1499.693</v>
      </c>
      <c r="I657" s="15" t="s">
        <v>168</v>
      </c>
      <c r="J657" s="10">
        <v>252</v>
      </c>
      <c r="K657" s="11" t="s">
        <v>85</v>
      </c>
      <c r="L657" s="11" t="s">
        <v>62</v>
      </c>
      <c r="M657" s="9" t="s">
        <v>1441</v>
      </c>
      <c r="N657" s="6"/>
    </row>
    <row r="658" spans="1:14" ht="12.75" customHeight="1" x14ac:dyDescent="0.2">
      <c r="A658" s="193">
        <v>312</v>
      </c>
      <c r="B658" s="204" t="s">
        <v>477</v>
      </c>
      <c r="C658" s="166" t="s">
        <v>309</v>
      </c>
      <c r="D658" s="198" t="s">
        <v>2</v>
      </c>
      <c r="E658" s="194" t="s">
        <v>471</v>
      </c>
      <c r="F658" s="68">
        <v>2.9117000000000002</v>
      </c>
      <c r="G658" s="68">
        <v>2.9117000000000002</v>
      </c>
      <c r="H658" s="68">
        <v>2.9119999999999999</v>
      </c>
      <c r="I658" s="15" t="s">
        <v>19</v>
      </c>
      <c r="J658" s="10">
        <v>252</v>
      </c>
      <c r="K658" s="11" t="s">
        <v>78</v>
      </c>
      <c r="L658" s="11" t="s">
        <v>61</v>
      </c>
      <c r="M658" s="9"/>
      <c r="N658" s="6"/>
    </row>
    <row r="659" spans="1:14" ht="12.75" customHeight="1" x14ac:dyDescent="0.2">
      <c r="A659" s="193"/>
      <c r="B659" s="204"/>
      <c r="C659" s="166" t="s">
        <v>309</v>
      </c>
      <c r="D659" s="198"/>
      <c r="E659" s="194"/>
      <c r="F659" s="68">
        <v>34.151400000000002</v>
      </c>
      <c r="G659" s="68">
        <v>34.151400000000002</v>
      </c>
      <c r="H659" s="68">
        <v>34.151000000000003</v>
      </c>
      <c r="I659" s="15" t="s">
        <v>168</v>
      </c>
      <c r="J659" s="10">
        <v>252</v>
      </c>
      <c r="K659" s="11" t="s">
        <v>78</v>
      </c>
      <c r="L659" s="11" t="s">
        <v>62</v>
      </c>
      <c r="M659" s="9" t="s">
        <v>1438</v>
      </c>
      <c r="N659" s="6"/>
    </row>
    <row r="660" spans="1:14" ht="25.5" x14ac:dyDescent="0.2">
      <c r="A660" s="161">
        <v>313</v>
      </c>
      <c r="B660" s="111" t="s">
        <v>478</v>
      </c>
      <c r="C660" s="166" t="s">
        <v>309</v>
      </c>
      <c r="D660" s="162" t="s">
        <v>2</v>
      </c>
      <c r="E660" s="162" t="s">
        <v>471</v>
      </c>
      <c r="F660" s="68">
        <v>19.612500000000001</v>
      </c>
      <c r="G660" s="68">
        <v>19.612500000000001</v>
      </c>
      <c r="H660" s="68">
        <v>19.613</v>
      </c>
      <c r="I660" s="15" t="s">
        <v>168</v>
      </c>
      <c r="J660" s="10">
        <v>252</v>
      </c>
      <c r="K660" s="11" t="s">
        <v>66</v>
      </c>
      <c r="L660" s="11" t="s">
        <v>62</v>
      </c>
      <c r="M660" s="9" t="s">
        <v>1438</v>
      </c>
      <c r="N660" s="6"/>
    </row>
    <row r="661" spans="1:14" ht="12.75" customHeight="1" x14ac:dyDescent="0.2">
      <c r="A661" s="193">
        <v>314</v>
      </c>
      <c r="B661" s="204" t="s">
        <v>479</v>
      </c>
      <c r="C661" s="166" t="s">
        <v>309</v>
      </c>
      <c r="D661" s="198" t="s">
        <v>2</v>
      </c>
      <c r="E661" s="194" t="s">
        <v>471</v>
      </c>
      <c r="F661" s="68">
        <v>1.7766</v>
      </c>
      <c r="G661" s="68">
        <v>1.7766</v>
      </c>
      <c r="H661" s="68">
        <v>1.7769999999999999</v>
      </c>
      <c r="I661" s="15" t="s">
        <v>19</v>
      </c>
      <c r="J661" s="10">
        <v>252</v>
      </c>
      <c r="K661" s="11" t="s">
        <v>62</v>
      </c>
      <c r="L661" s="11" t="s">
        <v>61</v>
      </c>
      <c r="M661" s="9" t="s">
        <v>1438</v>
      </c>
      <c r="N661" s="6"/>
    </row>
    <row r="662" spans="1:14" ht="12.75" customHeight="1" x14ac:dyDescent="0.2">
      <c r="A662" s="193"/>
      <c r="B662" s="204"/>
      <c r="C662" s="166" t="s">
        <v>309</v>
      </c>
      <c r="D662" s="198"/>
      <c r="E662" s="194"/>
      <c r="F662" s="68">
        <v>32.406700000000001</v>
      </c>
      <c r="G662" s="68">
        <v>32.406700000000001</v>
      </c>
      <c r="H662" s="68">
        <v>32.405999999999999</v>
      </c>
      <c r="I662" s="15" t="s">
        <v>168</v>
      </c>
      <c r="J662" s="10">
        <v>252</v>
      </c>
      <c r="K662" s="11" t="s">
        <v>62</v>
      </c>
      <c r="L662" s="11" t="s">
        <v>62</v>
      </c>
      <c r="M662" s="9" t="s">
        <v>1441</v>
      </c>
      <c r="N662" s="6"/>
    </row>
    <row r="663" spans="1:14" ht="38.25" customHeight="1" x14ac:dyDescent="0.2">
      <c r="A663" s="161">
        <v>315</v>
      </c>
      <c r="B663" s="111" t="s">
        <v>480</v>
      </c>
      <c r="C663" s="166" t="s">
        <v>309</v>
      </c>
      <c r="D663" s="162" t="s">
        <v>2</v>
      </c>
      <c r="E663" s="162" t="s">
        <v>471</v>
      </c>
      <c r="F663" s="68">
        <v>127.76900000000001</v>
      </c>
      <c r="G663" s="68">
        <v>127.76900000000001</v>
      </c>
      <c r="H663" s="68">
        <v>127.768</v>
      </c>
      <c r="I663" s="15" t="s">
        <v>19</v>
      </c>
      <c r="J663" s="10">
        <v>252</v>
      </c>
      <c r="K663" s="11" t="s">
        <v>115</v>
      </c>
      <c r="L663" s="11" t="s">
        <v>61</v>
      </c>
      <c r="M663" s="9" t="s">
        <v>1441</v>
      </c>
      <c r="N663" s="6"/>
    </row>
    <row r="664" spans="1:14" ht="12.75" customHeight="1" x14ac:dyDescent="0.2">
      <c r="A664" s="161"/>
      <c r="B664" s="96" t="s">
        <v>162</v>
      </c>
      <c r="C664" s="162"/>
      <c r="D664" s="162"/>
      <c r="E664" s="162"/>
      <c r="F664" s="162"/>
      <c r="G664" s="162"/>
      <c r="H664" s="162"/>
      <c r="I664" s="163"/>
      <c r="J664" s="163"/>
      <c r="K664" s="163"/>
      <c r="L664" s="163"/>
      <c r="M664" s="9"/>
      <c r="N664" s="6"/>
    </row>
    <row r="665" spans="1:14" ht="51" customHeight="1" x14ac:dyDescent="0.2">
      <c r="A665" s="161">
        <v>317</v>
      </c>
      <c r="B665" s="173" t="s">
        <v>481</v>
      </c>
      <c r="C665" s="162" t="s">
        <v>202</v>
      </c>
      <c r="D665" s="162" t="s">
        <v>2</v>
      </c>
      <c r="E665" s="162" t="s">
        <v>482</v>
      </c>
      <c r="F665" s="18"/>
      <c r="G665" s="18"/>
      <c r="H665" s="18">
        <v>57.6</v>
      </c>
      <c r="I665" s="40" t="s">
        <v>1258</v>
      </c>
      <c r="J665" s="44"/>
      <c r="K665" s="44"/>
      <c r="L665" s="45"/>
      <c r="M665" s="9" t="s">
        <v>1438</v>
      </c>
      <c r="N665" s="6"/>
    </row>
    <row r="666" spans="1:14" ht="63.75" customHeight="1" x14ac:dyDescent="0.2">
      <c r="A666" s="161">
        <v>318</v>
      </c>
      <c r="B666" s="173" t="s">
        <v>483</v>
      </c>
      <c r="C666" s="162" t="s">
        <v>202</v>
      </c>
      <c r="D666" s="162" t="s">
        <v>2</v>
      </c>
      <c r="E666" s="162" t="s">
        <v>484</v>
      </c>
      <c r="F666" s="18"/>
      <c r="G666" s="18"/>
      <c r="H666" s="18">
        <v>4.9420000000000002</v>
      </c>
      <c r="I666" s="40" t="s">
        <v>1258</v>
      </c>
      <c r="J666" s="44"/>
      <c r="K666" s="44"/>
      <c r="L666" s="45"/>
      <c r="M666" s="9" t="s">
        <v>1438</v>
      </c>
      <c r="N666" s="6"/>
    </row>
    <row r="667" spans="1:14" ht="38.25" customHeight="1" x14ac:dyDescent="0.2">
      <c r="A667" s="161">
        <v>319</v>
      </c>
      <c r="B667" s="173" t="s">
        <v>485</v>
      </c>
      <c r="C667" s="162" t="s">
        <v>220</v>
      </c>
      <c r="D667" s="162" t="s">
        <v>2</v>
      </c>
      <c r="E667" s="162" t="s">
        <v>471</v>
      </c>
      <c r="F667" s="7" t="s">
        <v>1793</v>
      </c>
      <c r="G667" s="7" t="s">
        <v>1793</v>
      </c>
      <c r="H667" s="164"/>
      <c r="I667" s="40"/>
      <c r="J667" s="163"/>
      <c r="K667" s="163"/>
      <c r="L667" s="163"/>
      <c r="M667" s="9" t="s">
        <v>1442</v>
      </c>
      <c r="N667" s="6"/>
    </row>
    <row r="668" spans="1:14" ht="38.25" customHeight="1" x14ac:dyDescent="0.2">
      <c r="A668" s="161">
        <v>320</v>
      </c>
      <c r="B668" s="173" t="s">
        <v>486</v>
      </c>
      <c r="C668" s="162" t="s">
        <v>220</v>
      </c>
      <c r="D668" s="162" t="s">
        <v>2</v>
      </c>
      <c r="E668" s="162" t="s">
        <v>471</v>
      </c>
      <c r="F668" s="7" t="s">
        <v>1793</v>
      </c>
      <c r="G668" s="7" t="s">
        <v>1793</v>
      </c>
      <c r="H668" s="164"/>
      <c r="I668" s="40"/>
      <c r="J668" s="163"/>
      <c r="K668" s="163"/>
      <c r="L668" s="163"/>
      <c r="M668" s="9" t="s">
        <v>1443</v>
      </c>
      <c r="N668" s="6"/>
    </row>
    <row r="669" spans="1:14" ht="38.25" customHeight="1" x14ac:dyDescent="0.2">
      <c r="A669" s="161">
        <v>321</v>
      </c>
      <c r="B669" s="173" t="s">
        <v>487</v>
      </c>
      <c r="C669" s="162" t="s">
        <v>220</v>
      </c>
      <c r="D669" s="162" t="s">
        <v>2</v>
      </c>
      <c r="E669" s="162" t="s">
        <v>471</v>
      </c>
      <c r="F669" s="7" t="s">
        <v>1793</v>
      </c>
      <c r="G669" s="7" t="s">
        <v>1793</v>
      </c>
      <c r="H669" s="164"/>
      <c r="I669" s="40"/>
      <c r="J669" s="163"/>
      <c r="K669" s="163"/>
      <c r="L669" s="163"/>
      <c r="M669" s="9" t="s">
        <v>1444</v>
      </c>
      <c r="N669" s="6"/>
    </row>
    <row r="670" spans="1:14" ht="51" customHeight="1" x14ac:dyDescent="0.2">
      <c r="A670" s="161">
        <v>322</v>
      </c>
      <c r="B670" s="173" t="s">
        <v>488</v>
      </c>
      <c r="C670" s="162" t="s">
        <v>220</v>
      </c>
      <c r="D670" s="162" t="s">
        <v>2</v>
      </c>
      <c r="E670" s="162" t="s">
        <v>471</v>
      </c>
      <c r="F670" s="18"/>
      <c r="G670" s="18"/>
      <c r="H670" s="18">
        <v>0.59199999999999997</v>
      </c>
      <c r="I670" s="40" t="s">
        <v>1258</v>
      </c>
      <c r="J670" s="44"/>
      <c r="K670" s="44"/>
      <c r="L670" s="45"/>
      <c r="M670" s="9" t="s">
        <v>1438</v>
      </c>
      <c r="N670" s="6"/>
    </row>
    <row r="671" spans="1:14" ht="12.75" customHeight="1" x14ac:dyDescent="0.2">
      <c r="A671" s="161"/>
      <c r="B671" s="122" t="s">
        <v>494</v>
      </c>
      <c r="C671" s="162"/>
      <c r="D671" s="162"/>
      <c r="E671" s="162"/>
      <c r="F671" s="162"/>
      <c r="G671" s="162"/>
      <c r="H671" s="162"/>
      <c r="I671" s="163"/>
      <c r="J671" s="163"/>
      <c r="K671" s="163"/>
      <c r="L671" s="163"/>
      <c r="M671" s="9"/>
    </row>
    <row r="672" spans="1:14" ht="63.75" customHeight="1" x14ac:dyDescent="0.2">
      <c r="A672" s="161">
        <v>323</v>
      </c>
      <c r="B672" s="173" t="s">
        <v>495</v>
      </c>
      <c r="C672" s="162" t="s">
        <v>220</v>
      </c>
      <c r="D672" s="162" t="s">
        <v>2</v>
      </c>
      <c r="E672" s="162" t="s">
        <v>496</v>
      </c>
      <c r="F672" s="162">
        <v>3648</v>
      </c>
      <c r="G672" s="162">
        <v>3648</v>
      </c>
      <c r="H672" s="162">
        <v>4531</v>
      </c>
      <c r="I672" s="162"/>
      <c r="J672" s="162"/>
      <c r="K672" s="162"/>
      <c r="L672" s="162"/>
      <c r="M672" s="173" t="s">
        <v>1816</v>
      </c>
    </row>
    <row r="673" spans="1:14" ht="63.75" customHeight="1" x14ac:dyDescent="0.2">
      <c r="A673" s="161">
        <v>324</v>
      </c>
      <c r="B673" s="173" t="s">
        <v>497</v>
      </c>
      <c r="C673" s="162" t="s">
        <v>220</v>
      </c>
      <c r="D673" s="162" t="s">
        <v>2</v>
      </c>
      <c r="E673" s="162" t="s">
        <v>498</v>
      </c>
      <c r="F673" s="164" t="s">
        <v>1293</v>
      </c>
      <c r="G673" s="164" t="s">
        <v>1293</v>
      </c>
      <c r="H673" s="10">
        <v>997</v>
      </c>
      <c r="I673" s="163"/>
      <c r="J673" s="163"/>
      <c r="K673" s="163"/>
      <c r="L673" s="163"/>
      <c r="M673" s="173" t="s">
        <v>1817</v>
      </c>
    </row>
    <row r="674" spans="1:14" ht="63.75" customHeight="1" x14ac:dyDescent="0.2">
      <c r="A674" s="161">
        <v>325</v>
      </c>
      <c r="B674" s="171" t="s">
        <v>499</v>
      </c>
      <c r="C674" s="165" t="s">
        <v>500</v>
      </c>
      <c r="D674" s="165" t="s">
        <v>2</v>
      </c>
      <c r="E674" s="165" t="s">
        <v>501</v>
      </c>
      <c r="F674" s="72" t="s">
        <v>1294</v>
      </c>
      <c r="G674" s="72" t="s">
        <v>1294</v>
      </c>
      <c r="H674" s="72" t="s">
        <v>1797</v>
      </c>
      <c r="I674" s="123"/>
      <c r="J674" s="123"/>
      <c r="K674" s="123"/>
      <c r="L674" s="123"/>
      <c r="M674" s="9" t="s">
        <v>1899</v>
      </c>
    </row>
    <row r="675" spans="1:14" ht="63.75" customHeight="1" x14ac:dyDescent="0.2">
      <c r="A675" s="161">
        <v>326</v>
      </c>
      <c r="B675" s="171" t="s">
        <v>502</v>
      </c>
      <c r="C675" s="165" t="s">
        <v>500</v>
      </c>
      <c r="D675" s="165" t="s">
        <v>2</v>
      </c>
      <c r="E675" s="165" t="s">
        <v>501</v>
      </c>
      <c r="F675" s="77" t="s">
        <v>1295</v>
      </c>
      <c r="G675" s="77" t="s">
        <v>1295</v>
      </c>
      <c r="H675" s="77" t="s">
        <v>1796</v>
      </c>
      <c r="I675" s="123"/>
      <c r="J675" s="123"/>
      <c r="K675" s="123"/>
      <c r="L675" s="123"/>
      <c r="M675" s="9" t="s">
        <v>1597</v>
      </c>
    </row>
    <row r="676" spans="1:14" ht="63.75" customHeight="1" x14ac:dyDescent="0.2">
      <c r="A676" s="161">
        <v>327</v>
      </c>
      <c r="B676" s="171" t="s">
        <v>503</v>
      </c>
      <c r="C676" s="165" t="s">
        <v>1</v>
      </c>
      <c r="D676" s="165" t="s">
        <v>2</v>
      </c>
      <c r="E676" s="165" t="s">
        <v>501</v>
      </c>
      <c r="F676" s="72" t="s">
        <v>26</v>
      </c>
      <c r="G676" s="72" t="s">
        <v>26</v>
      </c>
      <c r="H676" s="72" t="s">
        <v>1775</v>
      </c>
      <c r="I676" s="123"/>
      <c r="J676" s="123"/>
      <c r="K676" s="123"/>
      <c r="L676" s="123"/>
      <c r="M676" s="9" t="s">
        <v>1597</v>
      </c>
    </row>
    <row r="677" spans="1:14" ht="63.75" customHeight="1" x14ac:dyDescent="0.2">
      <c r="A677" s="161">
        <v>328</v>
      </c>
      <c r="B677" s="171" t="s">
        <v>504</v>
      </c>
      <c r="C677" s="165" t="s">
        <v>500</v>
      </c>
      <c r="D677" s="165" t="s">
        <v>2</v>
      </c>
      <c r="E677" s="165" t="s">
        <v>501</v>
      </c>
      <c r="F677" s="72" t="s">
        <v>1296</v>
      </c>
      <c r="G677" s="72" t="s">
        <v>1296</v>
      </c>
      <c r="H677" s="72" t="s">
        <v>1795</v>
      </c>
      <c r="I677" s="123"/>
      <c r="J677" s="123"/>
      <c r="K677" s="123"/>
      <c r="L677" s="123"/>
      <c r="M677" s="9" t="s">
        <v>1597</v>
      </c>
    </row>
    <row r="678" spans="1:14" ht="76.5" customHeight="1" x14ac:dyDescent="0.2">
      <c r="A678" s="161">
        <v>329</v>
      </c>
      <c r="B678" s="171" t="s">
        <v>505</v>
      </c>
      <c r="C678" s="165" t="s">
        <v>220</v>
      </c>
      <c r="D678" s="165" t="s">
        <v>2</v>
      </c>
      <c r="E678" s="165" t="s">
        <v>506</v>
      </c>
      <c r="F678" s="7" t="s">
        <v>1798</v>
      </c>
      <c r="G678" s="7" t="s">
        <v>1798</v>
      </c>
      <c r="H678" s="72"/>
      <c r="I678" s="123"/>
      <c r="J678" s="123"/>
      <c r="K678" s="123"/>
      <c r="L678" s="123"/>
      <c r="M678" s="9"/>
    </row>
    <row r="679" spans="1:14" ht="51" customHeight="1" x14ac:dyDescent="0.2">
      <c r="A679" s="161">
        <v>330</v>
      </c>
      <c r="B679" s="171" t="s">
        <v>507</v>
      </c>
      <c r="C679" s="165" t="s">
        <v>220</v>
      </c>
      <c r="D679" s="165" t="s">
        <v>2</v>
      </c>
      <c r="E679" s="165" t="s">
        <v>508</v>
      </c>
      <c r="F679" s="7" t="s">
        <v>1798</v>
      </c>
      <c r="G679" s="7" t="s">
        <v>1798</v>
      </c>
      <c r="H679" s="72"/>
      <c r="I679" s="123"/>
      <c r="J679" s="123"/>
      <c r="K679" s="123"/>
      <c r="L679" s="123"/>
      <c r="M679" s="9"/>
    </row>
    <row r="680" spans="1:14" ht="89.25" customHeight="1" x14ac:dyDescent="0.2">
      <c r="A680" s="161">
        <v>331</v>
      </c>
      <c r="B680" s="171" t="s">
        <v>509</v>
      </c>
      <c r="C680" s="165" t="s">
        <v>220</v>
      </c>
      <c r="D680" s="165" t="s">
        <v>2</v>
      </c>
      <c r="E680" s="165" t="s">
        <v>510</v>
      </c>
      <c r="F680" s="7" t="s">
        <v>1798</v>
      </c>
      <c r="G680" s="7" t="s">
        <v>1798</v>
      </c>
      <c r="H680" s="72"/>
      <c r="I680" s="123"/>
      <c r="J680" s="123"/>
      <c r="K680" s="123"/>
      <c r="L680" s="123"/>
      <c r="M680" s="9"/>
    </row>
    <row r="681" spans="1:14" ht="38.25" customHeight="1" x14ac:dyDescent="0.2">
      <c r="A681" s="161">
        <v>332</v>
      </c>
      <c r="B681" s="171" t="s">
        <v>511</v>
      </c>
      <c r="C681" s="165" t="s">
        <v>202</v>
      </c>
      <c r="D681" s="165" t="s">
        <v>2</v>
      </c>
      <c r="E681" s="165" t="s">
        <v>512</v>
      </c>
      <c r="F681" s="7" t="s">
        <v>1798</v>
      </c>
      <c r="G681" s="7" t="s">
        <v>1798</v>
      </c>
      <c r="H681" s="72"/>
      <c r="I681" s="123"/>
      <c r="J681" s="123"/>
      <c r="K681" s="123"/>
      <c r="L681" s="123"/>
      <c r="M681" s="9"/>
    </row>
    <row r="682" spans="1:14" s="53" customFormat="1" ht="63.75" customHeight="1" x14ac:dyDescent="0.25">
      <c r="A682" s="161">
        <v>333</v>
      </c>
      <c r="B682" s="9" t="s">
        <v>513</v>
      </c>
      <c r="C682" s="162" t="s">
        <v>202</v>
      </c>
      <c r="D682" s="162" t="s">
        <v>2</v>
      </c>
      <c r="E682" s="162" t="s">
        <v>496</v>
      </c>
      <c r="F682" s="7" t="s">
        <v>1798</v>
      </c>
      <c r="G682" s="7" t="s">
        <v>1798</v>
      </c>
      <c r="H682" s="72"/>
      <c r="I682" s="162"/>
      <c r="J682" s="44"/>
      <c r="K682" s="44"/>
      <c r="L682" s="45"/>
      <c r="M682" s="157" t="s">
        <v>1901</v>
      </c>
      <c r="N682" s="52"/>
    </row>
    <row r="683" spans="1:14" ht="76.5" customHeight="1" x14ac:dyDescent="0.2">
      <c r="A683" s="161">
        <v>334</v>
      </c>
      <c r="B683" s="173" t="s">
        <v>514</v>
      </c>
      <c r="C683" s="162" t="s">
        <v>202</v>
      </c>
      <c r="D683" s="162" t="s">
        <v>2</v>
      </c>
      <c r="E683" s="162" t="s">
        <v>498</v>
      </c>
      <c r="F683" s="7" t="s">
        <v>1798</v>
      </c>
      <c r="G683" s="7" t="s">
        <v>1798</v>
      </c>
      <c r="H683" s="164"/>
      <c r="I683" s="163"/>
      <c r="J683" s="163"/>
      <c r="K683" s="163"/>
      <c r="L683" s="163"/>
      <c r="M683" s="9" t="s">
        <v>1900</v>
      </c>
    </row>
    <row r="684" spans="1:14" ht="63.75" customHeight="1" x14ac:dyDescent="0.2">
      <c r="A684" s="161">
        <v>335</v>
      </c>
      <c r="B684" s="173" t="s">
        <v>489</v>
      </c>
      <c r="C684" s="162" t="s">
        <v>220</v>
      </c>
      <c r="D684" s="162" t="s">
        <v>2</v>
      </c>
      <c r="E684" s="162" t="s">
        <v>490</v>
      </c>
      <c r="F684" s="7" t="s">
        <v>1793</v>
      </c>
      <c r="G684" s="7" t="s">
        <v>1793</v>
      </c>
      <c r="H684" s="164"/>
      <c r="I684" s="163"/>
      <c r="J684" s="163"/>
      <c r="K684" s="163"/>
      <c r="L684" s="163"/>
      <c r="M684" s="9" t="s">
        <v>1886</v>
      </c>
    </row>
    <row r="685" spans="1:14" ht="51" customHeight="1" x14ac:dyDescent="0.2">
      <c r="A685" s="161">
        <v>336</v>
      </c>
      <c r="B685" s="173" t="s">
        <v>491</v>
      </c>
      <c r="C685" s="162" t="s">
        <v>220</v>
      </c>
      <c r="D685" s="162" t="s">
        <v>2</v>
      </c>
      <c r="E685" s="162" t="s">
        <v>471</v>
      </c>
      <c r="F685" s="7" t="s">
        <v>1793</v>
      </c>
      <c r="G685" s="7" t="s">
        <v>1793</v>
      </c>
      <c r="H685" s="164"/>
      <c r="I685" s="163"/>
      <c r="J685" s="163"/>
      <c r="K685" s="163"/>
      <c r="L685" s="163"/>
      <c r="M685" s="9" t="s">
        <v>1445</v>
      </c>
    </row>
    <row r="686" spans="1:14" ht="102" customHeight="1" x14ac:dyDescent="0.2">
      <c r="A686" s="161">
        <v>337</v>
      </c>
      <c r="B686" s="173" t="s">
        <v>492</v>
      </c>
      <c r="C686" s="162" t="s">
        <v>220</v>
      </c>
      <c r="D686" s="162" t="s">
        <v>2</v>
      </c>
      <c r="E686" s="162" t="s">
        <v>493</v>
      </c>
      <c r="F686" s="7" t="s">
        <v>1793</v>
      </c>
      <c r="G686" s="7" t="s">
        <v>1793</v>
      </c>
      <c r="H686" s="164"/>
      <c r="I686" s="163"/>
      <c r="J686" s="163"/>
      <c r="K686" s="163"/>
      <c r="L686" s="163"/>
      <c r="M686" s="9" t="s">
        <v>1446</v>
      </c>
    </row>
    <row r="687" spans="1:14" ht="13.5" customHeight="1" x14ac:dyDescent="0.2">
      <c r="A687" s="161"/>
      <c r="B687" s="124" t="s">
        <v>515</v>
      </c>
      <c r="C687" s="161"/>
      <c r="D687" s="161"/>
      <c r="E687" s="161"/>
      <c r="F687" s="210"/>
      <c r="G687" s="210"/>
      <c r="H687" s="210"/>
      <c r="I687" s="210"/>
      <c r="J687" s="210"/>
      <c r="K687" s="210"/>
      <c r="L687" s="210"/>
      <c r="M687" s="9"/>
      <c r="N687" s="6"/>
    </row>
    <row r="688" spans="1:14" ht="25.5" customHeight="1" x14ac:dyDescent="0.2">
      <c r="A688" s="161">
        <v>56</v>
      </c>
      <c r="B688" s="9" t="s">
        <v>516</v>
      </c>
      <c r="C688" s="162" t="s">
        <v>1</v>
      </c>
      <c r="D688" s="162" t="s">
        <v>1409</v>
      </c>
      <c r="E688" s="162" t="s">
        <v>522</v>
      </c>
      <c r="F688" s="15">
        <v>60</v>
      </c>
      <c r="G688" s="15">
        <v>60</v>
      </c>
      <c r="H688" s="15">
        <v>62</v>
      </c>
      <c r="I688" s="163" t="s">
        <v>2</v>
      </c>
      <c r="J688" s="163" t="s">
        <v>2</v>
      </c>
      <c r="K688" s="163" t="s">
        <v>2</v>
      </c>
      <c r="L688" s="163" t="s">
        <v>2</v>
      </c>
      <c r="M688" s="9" t="s">
        <v>1438</v>
      </c>
      <c r="N688" s="6"/>
    </row>
    <row r="689" spans="1:14" ht="63.75" customHeight="1" x14ac:dyDescent="0.2">
      <c r="A689" s="161"/>
      <c r="B689" s="93" t="s">
        <v>539</v>
      </c>
      <c r="C689" s="162"/>
      <c r="D689" s="162"/>
      <c r="E689" s="162"/>
      <c r="F689" s="15"/>
      <c r="G689" s="15"/>
      <c r="H689" s="15"/>
      <c r="I689" s="162"/>
      <c r="J689" s="162"/>
      <c r="K689" s="162"/>
      <c r="L689" s="162"/>
      <c r="M689" s="9"/>
      <c r="N689" s="6"/>
    </row>
    <row r="690" spans="1:14" ht="204" x14ac:dyDescent="0.2">
      <c r="A690" s="161">
        <v>338</v>
      </c>
      <c r="B690" s="172" t="s">
        <v>540</v>
      </c>
      <c r="C690" s="166" t="s">
        <v>309</v>
      </c>
      <c r="D690" s="166" t="s">
        <v>2</v>
      </c>
      <c r="E690" s="162" t="s">
        <v>522</v>
      </c>
      <c r="F690" s="87">
        <v>145.208</v>
      </c>
      <c r="G690" s="87">
        <v>145.208</v>
      </c>
      <c r="H690" s="87">
        <v>145.20099999999999</v>
      </c>
      <c r="I690" s="15" t="s">
        <v>168</v>
      </c>
      <c r="J690" s="10">
        <v>287</v>
      </c>
      <c r="K690" s="11" t="s">
        <v>102</v>
      </c>
      <c r="L690" s="10"/>
      <c r="M690" s="9" t="s">
        <v>1451</v>
      </c>
      <c r="N690" s="6"/>
    </row>
    <row r="691" spans="1:14" ht="153" x14ac:dyDescent="0.2">
      <c r="A691" s="161">
        <v>339</v>
      </c>
      <c r="B691" s="172" t="s">
        <v>541</v>
      </c>
      <c r="C691" s="166" t="s">
        <v>309</v>
      </c>
      <c r="D691" s="166" t="s">
        <v>2</v>
      </c>
      <c r="E691" s="162" t="s">
        <v>522</v>
      </c>
      <c r="F691" s="87">
        <v>62.191099999999999</v>
      </c>
      <c r="G691" s="87">
        <v>62.191099999999999</v>
      </c>
      <c r="H691" s="138">
        <v>62.191000000000003</v>
      </c>
      <c r="I691" s="15" t="s">
        <v>168</v>
      </c>
      <c r="J691" s="10">
        <v>287</v>
      </c>
      <c r="K691" s="11" t="s">
        <v>67</v>
      </c>
      <c r="L691" s="10"/>
      <c r="M691" s="9" t="s">
        <v>1452</v>
      </c>
      <c r="N691" s="6"/>
    </row>
    <row r="692" spans="1:14" ht="12.75" customHeight="1" x14ac:dyDescent="0.2">
      <c r="A692" s="161"/>
      <c r="B692" s="96" t="s">
        <v>162</v>
      </c>
      <c r="C692" s="162"/>
      <c r="D692" s="162"/>
      <c r="E692" s="162"/>
      <c r="F692" s="162"/>
      <c r="G692" s="162"/>
      <c r="H692" s="162"/>
      <c r="I692" s="163"/>
      <c r="J692" s="163"/>
      <c r="K692" s="163"/>
      <c r="L692" s="163"/>
      <c r="M692" s="9"/>
      <c r="N692" s="6"/>
    </row>
    <row r="693" spans="1:14" ht="25.5" customHeight="1" x14ac:dyDescent="0.2">
      <c r="A693" s="161">
        <v>340</v>
      </c>
      <c r="B693" s="173" t="s">
        <v>517</v>
      </c>
      <c r="C693" s="162" t="s">
        <v>220</v>
      </c>
      <c r="D693" s="162" t="s">
        <v>2</v>
      </c>
      <c r="E693" s="162" t="s">
        <v>521</v>
      </c>
      <c r="F693" s="164"/>
      <c r="G693" s="164"/>
      <c r="H693" s="164">
        <v>5.0321999999999996</v>
      </c>
      <c r="I693" s="162" t="s">
        <v>168</v>
      </c>
      <c r="J693" s="44"/>
      <c r="K693" s="44"/>
      <c r="L693" s="45"/>
      <c r="M693" s="9" t="s">
        <v>1447</v>
      </c>
      <c r="N693" s="6"/>
    </row>
    <row r="694" spans="1:14" ht="38.25" customHeight="1" x14ac:dyDescent="0.2">
      <c r="A694" s="161">
        <v>341</v>
      </c>
      <c r="B694" s="173" t="s">
        <v>518</v>
      </c>
      <c r="C694" s="162" t="s">
        <v>220</v>
      </c>
      <c r="D694" s="162" t="s">
        <v>2</v>
      </c>
      <c r="E694" s="162" t="s">
        <v>521</v>
      </c>
      <c r="F694" s="54">
        <v>3</v>
      </c>
      <c r="G694" s="54">
        <v>3</v>
      </c>
      <c r="H694" s="54">
        <v>7</v>
      </c>
      <c r="I694" s="162" t="s">
        <v>1292</v>
      </c>
      <c r="J694" s="163"/>
      <c r="K694" s="163"/>
      <c r="L694" s="163"/>
      <c r="M694" s="9" t="s">
        <v>1453</v>
      </c>
      <c r="N694" s="6"/>
    </row>
    <row r="695" spans="1:14" ht="38.25" customHeight="1" x14ac:dyDescent="0.2">
      <c r="A695" s="161">
        <v>342</v>
      </c>
      <c r="B695" s="173" t="s">
        <v>519</v>
      </c>
      <c r="C695" s="162" t="s">
        <v>220</v>
      </c>
      <c r="D695" s="162" t="s">
        <v>2</v>
      </c>
      <c r="E695" s="162" t="s">
        <v>521</v>
      </c>
      <c r="F695" s="54">
        <v>2</v>
      </c>
      <c r="G695" s="54">
        <v>2</v>
      </c>
      <c r="H695" s="54">
        <v>6</v>
      </c>
      <c r="I695" s="162" t="s">
        <v>1292</v>
      </c>
      <c r="J695" s="163"/>
      <c r="K695" s="163"/>
      <c r="L695" s="163"/>
      <c r="M695" s="9" t="s">
        <v>1454</v>
      </c>
      <c r="N695" s="6"/>
    </row>
    <row r="696" spans="1:14" ht="38.25" customHeight="1" x14ac:dyDescent="0.2">
      <c r="A696" s="161">
        <v>343</v>
      </c>
      <c r="B696" s="173" t="s">
        <v>520</v>
      </c>
      <c r="C696" s="162" t="s">
        <v>220</v>
      </c>
      <c r="D696" s="162" t="s">
        <v>2</v>
      </c>
      <c r="E696" s="162" t="s">
        <v>521</v>
      </c>
      <c r="F696" s="7" t="s">
        <v>1798</v>
      </c>
      <c r="G696" s="7" t="s">
        <v>1798</v>
      </c>
      <c r="H696" s="164">
        <v>23.139500000000002</v>
      </c>
      <c r="I696" s="162" t="s">
        <v>168</v>
      </c>
      <c r="J696" s="44"/>
      <c r="K696" s="44"/>
      <c r="L696" s="45"/>
      <c r="M696" s="9" t="s">
        <v>1455</v>
      </c>
      <c r="N696" s="6"/>
    </row>
    <row r="697" spans="1:14" ht="25.5" customHeight="1" x14ac:dyDescent="0.2">
      <c r="A697" s="161"/>
      <c r="B697" s="93" t="s">
        <v>542</v>
      </c>
      <c r="C697" s="162"/>
      <c r="D697" s="162"/>
      <c r="E697" s="162"/>
      <c r="F697" s="15"/>
      <c r="G697" s="15"/>
      <c r="H697" s="15"/>
      <c r="I697" s="162"/>
      <c r="J697" s="162"/>
      <c r="K697" s="162"/>
      <c r="L697" s="162"/>
      <c r="M697" s="9"/>
      <c r="N697" s="6"/>
    </row>
    <row r="698" spans="1:14" ht="89.25" x14ac:dyDescent="0.2">
      <c r="A698" s="161">
        <v>344</v>
      </c>
      <c r="B698" s="172" t="s">
        <v>543</v>
      </c>
      <c r="C698" s="166" t="s">
        <v>309</v>
      </c>
      <c r="D698" s="166" t="s">
        <v>2</v>
      </c>
      <c r="E698" s="162" t="s">
        <v>1029</v>
      </c>
      <c r="F698" s="70">
        <v>101.6087</v>
      </c>
      <c r="G698" s="70">
        <v>101.6087</v>
      </c>
      <c r="H698" s="70">
        <v>97.801000000000002</v>
      </c>
      <c r="I698" s="15" t="s">
        <v>168</v>
      </c>
      <c r="J698" s="10">
        <v>120</v>
      </c>
      <c r="K698" s="11" t="s">
        <v>77</v>
      </c>
      <c r="L698" s="10"/>
      <c r="M698" s="19" t="s">
        <v>1603</v>
      </c>
      <c r="N698" s="6"/>
    </row>
    <row r="699" spans="1:14" ht="38.25" x14ac:dyDescent="0.2">
      <c r="A699" s="161">
        <v>345</v>
      </c>
      <c r="B699" s="172" t="s">
        <v>544</v>
      </c>
      <c r="C699" s="166" t="s">
        <v>309</v>
      </c>
      <c r="D699" s="166" t="s">
        <v>2</v>
      </c>
      <c r="E699" s="162" t="s">
        <v>1029</v>
      </c>
      <c r="F699" s="70">
        <v>45.316800000000001</v>
      </c>
      <c r="G699" s="70">
        <v>45.316800000000001</v>
      </c>
      <c r="H699" s="70">
        <v>43.518000000000001</v>
      </c>
      <c r="I699" s="15" t="s">
        <v>168</v>
      </c>
      <c r="J699" s="10">
        <v>120</v>
      </c>
      <c r="K699" s="11" t="s">
        <v>104</v>
      </c>
      <c r="L699" s="10"/>
      <c r="M699" s="9" t="s">
        <v>1448</v>
      </c>
      <c r="N699" s="6"/>
    </row>
    <row r="700" spans="1:14" ht="38.25" x14ac:dyDescent="0.2">
      <c r="A700" s="161">
        <v>346</v>
      </c>
      <c r="B700" s="172" t="s">
        <v>545</v>
      </c>
      <c r="C700" s="166" t="s">
        <v>309</v>
      </c>
      <c r="D700" s="166" t="s">
        <v>2</v>
      </c>
      <c r="E700" s="162" t="s">
        <v>1029</v>
      </c>
      <c r="F700" s="70">
        <v>104.2974</v>
      </c>
      <c r="G700" s="70">
        <v>104.2974</v>
      </c>
      <c r="H700" s="70">
        <v>104.29600000000001</v>
      </c>
      <c r="I700" s="15" t="s">
        <v>168</v>
      </c>
      <c r="J700" s="10">
        <v>120</v>
      </c>
      <c r="K700" s="11" t="s">
        <v>61</v>
      </c>
      <c r="L700" s="10"/>
      <c r="M700" s="9" t="s">
        <v>1449</v>
      </c>
      <c r="N700" s="6"/>
    </row>
    <row r="701" spans="1:14" ht="25.5" x14ac:dyDescent="0.2">
      <c r="A701" s="161">
        <v>347</v>
      </c>
      <c r="B701" s="172" t="s">
        <v>546</v>
      </c>
      <c r="C701" s="166" t="s">
        <v>309</v>
      </c>
      <c r="D701" s="166" t="s">
        <v>2</v>
      </c>
      <c r="E701" s="162" t="s">
        <v>1029</v>
      </c>
      <c r="F701" s="70">
        <v>151.10230000000001</v>
      </c>
      <c r="G701" s="70">
        <v>151.10230000000001</v>
      </c>
      <c r="H701" s="70">
        <v>151.09</v>
      </c>
      <c r="I701" s="15" t="s">
        <v>168</v>
      </c>
      <c r="J701" s="10">
        <v>120</v>
      </c>
      <c r="K701" s="11" t="s">
        <v>128</v>
      </c>
      <c r="L701" s="10"/>
      <c r="M701" s="9" t="s">
        <v>1450</v>
      </c>
      <c r="N701" s="6"/>
    </row>
    <row r="702" spans="1:14" ht="40.5" customHeight="1" x14ac:dyDescent="0.2">
      <c r="A702" s="102"/>
      <c r="B702" s="103" t="s">
        <v>538</v>
      </c>
      <c r="C702" s="81"/>
      <c r="D702" s="81"/>
      <c r="E702" s="81"/>
      <c r="F702" s="32"/>
      <c r="G702" s="32"/>
      <c r="H702" s="32"/>
      <c r="I702" s="81"/>
      <c r="J702" s="55"/>
      <c r="K702" s="55"/>
      <c r="L702" s="55"/>
      <c r="M702" s="9"/>
      <c r="N702" s="6"/>
    </row>
    <row r="703" spans="1:14" ht="12.75" customHeight="1" x14ac:dyDescent="0.2">
      <c r="A703" s="161"/>
      <c r="B703" s="19" t="s">
        <v>167</v>
      </c>
      <c r="C703" s="162"/>
      <c r="D703" s="162"/>
      <c r="E703" s="163"/>
      <c r="F703" s="79">
        <v>0</v>
      </c>
      <c r="G703" s="79">
        <v>0</v>
      </c>
      <c r="H703" s="79"/>
      <c r="I703" s="163"/>
      <c r="J703" s="163"/>
      <c r="K703" s="163"/>
      <c r="L703" s="163"/>
      <c r="M703" s="9"/>
      <c r="N703" s="6"/>
    </row>
    <row r="704" spans="1:14" ht="12.75" customHeight="1" x14ac:dyDescent="0.2">
      <c r="A704" s="161"/>
      <c r="B704" s="19" t="s">
        <v>168</v>
      </c>
      <c r="C704" s="162"/>
      <c r="D704" s="162"/>
      <c r="E704" s="163"/>
      <c r="F704" s="79">
        <v>7152.3658999999989</v>
      </c>
      <c r="G704" s="79">
        <v>7152.3658999999989</v>
      </c>
      <c r="H704" s="79">
        <f>H654+H655+H657+H659+H660+H662+H690+H691+H698+H699+H700+H701</f>
        <v>7146.7360000000008</v>
      </c>
      <c r="I704" s="163"/>
      <c r="J704" s="163"/>
      <c r="K704" s="163"/>
      <c r="L704" s="163"/>
      <c r="M704" s="9"/>
      <c r="N704" s="6"/>
    </row>
    <row r="705" spans="1:14" ht="12.75" customHeight="1" x14ac:dyDescent="0.2">
      <c r="A705" s="161"/>
      <c r="B705" s="19" t="s">
        <v>19</v>
      </c>
      <c r="C705" s="162"/>
      <c r="D705" s="162"/>
      <c r="E705" s="163"/>
      <c r="F705" s="79">
        <v>438.21899999999994</v>
      </c>
      <c r="G705" s="79">
        <v>438.21899999999994</v>
      </c>
      <c r="H705" s="79">
        <f>H653+H656+H658+H661+H663</f>
        <v>438.21899999999994</v>
      </c>
      <c r="I705" s="163"/>
      <c r="J705" s="163"/>
      <c r="K705" s="163"/>
      <c r="L705" s="163"/>
      <c r="M705" s="9"/>
      <c r="N705" s="6"/>
    </row>
    <row r="706" spans="1:14" ht="12.75" customHeight="1" x14ac:dyDescent="0.2">
      <c r="A706" s="161"/>
      <c r="B706" s="19" t="s">
        <v>169</v>
      </c>
      <c r="C706" s="162"/>
      <c r="D706" s="162"/>
      <c r="E706" s="163"/>
      <c r="F706" s="79">
        <v>0</v>
      </c>
      <c r="G706" s="79">
        <v>0</v>
      </c>
      <c r="H706" s="79"/>
      <c r="I706" s="163"/>
      <c r="J706" s="163"/>
      <c r="K706" s="163"/>
      <c r="L706" s="163"/>
      <c r="M706" s="9"/>
      <c r="N706" s="6"/>
    </row>
    <row r="707" spans="1:14" ht="25.5" customHeight="1" x14ac:dyDescent="0.2">
      <c r="A707" s="161"/>
      <c r="B707" s="104" t="s">
        <v>537</v>
      </c>
      <c r="C707" s="162"/>
      <c r="D707" s="162"/>
      <c r="E707" s="163"/>
      <c r="F707" s="79">
        <v>7590.5848999999989</v>
      </c>
      <c r="G707" s="79">
        <v>7590.5848999999989</v>
      </c>
      <c r="H707" s="79">
        <f>H704+H705</f>
        <v>7584.9550000000008</v>
      </c>
      <c r="I707" s="163"/>
      <c r="J707" s="163"/>
      <c r="K707" s="163"/>
      <c r="L707" s="163"/>
      <c r="M707" s="9"/>
      <c r="N707" s="6"/>
    </row>
    <row r="708" spans="1:14" ht="12.75" customHeight="1" x14ac:dyDescent="0.2">
      <c r="A708" s="161"/>
      <c r="B708" s="90" t="s">
        <v>533</v>
      </c>
      <c r="C708" s="161"/>
      <c r="D708" s="161"/>
      <c r="E708" s="161"/>
      <c r="F708" s="195"/>
      <c r="G708" s="195"/>
      <c r="H708" s="195"/>
      <c r="I708" s="195"/>
      <c r="J708" s="195"/>
      <c r="K708" s="195"/>
      <c r="L708" s="195"/>
      <c r="M708" s="9"/>
      <c r="N708" s="6"/>
    </row>
    <row r="709" spans="1:14" ht="12.75" customHeight="1" x14ac:dyDescent="0.2">
      <c r="A709" s="161"/>
      <c r="B709" s="90" t="s">
        <v>534</v>
      </c>
      <c r="C709" s="161"/>
      <c r="D709" s="161"/>
      <c r="E709" s="161"/>
      <c r="F709" s="195"/>
      <c r="G709" s="195"/>
      <c r="H709" s="195"/>
      <c r="I709" s="195"/>
      <c r="J709" s="195"/>
      <c r="K709" s="195"/>
      <c r="L709" s="195"/>
      <c r="M709" s="9"/>
      <c r="N709" s="6"/>
    </row>
    <row r="710" spans="1:14" ht="12.75" customHeight="1" x14ac:dyDescent="0.2">
      <c r="A710" s="161"/>
      <c r="B710" s="98" t="s">
        <v>535</v>
      </c>
      <c r="C710" s="161"/>
      <c r="D710" s="161"/>
      <c r="E710" s="161"/>
      <c r="F710" s="195"/>
      <c r="G710" s="195"/>
      <c r="H710" s="195"/>
      <c r="I710" s="195"/>
      <c r="J710" s="195"/>
      <c r="K710" s="195"/>
      <c r="L710" s="195"/>
      <c r="M710" s="9"/>
      <c r="N710" s="6"/>
    </row>
    <row r="711" spans="1:14" ht="38.25" x14ac:dyDescent="0.2">
      <c r="A711" s="161">
        <v>57</v>
      </c>
      <c r="B711" s="9" t="s">
        <v>523</v>
      </c>
      <c r="C711" s="162" t="s">
        <v>220</v>
      </c>
      <c r="D711" s="162" t="s">
        <v>1390</v>
      </c>
      <c r="E711" s="162" t="s">
        <v>526</v>
      </c>
      <c r="F711" s="15">
        <v>30.4</v>
      </c>
      <c r="G711" s="15">
        <v>30.4</v>
      </c>
      <c r="H711" s="15">
        <v>23.9</v>
      </c>
      <c r="I711" s="163" t="s">
        <v>2</v>
      </c>
      <c r="J711" s="163" t="s">
        <v>2</v>
      </c>
      <c r="K711" s="163" t="s">
        <v>2</v>
      </c>
      <c r="L711" s="163" t="s">
        <v>2</v>
      </c>
      <c r="M711" s="9" t="s">
        <v>1902</v>
      </c>
      <c r="N711" s="6"/>
    </row>
    <row r="712" spans="1:14" ht="25.5" customHeight="1" x14ac:dyDescent="0.2">
      <c r="A712" s="161">
        <v>58</v>
      </c>
      <c r="B712" s="9" t="s">
        <v>524</v>
      </c>
      <c r="C712" s="162" t="s">
        <v>1</v>
      </c>
      <c r="D712" s="162" t="s">
        <v>1390</v>
      </c>
      <c r="E712" s="162" t="s">
        <v>532</v>
      </c>
      <c r="F712" s="15">
        <v>79.599999999999994</v>
      </c>
      <c r="G712" s="15">
        <v>79.599999999999994</v>
      </c>
      <c r="H712" s="15">
        <v>84.5</v>
      </c>
      <c r="I712" s="163" t="s">
        <v>2</v>
      </c>
      <c r="J712" s="163" t="s">
        <v>2</v>
      </c>
      <c r="K712" s="163" t="s">
        <v>2</v>
      </c>
      <c r="L712" s="163" t="s">
        <v>2</v>
      </c>
      <c r="M712" s="9" t="s">
        <v>1597</v>
      </c>
      <c r="N712" s="6"/>
    </row>
    <row r="713" spans="1:14" ht="38.25" x14ac:dyDescent="0.2">
      <c r="A713" s="161">
        <v>59</v>
      </c>
      <c r="B713" s="9" t="s">
        <v>1880</v>
      </c>
      <c r="C713" s="162" t="s">
        <v>1</v>
      </c>
      <c r="D713" s="162" t="s">
        <v>1390</v>
      </c>
      <c r="E713" s="162" t="s">
        <v>531</v>
      </c>
      <c r="F713" s="15">
        <v>72</v>
      </c>
      <c r="G713" s="15">
        <v>72</v>
      </c>
      <c r="H713" s="15"/>
      <c r="I713" s="163" t="s">
        <v>2</v>
      </c>
      <c r="J713" s="163" t="s">
        <v>2</v>
      </c>
      <c r="K713" s="163" t="s">
        <v>2</v>
      </c>
      <c r="L713" s="163" t="s">
        <v>2</v>
      </c>
      <c r="M713" s="9" t="s">
        <v>1881</v>
      </c>
      <c r="N713" s="6"/>
    </row>
    <row r="714" spans="1:14" ht="12.75" customHeight="1" x14ac:dyDescent="0.2">
      <c r="A714" s="161"/>
      <c r="B714" s="96" t="s">
        <v>162</v>
      </c>
      <c r="C714" s="162"/>
      <c r="D714" s="162"/>
      <c r="E714" s="162"/>
      <c r="F714" s="162"/>
      <c r="G714" s="162"/>
      <c r="H714" s="162"/>
      <c r="I714" s="163"/>
      <c r="J714" s="163"/>
      <c r="K714" s="163"/>
      <c r="L714" s="163"/>
      <c r="M714" s="9"/>
      <c r="N714" s="6"/>
    </row>
    <row r="715" spans="1:14" ht="25.5" customHeight="1" x14ac:dyDescent="0.2">
      <c r="A715" s="161">
        <v>350</v>
      </c>
      <c r="B715" s="9" t="s">
        <v>525</v>
      </c>
      <c r="C715" s="162" t="s">
        <v>202</v>
      </c>
      <c r="D715" s="162" t="s">
        <v>2</v>
      </c>
      <c r="E715" s="162" t="s">
        <v>526</v>
      </c>
      <c r="F715" s="18"/>
      <c r="G715" s="18"/>
      <c r="H715" s="18"/>
      <c r="I715" s="162" t="s">
        <v>1291</v>
      </c>
      <c r="J715" s="163"/>
      <c r="K715" s="163"/>
      <c r="L715" s="163"/>
      <c r="M715" s="9" t="s">
        <v>1818</v>
      </c>
      <c r="N715" s="6"/>
    </row>
    <row r="716" spans="1:14" ht="38.25" customHeight="1" x14ac:dyDescent="0.2">
      <c r="A716" s="161">
        <v>351</v>
      </c>
      <c r="B716" s="9" t="s">
        <v>527</v>
      </c>
      <c r="C716" s="162" t="s">
        <v>202</v>
      </c>
      <c r="D716" s="162" t="s">
        <v>2</v>
      </c>
      <c r="E716" s="162" t="s">
        <v>526</v>
      </c>
      <c r="F716" s="18"/>
      <c r="G716" s="18"/>
      <c r="H716" s="18"/>
      <c r="I716" s="162" t="s">
        <v>1291</v>
      </c>
      <c r="J716" s="163"/>
      <c r="K716" s="163"/>
      <c r="L716" s="163"/>
      <c r="M716" s="9" t="s">
        <v>1819</v>
      </c>
      <c r="N716" s="6"/>
    </row>
    <row r="717" spans="1:14" ht="51" customHeight="1" x14ac:dyDescent="0.2">
      <c r="A717" s="161">
        <v>352</v>
      </c>
      <c r="B717" s="9" t="s">
        <v>528</v>
      </c>
      <c r="C717" s="162" t="s">
        <v>202</v>
      </c>
      <c r="D717" s="162" t="s">
        <v>2</v>
      </c>
      <c r="E717" s="162" t="s">
        <v>526</v>
      </c>
      <c r="F717" s="18"/>
      <c r="G717" s="18"/>
      <c r="H717" s="18"/>
      <c r="I717" s="162" t="s">
        <v>1291</v>
      </c>
      <c r="J717" s="163"/>
      <c r="K717" s="163"/>
      <c r="L717" s="163"/>
      <c r="M717" s="9" t="s">
        <v>1597</v>
      </c>
      <c r="N717" s="6"/>
    </row>
    <row r="718" spans="1:14" ht="25.5" customHeight="1" x14ac:dyDescent="0.2">
      <c r="A718" s="161">
        <v>353</v>
      </c>
      <c r="B718" s="9" t="s">
        <v>529</v>
      </c>
      <c r="C718" s="162" t="s">
        <v>202</v>
      </c>
      <c r="D718" s="162" t="s">
        <v>2</v>
      </c>
      <c r="E718" s="162" t="s">
        <v>526</v>
      </c>
      <c r="F718" s="18"/>
      <c r="G718" s="18"/>
      <c r="H718" s="18"/>
      <c r="I718" s="162" t="s">
        <v>1291</v>
      </c>
      <c r="J718" s="163"/>
      <c r="K718" s="163"/>
      <c r="L718" s="163"/>
      <c r="M718" s="9" t="s">
        <v>1820</v>
      </c>
      <c r="N718" s="6"/>
    </row>
    <row r="719" spans="1:14" ht="51" customHeight="1" x14ac:dyDescent="0.2">
      <c r="A719" s="161">
        <v>354</v>
      </c>
      <c r="B719" s="9" t="s">
        <v>530</v>
      </c>
      <c r="C719" s="162" t="s">
        <v>202</v>
      </c>
      <c r="D719" s="162" t="s">
        <v>2</v>
      </c>
      <c r="E719" s="162" t="s">
        <v>531</v>
      </c>
      <c r="F719" s="18"/>
      <c r="G719" s="18"/>
      <c r="H719" s="18"/>
      <c r="I719" s="162" t="s">
        <v>1291</v>
      </c>
      <c r="J719" s="163"/>
      <c r="K719" s="163"/>
      <c r="L719" s="163"/>
      <c r="M719" s="188" t="s">
        <v>1922</v>
      </c>
      <c r="N719" s="6"/>
    </row>
    <row r="720" spans="1:14" x14ac:dyDescent="0.2">
      <c r="A720" s="161"/>
      <c r="B720" s="19" t="s">
        <v>167</v>
      </c>
      <c r="C720" s="162"/>
      <c r="D720" s="162"/>
      <c r="E720" s="162"/>
      <c r="F720" s="79">
        <v>0</v>
      </c>
      <c r="G720" s="79">
        <v>0</v>
      </c>
      <c r="H720" s="79"/>
      <c r="I720" s="163"/>
      <c r="J720" s="163"/>
      <c r="K720" s="163"/>
      <c r="L720" s="163"/>
      <c r="M720" s="9"/>
      <c r="N720" s="6"/>
    </row>
    <row r="721" spans="1:14" ht="12.75" customHeight="1" x14ac:dyDescent="0.2">
      <c r="A721" s="161"/>
      <c r="B721" s="19" t="s">
        <v>168</v>
      </c>
      <c r="C721" s="162"/>
      <c r="D721" s="162"/>
      <c r="E721" s="162"/>
      <c r="F721" s="79">
        <v>0</v>
      </c>
      <c r="G721" s="79">
        <v>0</v>
      </c>
      <c r="H721" s="79"/>
      <c r="I721" s="163"/>
      <c r="J721" s="163"/>
      <c r="K721" s="163"/>
      <c r="L721" s="163"/>
      <c r="M721" s="9"/>
      <c r="N721" s="6"/>
    </row>
    <row r="722" spans="1:14" ht="12.75" customHeight="1" x14ac:dyDescent="0.2">
      <c r="A722" s="161"/>
      <c r="B722" s="19" t="s">
        <v>19</v>
      </c>
      <c r="C722" s="162"/>
      <c r="D722" s="162"/>
      <c r="E722" s="162"/>
      <c r="F722" s="79">
        <v>0</v>
      </c>
      <c r="G722" s="79">
        <v>0</v>
      </c>
      <c r="H722" s="79"/>
      <c r="I722" s="163"/>
      <c r="J722" s="163"/>
      <c r="K722" s="163"/>
      <c r="L722" s="163"/>
      <c r="M722" s="9"/>
      <c r="N722" s="6"/>
    </row>
    <row r="723" spans="1:14" ht="12.75" customHeight="1" x14ac:dyDescent="0.2">
      <c r="A723" s="161"/>
      <c r="B723" s="19" t="s">
        <v>169</v>
      </c>
      <c r="C723" s="162"/>
      <c r="D723" s="162"/>
      <c r="E723" s="162"/>
      <c r="F723" s="79">
        <v>0</v>
      </c>
      <c r="G723" s="79">
        <v>0</v>
      </c>
      <c r="H723" s="79"/>
      <c r="I723" s="163"/>
      <c r="J723" s="163"/>
      <c r="K723" s="163"/>
      <c r="L723" s="163"/>
      <c r="M723" s="9"/>
      <c r="N723" s="6"/>
    </row>
    <row r="724" spans="1:14" ht="25.5" customHeight="1" x14ac:dyDescent="0.2">
      <c r="A724" s="161"/>
      <c r="B724" s="104" t="s">
        <v>536</v>
      </c>
      <c r="C724" s="162"/>
      <c r="D724" s="162"/>
      <c r="E724" s="162"/>
      <c r="F724" s="79">
        <v>0</v>
      </c>
      <c r="G724" s="79">
        <v>0</v>
      </c>
      <c r="H724" s="79"/>
      <c r="I724" s="163"/>
      <c r="J724" s="163"/>
      <c r="K724" s="163"/>
      <c r="L724" s="163"/>
      <c r="M724" s="9"/>
      <c r="N724" s="6"/>
    </row>
    <row r="725" spans="1:14" ht="12.75" customHeight="1" x14ac:dyDescent="0.2">
      <c r="A725" s="161"/>
      <c r="B725" s="90" t="s">
        <v>1263</v>
      </c>
      <c r="C725" s="161"/>
      <c r="D725" s="161"/>
      <c r="E725" s="161"/>
      <c r="F725" s="195"/>
      <c r="G725" s="195"/>
      <c r="H725" s="195"/>
      <c r="I725" s="195"/>
      <c r="J725" s="195"/>
      <c r="K725" s="195"/>
      <c r="L725" s="195"/>
      <c r="M725" s="9"/>
      <c r="N725" s="6"/>
    </row>
    <row r="726" spans="1:14" ht="12.75" customHeight="1" x14ac:dyDescent="0.2">
      <c r="A726" s="161"/>
      <c r="B726" s="98" t="s">
        <v>1264</v>
      </c>
      <c r="C726" s="161"/>
      <c r="D726" s="161"/>
      <c r="E726" s="161"/>
      <c r="F726" s="195"/>
      <c r="G726" s="195"/>
      <c r="H726" s="195"/>
      <c r="I726" s="195"/>
      <c r="J726" s="195"/>
      <c r="K726" s="195"/>
      <c r="L726" s="195"/>
      <c r="M726" s="9"/>
      <c r="N726" s="6"/>
    </row>
    <row r="727" spans="1:14" ht="38.25" x14ac:dyDescent="0.2">
      <c r="A727" s="161">
        <v>60</v>
      </c>
      <c r="B727" s="9" t="s">
        <v>548</v>
      </c>
      <c r="C727" s="162" t="s">
        <v>1</v>
      </c>
      <c r="D727" s="162" t="s">
        <v>1390</v>
      </c>
      <c r="E727" s="162" t="s">
        <v>160</v>
      </c>
      <c r="F727" s="15">
        <v>103.1</v>
      </c>
      <c r="G727" s="15">
        <v>103.1</v>
      </c>
      <c r="H727" s="130" t="s">
        <v>1776</v>
      </c>
      <c r="I727" s="163" t="s">
        <v>2</v>
      </c>
      <c r="J727" s="163" t="s">
        <v>2</v>
      </c>
      <c r="K727" s="163" t="s">
        <v>2</v>
      </c>
      <c r="L727" s="163" t="s">
        <v>2</v>
      </c>
      <c r="M727" s="9" t="s">
        <v>1597</v>
      </c>
      <c r="N727" s="6"/>
    </row>
    <row r="728" spans="1:14" ht="38.25" x14ac:dyDescent="0.2">
      <c r="A728" s="161">
        <v>61</v>
      </c>
      <c r="B728" s="9" t="s">
        <v>549</v>
      </c>
      <c r="C728" s="162" t="s">
        <v>550</v>
      </c>
      <c r="D728" s="162" t="s">
        <v>1390</v>
      </c>
      <c r="E728" s="162" t="s">
        <v>160</v>
      </c>
      <c r="F728" s="15">
        <v>321.8</v>
      </c>
      <c r="G728" s="15">
        <v>334.9</v>
      </c>
      <c r="H728" s="130">
        <v>426.4</v>
      </c>
      <c r="I728" s="163" t="s">
        <v>2</v>
      </c>
      <c r="J728" s="163" t="s">
        <v>2</v>
      </c>
      <c r="K728" s="163" t="s">
        <v>2</v>
      </c>
      <c r="L728" s="163" t="s">
        <v>2</v>
      </c>
      <c r="M728" s="9" t="s">
        <v>1597</v>
      </c>
      <c r="N728" s="6"/>
    </row>
    <row r="729" spans="1:14" ht="13.5" customHeight="1" collapsed="1" x14ac:dyDescent="0.2">
      <c r="A729" s="161"/>
      <c r="B729" s="125" t="s">
        <v>162</v>
      </c>
      <c r="C729" s="166"/>
      <c r="D729" s="166"/>
      <c r="E729" s="166"/>
      <c r="F729" s="8"/>
      <c r="G729" s="8"/>
      <c r="H729" s="8"/>
      <c r="I729" s="162"/>
      <c r="J729" s="162"/>
      <c r="K729" s="162"/>
      <c r="L729" s="162"/>
      <c r="M729" s="9"/>
      <c r="N729" s="6"/>
    </row>
    <row r="730" spans="1:14" ht="13.5" customHeight="1" x14ac:dyDescent="0.2">
      <c r="A730" s="161"/>
      <c r="B730" s="125" t="s">
        <v>551</v>
      </c>
      <c r="C730" s="166"/>
      <c r="D730" s="166"/>
      <c r="E730" s="166"/>
      <c r="F730" s="8"/>
      <c r="G730" s="8"/>
      <c r="H730" s="8"/>
      <c r="I730" s="162"/>
      <c r="J730" s="162"/>
      <c r="K730" s="162"/>
      <c r="L730" s="162"/>
      <c r="M730" s="9"/>
      <c r="N730" s="6"/>
    </row>
    <row r="731" spans="1:14" ht="38.25" customHeight="1" x14ac:dyDescent="0.2">
      <c r="A731" s="161"/>
      <c r="B731" s="93" t="s">
        <v>554</v>
      </c>
      <c r="C731" s="162"/>
      <c r="D731" s="162"/>
      <c r="E731" s="162"/>
      <c r="F731" s="15"/>
      <c r="G731" s="15"/>
      <c r="H731" s="15"/>
      <c r="I731" s="162"/>
      <c r="J731" s="162"/>
      <c r="K731" s="162"/>
      <c r="L731" s="162"/>
      <c r="M731" s="9"/>
      <c r="N731" s="6"/>
    </row>
    <row r="732" spans="1:14" ht="63.75" x14ac:dyDescent="0.2">
      <c r="A732" s="161">
        <v>355</v>
      </c>
      <c r="B732" s="172" t="s">
        <v>552</v>
      </c>
      <c r="C732" s="166" t="s">
        <v>309</v>
      </c>
      <c r="D732" s="166" t="s">
        <v>2</v>
      </c>
      <c r="E732" s="162" t="s">
        <v>553</v>
      </c>
      <c r="F732" s="70">
        <v>40.806800000000003</v>
      </c>
      <c r="G732" s="70">
        <v>40.806800000000003</v>
      </c>
      <c r="H732" s="70">
        <v>40.805</v>
      </c>
      <c r="I732" s="15" t="s">
        <v>168</v>
      </c>
      <c r="J732" s="10">
        <v>724</v>
      </c>
      <c r="K732" s="11" t="s">
        <v>103</v>
      </c>
      <c r="L732" s="10"/>
      <c r="M732" s="9" t="s">
        <v>1667</v>
      </c>
      <c r="N732" s="6"/>
    </row>
    <row r="733" spans="1:14" ht="51" customHeight="1" x14ac:dyDescent="0.2">
      <c r="A733" s="161">
        <v>356</v>
      </c>
      <c r="B733" s="181" t="s">
        <v>775</v>
      </c>
      <c r="C733" s="162" t="s">
        <v>156</v>
      </c>
      <c r="D733" s="162" t="s">
        <v>2</v>
      </c>
      <c r="E733" s="162" t="s">
        <v>553</v>
      </c>
      <c r="F733" s="12"/>
      <c r="G733" s="12"/>
      <c r="H733" s="10">
        <v>374</v>
      </c>
      <c r="I733" s="162" t="s">
        <v>396</v>
      </c>
      <c r="J733" s="162"/>
      <c r="K733" s="162"/>
      <c r="L733" s="162"/>
      <c r="M733" s="9" t="s">
        <v>1666</v>
      </c>
      <c r="N733" s="6"/>
    </row>
    <row r="734" spans="1:14" ht="25.5" customHeight="1" x14ac:dyDescent="0.2">
      <c r="A734" s="161">
        <v>357</v>
      </c>
      <c r="B734" s="111" t="s">
        <v>265</v>
      </c>
      <c r="C734" s="166" t="s">
        <v>309</v>
      </c>
      <c r="D734" s="162" t="s">
        <v>2</v>
      </c>
      <c r="E734" s="162" t="s">
        <v>553</v>
      </c>
      <c r="F734" s="70">
        <v>0.12</v>
      </c>
      <c r="G734" s="70">
        <v>0.12</v>
      </c>
      <c r="H734" s="70">
        <v>0.12</v>
      </c>
      <c r="I734" s="15" t="s">
        <v>168</v>
      </c>
      <c r="J734" s="10">
        <v>724</v>
      </c>
      <c r="K734" s="11" t="s">
        <v>84</v>
      </c>
      <c r="L734" s="10"/>
      <c r="M734" s="9" t="s">
        <v>1668</v>
      </c>
      <c r="N734" s="6"/>
    </row>
    <row r="735" spans="1:14" ht="25.5" customHeight="1" x14ac:dyDescent="0.2">
      <c r="A735" s="161"/>
      <c r="B735" s="93" t="s">
        <v>559</v>
      </c>
      <c r="C735" s="162"/>
      <c r="D735" s="162"/>
      <c r="E735" s="162"/>
      <c r="F735" s="15"/>
      <c r="G735" s="15"/>
      <c r="H735" s="87"/>
      <c r="I735" s="162"/>
      <c r="J735" s="162"/>
      <c r="K735" s="162"/>
      <c r="L735" s="162"/>
      <c r="M735" s="9"/>
      <c r="N735" s="6"/>
    </row>
    <row r="736" spans="1:14" ht="51" x14ac:dyDescent="0.2">
      <c r="A736" s="161">
        <v>358</v>
      </c>
      <c r="B736" s="172" t="s">
        <v>555</v>
      </c>
      <c r="C736" s="166" t="s">
        <v>309</v>
      </c>
      <c r="D736" s="166" t="s">
        <v>2</v>
      </c>
      <c r="E736" s="162" t="s">
        <v>556</v>
      </c>
      <c r="F736" s="87">
        <v>33.719000000000001</v>
      </c>
      <c r="G736" s="87">
        <v>33.719000000000001</v>
      </c>
      <c r="H736" s="87">
        <v>33.715000000000003</v>
      </c>
      <c r="I736" s="15" t="s">
        <v>168</v>
      </c>
      <c r="J736" s="10">
        <v>272</v>
      </c>
      <c r="K736" s="11" t="s">
        <v>103</v>
      </c>
      <c r="L736" s="10"/>
      <c r="M736" s="19" t="s">
        <v>1604</v>
      </c>
      <c r="N736" s="6"/>
    </row>
    <row r="737" spans="1:14" ht="25.5" customHeight="1" x14ac:dyDescent="0.2">
      <c r="A737" s="161">
        <v>359</v>
      </c>
      <c r="B737" s="172" t="s">
        <v>558</v>
      </c>
      <c r="C737" s="166" t="s">
        <v>309</v>
      </c>
      <c r="D737" s="162" t="s">
        <v>2</v>
      </c>
      <c r="E737" s="162" t="s">
        <v>556</v>
      </c>
      <c r="F737" s="70">
        <v>0.27779999999999999</v>
      </c>
      <c r="G737" s="70">
        <v>0.27779999999999999</v>
      </c>
      <c r="H737" s="70">
        <v>0.27779999999999999</v>
      </c>
      <c r="I737" s="15" t="s">
        <v>168</v>
      </c>
      <c r="J737" s="10">
        <v>272</v>
      </c>
      <c r="K737" s="11" t="s">
        <v>67</v>
      </c>
      <c r="L737" s="10"/>
      <c r="M737" s="19" t="s">
        <v>1438</v>
      </c>
      <c r="N737" s="6"/>
    </row>
    <row r="738" spans="1:14" ht="25.5" customHeight="1" x14ac:dyDescent="0.2">
      <c r="A738" s="161">
        <v>360</v>
      </c>
      <c r="B738" s="111" t="s">
        <v>557</v>
      </c>
      <c r="C738" s="166" t="s">
        <v>309</v>
      </c>
      <c r="D738" s="162" t="s">
        <v>2</v>
      </c>
      <c r="E738" s="162" t="s">
        <v>556</v>
      </c>
      <c r="F738" s="70">
        <v>17.683</v>
      </c>
      <c r="G738" s="70">
        <v>17.683</v>
      </c>
      <c r="H738" s="70">
        <v>17.683</v>
      </c>
      <c r="I738" s="15" t="s">
        <v>168</v>
      </c>
      <c r="J738" s="10">
        <v>272</v>
      </c>
      <c r="K738" s="11" t="s">
        <v>63</v>
      </c>
      <c r="L738" s="10"/>
      <c r="M738" s="19" t="s">
        <v>1438</v>
      </c>
      <c r="N738" s="6"/>
    </row>
    <row r="739" spans="1:14" ht="12.75" customHeight="1" x14ac:dyDescent="0.2">
      <c r="A739" s="161"/>
      <c r="B739" s="93" t="s">
        <v>560</v>
      </c>
      <c r="C739" s="162"/>
      <c r="D739" s="162"/>
      <c r="E739" s="162"/>
      <c r="F739" s="15"/>
      <c r="G739" s="15"/>
      <c r="H739" s="15"/>
      <c r="I739" s="162"/>
      <c r="J739" s="162"/>
      <c r="K739" s="162"/>
      <c r="L739" s="162"/>
      <c r="M739" s="9"/>
      <c r="N739" s="6"/>
    </row>
    <row r="740" spans="1:14" ht="38.25" customHeight="1" x14ac:dyDescent="0.2">
      <c r="A740" s="161">
        <v>361</v>
      </c>
      <c r="B740" s="181" t="s">
        <v>561</v>
      </c>
      <c r="C740" s="166" t="s">
        <v>309</v>
      </c>
      <c r="D740" s="166" t="s">
        <v>2</v>
      </c>
      <c r="E740" s="166" t="s">
        <v>562</v>
      </c>
      <c r="F740" s="8">
        <v>4.2050000000000001</v>
      </c>
      <c r="G740" s="8">
        <v>4.2050000000000001</v>
      </c>
      <c r="H740" s="8">
        <v>4.2050000000000001</v>
      </c>
      <c r="I740" s="14" t="s">
        <v>1258</v>
      </c>
      <c r="J740" s="10">
        <v>272</v>
      </c>
      <c r="K740" s="11" t="s">
        <v>63</v>
      </c>
      <c r="L740" s="45"/>
      <c r="M740" s="9" t="s">
        <v>1712</v>
      </c>
      <c r="N740" s="6"/>
    </row>
    <row r="741" spans="1:14" ht="38.25" customHeight="1" x14ac:dyDescent="0.2">
      <c r="A741" s="161">
        <v>362</v>
      </c>
      <c r="B741" s="181" t="s">
        <v>563</v>
      </c>
      <c r="C741" s="166" t="s">
        <v>202</v>
      </c>
      <c r="D741" s="166" t="s">
        <v>2</v>
      </c>
      <c r="E741" s="166" t="s">
        <v>564</v>
      </c>
      <c r="F741" s="8">
        <v>7.8760000000000003</v>
      </c>
      <c r="G741" s="8">
        <v>7.8760000000000003</v>
      </c>
      <c r="H741" s="8">
        <v>7.8760000000000003</v>
      </c>
      <c r="I741" s="14" t="s">
        <v>1258</v>
      </c>
      <c r="J741" s="10">
        <v>272</v>
      </c>
      <c r="K741" s="11" t="s">
        <v>63</v>
      </c>
      <c r="L741" s="45"/>
      <c r="M741" s="9" t="s">
        <v>1713</v>
      </c>
      <c r="N741" s="6"/>
    </row>
    <row r="742" spans="1:14" ht="38.25" customHeight="1" x14ac:dyDescent="0.2">
      <c r="A742" s="161">
        <v>363</v>
      </c>
      <c r="B742" s="181" t="s">
        <v>565</v>
      </c>
      <c r="C742" s="166" t="s">
        <v>309</v>
      </c>
      <c r="D742" s="166" t="s">
        <v>2</v>
      </c>
      <c r="E742" s="166" t="s">
        <v>566</v>
      </c>
      <c r="F742" s="8">
        <v>5.6020000000000003</v>
      </c>
      <c r="G742" s="8">
        <v>5.6020000000000003</v>
      </c>
      <c r="H742" s="8">
        <v>5.6020000000000003</v>
      </c>
      <c r="I742" s="14" t="s">
        <v>1258</v>
      </c>
      <c r="J742" s="10">
        <v>272</v>
      </c>
      <c r="K742" s="11" t="s">
        <v>63</v>
      </c>
      <c r="L742" s="45"/>
      <c r="M742" s="9" t="s">
        <v>1714</v>
      </c>
      <c r="N742" s="6"/>
    </row>
    <row r="743" spans="1:14" ht="25.5" customHeight="1" x14ac:dyDescent="0.2">
      <c r="A743" s="161"/>
      <c r="B743" s="93" t="s">
        <v>567</v>
      </c>
      <c r="C743" s="162"/>
      <c r="D743" s="162"/>
      <c r="E743" s="162"/>
      <c r="F743" s="15"/>
      <c r="G743" s="15"/>
      <c r="H743" s="15"/>
      <c r="I743" s="162"/>
      <c r="J743" s="162"/>
      <c r="K743" s="162"/>
      <c r="L743" s="162"/>
      <c r="M743" s="9"/>
      <c r="N743" s="6"/>
    </row>
    <row r="744" spans="1:14" x14ac:dyDescent="0.2">
      <c r="A744" s="161"/>
      <c r="B744" s="93" t="s">
        <v>569</v>
      </c>
      <c r="C744" s="162"/>
      <c r="D744" s="162"/>
      <c r="E744" s="162"/>
      <c r="F744" s="15"/>
      <c r="G744" s="15"/>
      <c r="H744" s="15"/>
      <c r="I744" s="162"/>
      <c r="J744" s="162"/>
      <c r="K744" s="162"/>
      <c r="L744" s="162"/>
      <c r="M744" s="9"/>
      <c r="N744" s="6"/>
    </row>
    <row r="745" spans="1:14" ht="38.25" customHeight="1" x14ac:dyDescent="0.2">
      <c r="A745" s="161">
        <v>415</v>
      </c>
      <c r="B745" s="181" t="s">
        <v>570</v>
      </c>
      <c r="C745" s="166" t="s">
        <v>309</v>
      </c>
      <c r="D745" s="166" t="s">
        <v>2</v>
      </c>
      <c r="E745" s="166" t="s">
        <v>571</v>
      </c>
      <c r="F745" s="8">
        <v>3</v>
      </c>
      <c r="G745" s="8">
        <v>3</v>
      </c>
      <c r="H745" s="8">
        <v>3</v>
      </c>
      <c r="I745" s="15" t="s">
        <v>1258</v>
      </c>
      <c r="J745" s="10">
        <v>495</v>
      </c>
      <c r="K745" s="44" t="s">
        <v>81</v>
      </c>
      <c r="L745" s="45" t="s">
        <v>65</v>
      </c>
      <c r="M745" s="9" t="s">
        <v>1715</v>
      </c>
      <c r="N745" s="6"/>
    </row>
    <row r="746" spans="1:14" x14ac:dyDescent="0.2">
      <c r="A746" s="161"/>
      <c r="B746" s="93" t="s">
        <v>572</v>
      </c>
      <c r="C746" s="162"/>
      <c r="D746" s="162"/>
      <c r="E746" s="162"/>
      <c r="F746" s="15"/>
      <c r="G746" s="15"/>
      <c r="H746" s="15"/>
      <c r="I746" s="162"/>
      <c r="J746" s="162"/>
      <c r="K746" s="162"/>
      <c r="L746" s="162"/>
      <c r="M746" s="9"/>
      <c r="N746" s="6"/>
    </row>
    <row r="747" spans="1:14" ht="38.25" customHeight="1" x14ac:dyDescent="0.2">
      <c r="A747" s="161">
        <v>424</v>
      </c>
      <c r="B747" s="181" t="s">
        <v>574</v>
      </c>
      <c r="C747" s="166" t="s">
        <v>309</v>
      </c>
      <c r="D747" s="166" t="s">
        <v>2</v>
      </c>
      <c r="E747" s="166" t="s">
        <v>573</v>
      </c>
      <c r="F747" s="8">
        <v>6.16</v>
      </c>
      <c r="G747" s="8">
        <v>6.16</v>
      </c>
      <c r="H747" s="8">
        <v>6.16</v>
      </c>
      <c r="I747" s="15" t="s">
        <v>1258</v>
      </c>
      <c r="J747" s="10">
        <v>468</v>
      </c>
      <c r="K747" s="44" t="s">
        <v>84</v>
      </c>
      <c r="L747" s="45" t="s">
        <v>65</v>
      </c>
      <c r="M747" s="9" t="s">
        <v>1716</v>
      </c>
      <c r="N747" s="6"/>
    </row>
    <row r="748" spans="1:14" x14ac:dyDescent="0.2">
      <c r="A748" s="161"/>
      <c r="B748" s="93" t="s">
        <v>575</v>
      </c>
      <c r="C748" s="162"/>
      <c r="D748" s="162"/>
      <c r="E748" s="162"/>
      <c r="F748" s="15"/>
      <c r="G748" s="15"/>
      <c r="H748" s="15"/>
      <c r="I748" s="162"/>
      <c r="J748" s="162"/>
      <c r="K748" s="162"/>
      <c r="L748" s="162"/>
      <c r="M748" s="9"/>
      <c r="N748" s="6"/>
    </row>
    <row r="749" spans="1:14" ht="38.25" customHeight="1" x14ac:dyDescent="0.2">
      <c r="A749" s="161">
        <v>436</v>
      </c>
      <c r="B749" s="181" t="s">
        <v>576</v>
      </c>
      <c r="C749" s="166" t="s">
        <v>309</v>
      </c>
      <c r="D749" s="166" t="s">
        <v>2</v>
      </c>
      <c r="E749" s="166" t="s">
        <v>577</v>
      </c>
      <c r="F749" s="8">
        <v>9.9</v>
      </c>
      <c r="G749" s="8">
        <v>9.9</v>
      </c>
      <c r="H749" s="8">
        <v>9.9</v>
      </c>
      <c r="I749" s="14" t="s">
        <v>1291</v>
      </c>
      <c r="J749" s="10"/>
      <c r="K749" s="44"/>
      <c r="L749" s="45"/>
      <c r="M749" s="191" t="s">
        <v>1717</v>
      </c>
      <c r="N749" s="6"/>
    </row>
    <row r="750" spans="1:14" ht="38.25" customHeight="1" x14ac:dyDescent="0.2">
      <c r="A750" s="161">
        <v>437</v>
      </c>
      <c r="B750" s="181" t="s">
        <v>578</v>
      </c>
      <c r="C750" s="166" t="s">
        <v>309</v>
      </c>
      <c r="D750" s="166" t="s">
        <v>2</v>
      </c>
      <c r="E750" s="166" t="s">
        <v>577</v>
      </c>
      <c r="F750" s="8">
        <v>3.6120000000000001</v>
      </c>
      <c r="G750" s="8">
        <v>3.6120000000000001</v>
      </c>
      <c r="H750" s="8">
        <v>3.6120000000000001</v>
      </c>
      <c r="I750" s="15" t="s">
        <v>1258</v>
      </c>
      <c r="J750" s="10">
        <v>468</v>
      </c>
      <c r="K750" s="44" t="s">
        <v>84</v>
      </c>
      <c r="L750" s="45" t="s">
        <v>65</v>
      </c>
      <c r="M750" s="192"/>
      <c r="N750" s="6"/>
    </row>
    <row r="751" spans="1:14" x14ac:dyDescent="0.2">
      <c r="A751" s="161"/>
      <c r="B751" s="93" t="s">
        <v>579</v>
      </c>
      <c r="C751" s="162"/>
      <c r="D751" s="162"/>
      <c r="E751" s="162"/>
      <c r="F751" s="15"/>
      <c r="G751" s="15"/>
      <c r="H751" s="15"/>
      <c r="I751" s="162"/>
      <c r="J751" s="162"/>
      <c r="K751" s="162"/>
      <c r="L751" s="162"/>
      <c r="M751" s="9"/>
      <c r="N751" s="6"/>
    </row>
    <row r="752" spans="1:14" ht="38.25" customHeight="1" x14ac:dyDescent="0.2">
      <c r="A752" s="161">
        <v>446</v>
      </c>
      <c r="B752" s="181" t="s">
        <v>580</v>
      </c>
      <c r="C752" s="166" t="s">
        <v>309</v>
      </c>
      <c r="D752" s="166" t="s">
        <v>2</v>
      </c>
      <c r="E752" s="166" t="s">
        <v>581</v>
      </c>
      <c r="F752" s="8">
        <v>7.96</v>
      </c>
      <c r="G752" s="8">
        <v>7.96</v>
      </c>
      <c r="H752" s="8">
        <v>7.96</v>
      </c>
      <c r="I752" s="15" t="s">
        <v>1258</v>
      </c>
      <c r="J752" s="10">
        <v>468</v>
      </c>
      <c r="K752" s="44" t="s">
        <v>84</v>
      </c>
      <c r="L752" s="45" t="s">
        <v>65</v>
      </c>
      <c r="M752" s="9" t="s">
        <v>1718</v>
      </c>
      <c r="N752" s="6"/>
    </row>
    <row r="753" spans="1:14" x14ac:dyDescent="0.2">
      <c r="A753" s="161"/>
      <c r="B753" s="93" t="s">
        <v>582</v>
      </c>
      <c r="C753" s="162"/>
      <c r="D753" s="162"/>
      <c r="E753" s="162"/>
      <c r="F753" s="15"/>
      <c r="G753" s="15"/>
      <c r="H753" s="15"/>
      <c r="I753" s="162"/>
      <c r="J753" s="162"/>
      <c r="K753" s="162"/>
      <c r="L753" s="162"/>
      <c r="M753" s="9"/>
      <c r="N753" s="6"/>
    </row>
    <row r="754" spans="1:14" ht="38.25" customHeight="1" x14ac:dyDescent="0.2">
      <c r="A754" s="161">
        <v>464</v>
      </c>
      <c r="B754" s="181" t="s">
        <v>583</v>
      </c>
      <c r="C754" s="166" t="s">
        <v>309</v>
      </c>
      <c r="D754" s="166" t="s">
        <v>2</v>
      </c>
      <c r="E754" s="166" t="s">
        <v>584</v>
      </c>
      <c r="F754" s="8">
        <v>5.98</v>
      </c>
      <c r="G754" s="8">
        <v>5.98</v>
      </c>
      <c r="H754" s="8">
        <v>5.98</v>
      </c>
      <c r="I754" s="15" t="s">
        <v>1258</v>
      </c>
      <c r="J754" s="10">
        <v>468</v>
      </c>
      <c r="K754" s="44" t="s">
        <v>84</v>
      </c>
      <c r="L754" s="45" t="s">
        <v>65</v>
      </c>
      <c r="M754" s="9" t="s">
        <v>1719</v>
      </c>
      <c r="N754" s="6"/>
    </row>
    <row r="755" spans="1:14" ht="38.25" customHeight="1" x14ac:dyDescent="0.2">
      <c r="A755" s="161">
        <v>465</v>
      </c>
      <c r="B755" s="181" t="s">
        <v>585</v>
      </c>
      <c r="C755" s="166" t="s">
        <v>309</v>
      </c>
      <c r="D755" s="166" t="s">
        <v>2</v>
      </c>
      <c r="E755" s="166" t="s">
        <v>584</v>
      </c>
      <c r="F755" s="8">
        <v>5.69</v>
      </c>
      <c r="G755" s="8">
        <v>5.69</v>
      </c>
      <c r="H755" s="8">
        <v>5.69</v>
      </c>
      <c r="I755" s="15" t="s">
        <v>1258</v>
      </c>
      <c r="J755" s="10">
        <v>468</v>
      </c>
      <c r="K755" s="44" t="s">
        <v>84</v>
      </c>
      <c r="L755" s="45" t="s">
        <v>65</v>
      </c>
      <c r="M755" s="9" t="s">
        <v>1720</v>
      </c>
      <c r="N755" s="6"/>
    </row>
    <row r="756" spans="1:14" ht="38.25" customHeight="1" x14ac:dyDescent="0.2">
      <c r="A756" s="161">
        <v>466</v>
      </c>
      <c r="B756" s="181" t="s">
        <v>586</v>
      </c>
      <c r="C756" s="166" t="s">
        <v>309</v>
      </c>
      <c r="D756" s="166" t="s">
        <v>2</v>
      </c>
      <c r="E756" s="166" t="s">
        <v>584</v>
      </c>
      <c r="F756" s="8">
        <v>2.5139999999999998</v>
      </c>
      <c r="G756" s="8">
        <v>2.5139999999999998</v>
      </c>
      <c r="H756" s="8">
        <v>2.528</v>
      </c>
      <c r="I756" s="15" t="s">
        <v>1258</v>
      </c>
      <c r="J756" s="10">
        <v>468</v>
      </c>
      <c r="K756" s="44" t="s">
        <v>84</v>
      </c>
      <c r="L756" s="45" t="s">
        <v>65</v>
      </c>
      <c r="M756" s="9" t="s">
        <v>1721</v>
      </c>
      <c r="N756" s="6"/>
    </row>
    <row r="757" spans="1:14" ht="38.25" customHeight="1" x14ac:dyDescent="0.2">
      <c r="A757" s="161">
        <v>467</v>
      </c>
      <c r="B757" s="181" t="s">
        <v>587</v>
      </c>
      <c r="C757" s="166" t="s">
        <v>309</v>
      </c>
      <c r="D757" s="166" t="s">
        <v>2</v>
      </c>
      <c r="E757" s="166" t="s">
        <v>584</v>
      </c>
      <c r="F757" s="8">
        <v>6.63</v>
      </c>
      <c r="G757" s="8">
        <v>6.63</v>
      </c>
      <c r="H757" s="8">
        <v>6.63</v>
      </c>
      <c r="I757" s="15" t="s">
        <v>1258</v>
      </c>
      <c r="J757" s="10">
        <v>468</v>
      </c>
      <c r="K757" s="44" t="s">
        <v>84</v>
      </c>
      <c r="L757" s="45" t="s">
        <v>65</v>
      </c>
      <c r="M757" s="9" t="s">
        <v>1722</v>
      </c>
      <c r="N757" s="6"/>
    </row>
    <row r="758" spans="1:14" ht="38.25" customHeight="1" x14ac:dyDescent="0.2">
      <c r="A758" s="161">
        <v>468</v>
      </c>
      <c r="B758" s="181" t="s">
        <v>588</v>
      </c>
      <c r="C758" s="166" t="s">
        <v>309</v>
      </c>
      <c r="D758" s="166" t="s">
        <v>2</v>
      </c>
      <c r="E758" s="166" t="s">
        <v>584</v>
      </c>
      <c r="F758" s="8">
        <v>4.2</v>
      </c>
      <c r="G758" s="8">
        <v>4.2</v>
      </c>
      <c r="H758" s="8">
        <v>4.2</v>
      </c>
      <c r="I758" s="15" t="s">
        <v>1258</v>
      </c>
      <c r="J758" s="10">
        <v>468</v>
      </c>
      <c r="K758" s="44" t="s">
        <v>84</v>
      </c>
      <c r="L758" s="45" t="s">
        <v>65</v>
      </c>
      <c r="M758" s="9" t="s">
        <v>1723</v>
      </c>
      <c r="N758" s="6"/>
    </row>
    <row r="759" spans="1:14" ht="38.25" customHeight="1" x14ac:dyDescent="0.2">
      <c r="A759" s="161">
        <v>469</v>
      </c>
      <c r="B759" s="181" t="s">
        <v>589</v>
      </c>
      <c r="C759" s="166" t="s">
        <v>309</v>
      </c>
      <c r="D759" s="166" t="s">
        <v>2</v>
      </c>
      <c r="E759" s="166" t="s">
        <v>584</v>
      </c>
      <c r="F759" s="8">
        <v>10.5</v>
      </c>
      <c r="G759" s="8">
        <v>10.5</v>
      </c>
      <c r="H759" s="8">
        <v>10.5</v>
      </c>
      <c r="I759" s="15" t="s">
        <v>1258</v>
      </c>
      <c r="J759" s="10">
        <v>468</v>
      </c>
      <c r="K759" s="44" t="s">
        <v>84</v>
      </c>
      <c r="L759" s="45" t="s">
        <v>65</v>
      </c>
      <c r="M759" s="9" t="s">
        <v>1724</v>
      </c>
      <c r="N759" s="6"/>
    </row>
    <row r="760" spans="1:14" ht="38.25" customHeight="1" x14ac:dyDescent="0.2">
      <c r="A760" s="161">
        <v>470</v>
      </c>
      <c r="B760" s="181" t="s">
        <v>590</v>
      </c>
      <c r="C760" s="166" t="s">
        <v>309</v>
      </c>
      <c r="D760" s="166" t="s">
        <v>2</v>
      </c>
      <c r="E760" s="166" t="s">
        <v>584</v>
      </c>
      <c r="F760" s="8">
        <v>4.2</v>
      </c>
      <c r="G760" s="8">
        <v>4.2</v>
      </c>
      <c r="H760" s="8">
        <v>4.18</v>
      </c>
      <c r="I760" s="15" t="s">
        <v>1258</v>
      </c>
      <c r="J760" s="10">
        <v>468</v>
      </c>
      <c r="K760" s="44" t="s">
        <v>84</v>
      </c>
      <c r="L760" s="45" t="s">
        <v>65</v>
      </c>
      <c r="M760" s="9" t="s">
        <v>1725</v>
      </c>
      <c r="N760" s="6"/>
    </row>
    <row r="761" spans="1:14" ht="38.25" customHeight="1" x14ac:dyDescent="0.2">
      <c r="A761" s="161">
        <v>471</v>
      </c>
      <c r="B761" s="181" t="s">
        <v>591</v>
      </c>
      <c r="C761" s="166" t="s">
        <v>309</v>
      </c>
      <c r="D761" s="166" t="s">
        <v>2</v>
      </c>
      <c r="E761" s="166" t="s">
        <v>584</v>
      </c>
      <c r="F761" s="8">
        <v>11</v>
      </c>
      <c r="G761" s="8">
        <v>11</v>
      </c>
      <c r="H761" s="8">
        <v>11.605</v>
      </c>
      <c r="I761" s="15" t="s">
        <v>1258</v>
      </c>
      <c r="J761" s="10">
        <v>468</v>
      </c>
      <c r="K761" s="44" t="s">
        <v>84</v>
      </c>
      <c r="L761" s="45" t="s">
        <v>65</v>
      </c>
      <c r="M761" s="9" t="s">
        <v>1726</v>
      </c>
      <c r="N761" s="6"/>
    </row>
    <row r="762" spans="1:14" ht="38.25" customHeight="1" x14ac:dyDescent="0.2">
      <c r="A762" s="161">
        <v>472</v>
      </c>
      <c r="B762" s="181" t="s">
        <v>592</v>
      </c>
      <c r="C762" s="166" t="s">
        <v>309</v>
      </c>
      <c r="D762" s="166" t="s">
        <v>2</v>
      </c>
      <c r="E762" s="166" t="s">
        <v>584</v>
      </c>
      <c r="F762" s="8">
        <v>12.6</v>
      </c>
      <c r="G762" s="8">
        <v>12.6</v>
      </c>
      <c r="H762" s="8">
        <v>12.6</v>
      </c>
      <c r="I762" s="15" t="s">
        <v>1258</v>
      </c>
      <c r="J762" s="10">
        <v>468</v>
      </c>
      <c r="K762" s="44" t="s">
        <v>84</v>
      </c>
      <c r="L762" s="45" t="s">
        <v>65</v>
      </c>
      <c r="M762" s="9" t="s">
        <v>1727</v>
      </c>
      <c r="N762" s="6"/>
    </row>
    <row r="763" spans="1:14" x14ac:dyDescent="0.2">
      <c r="A763" s="161"/>
      <c r="B763" s="93" t="s">
        <v>593</v>
      </c>
      <c r="C763" s="162"/>
      <c r="D763" s="162"/>
      <c r="E763" s="162"/>
      <c r="F763" s="15"/>
      <c r="G763" s="15"/>
      <c r="H763" s="15"/>
      <c r="I763" s="162"/>
      <c r="J763" s="162"/>
      <c r="K763" s="162"/>
      <c r="L763" s="162"/>
      <c r="M763" s="9"/>
      <c r="N763" s="6"/>
    </row>
    <row r="764" spans="1:14" ht="38.25" customHeight="1" x14ac:dyDescent="0.2">
      <c r="A764" s="161">
        <v>481</v>
      </c>
      <c r="B764" s="181" t="s">
        <v>594</v>
      </c>
      <c r="C764" s="166" t="s">
        <v>27</v>
      </c>
      <c r="D764" s="166" t="s">
        <v>2</v>
      </c>
      <c r="E764" s="166" t="s">
        <v>595</v>
      </c>
      <c r="F764" s="8">
        <v>5.2759999999999998</v>
      </c>
      <c r="G764" s="8">
        <v>5.2759999999999998</v>
      </c>
      <c r="H764" s="8">
        <v>5.2759999999999998</v>
      </c>
      <c r="I764" s="15" t="s">
        <v>1258</v>
      </c>
      <c r="J764" s="10">
        <v>468</v>
      </c>
      <c r="K764" s="44" t="s">
        <v>84</v>
      </c>
      <c r="L764" s="45" t="s">
        <v>65</v>
      </c>
      <c r="M764" s="9" t="s">
        <v>1728</v>
      </c>
      <c r="N764" s="6"/>
    </row>
    <row r="765" spans="1:14" x14ac:dyDescent="0.2">
      <c r="A765" s="161"/>
      <c r="B765" s="93" t="s">
        <v>596</v>
      </c>
      <c r="C765" s="162"/>
      <c r="D765" s="162"/>
      <c r="E765" s="162"/>
      <c r="F765" s="15"/>
      <c r="G765" s="15"/>
      <c r="H765" s="15"/>
      <c r="I765" s="162"/>
      <c r="J765" s="162"/>
      <c r="K765" s="162"/>
      <c r="L765" s="162"/>
      <c r="M765" s="9"/>
      <c r="N765" s="6"/>
    </row>
    <row r="766" spans="1:14" ht="76.5" x14ac:dyDescent="0.2">
      <c r="A766" s="161">
        <v>487</v>
      </c>
      <c r="B766" s="181" t="s">
        <v>597</v>
      </c>
      <c r="C766" s="166" t="s">
        <v>309</v>
      </c>
      <c r="D766" s="166" t="s">
        <v>2</v>
      </c>
      <c r="E766" s="166" t="s">
        <v>598</v>
      </c>
      <c r="F766" s="8">
        <v>30</v>
      </c>
      <c r="G766" s="8">
        <v>30</v>
      </c>
      <c r="H766" s="8">
        <v>30</v>
      </c>
      <c r="I766" s="14" t="s">
        <v>1291</v>
      </c>
      <c r="J766" s="56"/>
      <c r="K766" s="56"/>
      <c r="L766" s="56"/>
      <c r="M766" s="9" t="s">
        <v>1729</v>
      </c>
      <c r="N766" s="6"/>
    </row>
    <row r="767" spans="1:14" ht="38.25" customHeight="1" x14ac:dyDescent="0.2">
      <c r="A767" s="161">
        <v>489</v>
      </c>
      <c r="B767" s="181" t="s">
        <v>599</v>
      </c>
      <c r="C767" s="166" t="s">
        <v>309</v>
      </c>
      <c r="D767" s="166" t="s">
        <v>2</v>
      </c>
      <c r="E767" s="166" t="s">
        <v>598</v>
      </c>
      <c r="F767" s="8">
        <v>15.2</v>
      </c>
      <c r="G767" s="8">
        <v>15.2</v>
      </c>
      <c r="H767" s="8">
        <v>15.2</v>
      </c>
      <c r="I767" s="15" t="s">
        <v>1258</v>
      </c>
      <c r="J767" s="10">
        <v>468</v>
      </c>
      <c r="K767" s="44" t="s">
        <v>84</v>
      </c>
      <c r="L767" s="45" t="s">
        <v>65</v>
      </c>
      <c r="M767" s="9" t="s">
        <v>1730</v>
      </c>
      <c r="N767" s="6"/>
    </row>
    <row r="768" spans="1:14" ht="38.25" customHeight="1" x14ac:dyDescent="0.2">
      <c r="A768" s="161">
        <v>490</v>
      </c>
      <c r="B768" s="181" t="s">
        <v>600</v>
      </c>
      <c r="C768" s="166" t="s">
        <v>309</v>
      </c>
      <c r="D768" s="166" t="s">
        <v>2</v>
      </c>
      <c r="E768" s="166" t="s">
        <v>598</v>
      </c>
      <c r="F768" s="8">
        <v>4.5</v>
      </c>
      <c r="G768" s="8">
        <v>4.5</v>
      </c>
      <c r="H768" s="8">
        <v>4.5</v>
      </c>
      <c r="I768" s="15" t="s">
        <v>1258</v>
      </c>
      <c r="J768" s="10">
        <v>468</v>
      </c>
      <c r="K768" s="44" t="s">
        <v>84</v>
      </c>
      <c r="L768" s="45" t="s">
        <v>65</v>
      </c>
      <c r="M768" s="9" t="s">
        <v>1731</v>
      </c>
      <c r="N768" s="6"/>
    </row>
    <row r="769" spans="1:14" ht="38.25" customHeight="1" x14ac:dyDescent="0.2">
      <c r="A769" s="161">
        <v>491</v>
      </c>
      <c r="B769" s="181" t="s">
        <v>601</v>
      </c>
      <c r="C769" s="166" t="s">
        <v>309</v>
      </c>
      <c r="D769" s="166" t="s">
        <v>2</v>
      </c>
      <c r="E769" s="166" t="s">
        <v>598</v>
      </c>
      <c r="F769" s="8">
        <v>11.4</v>
      </c>
      <c r="G769" s="8">
        <v>11.4</v>
      </c>
      <c r="H769" s="8">
        <v>11.4</v>
      </c>
      <c r="I769" s="15" t="s">
        <v>1258</v>
      </c>
      <c r="J769" s="10">
        <v>468</v>
      </c>
      <c r="K769" s="44" t="s">
        <v>84</v>
      </c>
      <c r="L769" s="45" t="s">
        <v>65</v>
      </c>
      <c r="M769" s="9" t="s">
        <v>1732</v>
      </c>
      <c r="N769" s="6"/>
    </row>
    <row r="770" spans="1:14" ht="12.75" customHeight="1" x14ac:dyDescent="0.2">
      <c r="A770" s="161"/>
      <c r="B770" s="19" t="s">
        <v>167</v>
      </c>
      <c r="C770" s="166"/>
      <c r="D770" s="166"/>
      <c r="E770" s="166"/>
      <c r="F770" s="13">
        <v>39.9</v>
      </c>
      <c r="G770" s="13">
        <v>39.9</v>
      </c>
      <c r="H770" s="13">
        <f>H749+H766</f>
        <v>39.9</v>
      </c>
      <c r="I770" s="14"/>
      <c r="J770" s="162"/>
      <c r="K770" s="162"/>
      <c r="L770" s="162"/>
      <c r="M770" s="9"/>
      <c r="N770" s="6"/>
    </row>
    <row r="771" spans="1:14" ht="12.75" customHeight="1" x14ac:dyDescent="0.2">
      <c r="A771" s="161"/>
      <c r="B771" s="19" t="s">
        <v>168</v>
      </c>
      <c r="C771" s="163"/>
      <c r="D771" s="163"/>
      <c r="E771" s="163"/>
      <c r="F771" s="13">
        <v>92.606600000000014</v>
      </c>
      <c r="G771" s="13">
        <v>92.606600000000014</v>
      </c>
      <c r="H771" s="13">
        <f>H736+H737+H738+H732+H734</f>
        <v>92.600800000000007</v>
      </c>
      <c r="I771" s="163"/>
      <c r="J771" s="163"/>
      <c r="K771" s="163"/>
      <c r="L771" s="163"/>
      <c r="M771" s="9"/>
      <c r="N771" s="6"/>
    </row>
    <row r="772" spans="1:14" ht="12.75" customHeight="1" x14ac:dyDescent="0.2">
      <c r="A772" s="161"/>
      <c r="B772" s="19" t="s">
        <v>19</v>
      </c>
      <c r="C772" s="163"/>
      <c r="D772" s="163"/>
      <c r="E772" s="163"/>
      <c r="F772" s="13">
        <v>0</v>
      </c>
      <c r="G772" s="13">
        <v>0</v>
      </c>
      <c r="H772" s="13"/>
      <c r="I772" s="163"/>
      <c r="J772" s="163"/>
      <c r="K772" s="163"/>
      <c r="L772" s="163"/>
      <c r="M772" s="9"/>
      <c r="N772" s="6"/>
    </row>
    <row r="773" spans="1:14" ht="12.75" customHeight="1" x14ac:dyDescent="0.2">
      <c r="A773" s="161"/>
      <c r="B773" s="19" t="s">
        <v>169</v>
      </c>
      <c r="C773" s="163"/>
      <c r="D773" s="163"/>
      <c r="E773" s="163"/>
      <c r="F773" s="13">
        <v>0</v>
      </c>
      <c r="G773" s="13">
        <v>0</v>
      </c>
      <c r="H773" s="13"/>
      <c r="I773" s="163"/>
      <c r="J773" s="163"/>
      <c r="K773" s="163"/>
      <c r="L773" s="163"/>
      <c r="M773" s="9"/>
      <c r="N773" s="6"/>
    </row>
    <row r="774" spans="1:14" ht="25.5" customHeight="1" x14ac:dyDescent="0.2">
      <c r="A774" s="161"/>
      <c r="B774" s="147" t="s">
        <v>605</v>
      </c>
      <c r="C774" s="168"/>
      <c r="D774" s="168"/>
      <c r="E774" s="168"/>
      <c r="F774" s="13">
        <v>132.50660000000002</v>
      </c>
      <c r="G774" s="13">
        <f>G771+G770</f>
        <v>132.50660000000002</v>
      </c>
      <c r="H774" s="13">
        <f>H771+H770</f>
        <v>132.5008</v>
      </c>
      <c r="I774" s="163"/>
      <c r="J774" s="163"/>
      <c r="K774" s="163"/>
      <c r="L774" s="163"/>
      <c r="M774" s="9"/>
      <c r="N774" s="6"/>
    </row>
    <row r="775" spans="1:14" ht="25.5" customHeight="1" x14ac:dyDescent="0.2">
      <c r="A775" s="161"/>
      <c r="B775" s="93" t="s">
        <v>604</v>
      </c>
      <c r="C775" s="162"/>
      <c r="D775" s="162"/>
      <c r="E775" s="162"/>
      <c r="F775" s="15"/>
      <c r="G775" s="15"/>
      <c r="H775" s="15"/>
      <c r="I775" s="162"/>
      <c r="J775" s="162"/>
      <c r="K775" s="162"/>
      <c r="L775" s="162"/>
      <c r="M775" s="9"/>
      <c r="N775" s="6"/>
    </row>
    <row r="776" spans="1:14" ht="12.75" customHeight="1" x14ac:dyDescent="0.2">
      <c r="A776" s="161">
        <v>496</v>
      </c>
      <c r="B776" s="172" t="s">
        <v>602</v>
      </c>
      <c r="C776" s="166" t="s">
        <v>309</v>
      </c>
      <c r="D776" s="166" t="s">
        <v>2</v>
      </c>
      <c r="E776" s="162" t="s">
        <v>160</v>
      </c>
      <c r="F776" s="70">
        <v>64.615799999999993</v>
      </c>
      <c r="G776" s="70">
        <v>64.615799999999993</v>
      </c>
      <c r="H776" s="70">
        <v>64.61</v>
      </c>
      <c r="I776" s="15" t="s">
        <v>168</v>
      </c>
      <c r="J776" s="10">
        <v>271</v>
      </c>
      <c r="K776" s="11" t="s">
        <v>103</v>
      </c>
      <c r="L776" s="10"/>
      <c r="M776" s="9" t="s">
        <v>1669</v>
      </c>
      <c r="N776" s="6"/>
    </row>
    <row r="777" spans="1:14" ht="25.5" customHeight="1" x14ac:dyDescent="0.2">
      <c r="A777" s="161">
        <v>497</v>
      </c>
      <c r="B777" s="172" t="s">
        <v>603</v>
      </c>
      <c r="C777" s="166" t="s">
        <v>309</v>
      </c>
      <c r="D777" s="162" t="s">
        <v>2</v>
      </c>
      <c r="E777" s="162" t="s">
        <v>160</v>
      </c>
      <c r="F777" s="70">
        <v>1.794</v>
      </c>
      <c r="G777" s="70">
        <v>1.794</v>
      </c>
      <c r="H777" s="70">
        <v>1.794</v>
      </c>
      <c r="I777" s="15" t="s">
        <v>168</v>
      </c>
      <c r="J777" s="10">
        <v>271</v>
      </c>
      <c r="K777" s="11" t="s">
        <v>81</v>
      </c>
      <c r="L777" s="10"/>
      <c r="M777" s="19" t="s">
        <v>1597</v>
      </c>
      <c r="N777" s="6"/>
    </row>
    <row r="778" spans="1:14" ht="102" x14ac:dyDescent="0.2">
      <c r="A778" s="161">
        <v>499</v>
      </c>
      <c r="B778" s="175" t="s">
        <v>1345</v>
      </c>
      <c r="C778" s="166" t="s">
        <v>309</v>
      </c>
      <c r="D778" s="162" t="s">
        <v>2</v>
      </c>
      <c r="E778" s="162" t="s">
        <v>160</v>
      </c>
      <c r="F778" s="70">
        <v>24.9892</v>
      </c>
      <c r="G778" s="70">
        <v>24.9892</v>
      </c>
      <c r="H778" s="70">
        <v>24.989000000000001</v>
      </c>
      <c r="I778" s="15" t="s">
        <v>168</v>
      </c>
      <c r="J778" s="10">
        <v>271</v>
      </c>
      <c r="K778" s="11" t="s">
        <v>136</v>
      </c>
      <c r="L778" s="11"/>
      <c r="M778" s="9" t="s">
        <v>1597</v>
      </c>
      <c r="N778" s="6"/>
    </row>
    <row r="779" spans="1:14" ht="51" customHeight="1" x14ac:dyDescent="0.2">
      <c r="A779" s="161">
        <v>500</v>
      </c>
      <c r="B779" s="112" t="s">
        <v>1346</v>
      </c>
      <c r="C779" s="166" t="s">
        <v>309</v>
      </c>
      <c r="D779" s="162" t="s">
        <v>2</v>
      </c>
      <c r="E779" s="162" t="s">
        <v>160</v>
      </c>
      <c r="F779" s="70">
        <v>1874.1389999999999</v>
      </c>
      <c r="G779" s="70">
        <v>1874.1389999999999</v>
      </c>
      <c r="H779" s="70">
        <v>1874.1389999999999</v>
      </c>
      <c r="I779" s="15" t="s">
        <v>19</v>
      </c>
      <c r="J779" s="10">
        <v>271</v>
      </c>
      <c r="K779" s="11" t="s">
        <v>137</v>
      </c>
      <c r="L779" s="11"/>
      <c r="M779" s="9" t="s">
        <v>1597</v>
      </c>
      <c r="N779" s="6"/>
    </row>
    <row r="780" spans="1:14" ht="13.5" x14ac:dyDescent="0.2">
      <c r="A780" s="161"/>
      <c r="B780" s="51" t="s">
        <v>786</v>
      </c>
      <c r="C780" s="163"/>
      <c r="D780" s="163"/>
      <c r="E780" s="163"/>
      <c r="F780" s="13"/>
      <c r="G780" s="13"/>
      <c r="H780" s="13"/>
      <c r="I780" s="163"/>
      <c r="J780" s="163"/>
      <c r="K780" s="163"/>
      <c r="L780" s="163"/>
      <c r="M780" s="9"/>
      <c r="N780" s="6"/>
    </row>
    <row r="781" spans="1:14" ht="12.75" customHeight="1" x14ac:dyDescent="0.2">
      <c r="A781" s="161"/>
      <c r="B781" s="175" t="s">
        <v>788</v>
      </c>
      <c r="C781" s="166"/>
      <c r="D781" s="166"/>
      <c r="E781" s="162"/>
      <c r="F781" s="70"/>
      <c r="G781" s="70"/>
      <c r="H781" s="70"/>
      <c r="I781" s="15"/>
      <c r="J781" s="10"/>
      <c r="K781" s="11"/>
      <c r="L781" s="11"/>
      <c r="M781" s="9"/>
      <c r="N781" s="6"/>
    </row>
    <row r="782" spans="1:14" ht="51" x14ac:dyDescent="0.2">
      <c r="A782" s="193">
        <v>505</v>
      </c>
      <c r="B782" s="204" t="s">
        <v>787</v>
      </c>
      <c r="C782" s="166" t="s">
        <v>309</v>
      </c>
      <c r="D782" s="198" t="s">
        <v>2</v>
      </c>
      <c r="E782" s="194" t="s">
        <v>160</v>
      </c>
      <c r="F782" s="70">
        <v>385.90600000000001</v>
      </c>
      <c r="G782" s="70">
        <v>385.90600000000001</v>
      </c>
      <c r="H782" s="70">
        <v>385.90600000000001</v>
      </c>
      <c r="I782" s="15" t="s">
        <v>19</v>
      </c>
      <c r="J782" s="10">
        <v>271</v>
      </c>
      <c r="K782" s="11" t="s">
        <v>108</v>
      </c>
      <c r="L782" s="11" t="s">
        <v>61</v>
      </c>
      <c r="M782" s="9" t="s">
        <v>1828</v>
      </c>
      <c r="N782" s="6"/>
    </row>
    <row r="783" spans="1:14" ht="63.75" x14ac:dyDescent="0.2">
      <c r="A783" s="193"/>
      <c r="B783" s="207"/>
      <c r="C783" s="166" t="s">
        <v>309</v>
      </c>
      <c r="D783" s="198"/>
      <c r="E783" s="194"/>
      <c r="F783" s="70">
        <v>1220.0609999999999</v>
      </c>
      <c r="G783" s="70">
        <v>1220.0609999999999</v>
      </c>
      <c r="H783" s="70">
        <f>H786+H787+H788+H789+H790+H791+H792+H793+H794+H795+H796+H797+H798+H799+H800+H801+H802+H803+H804+H805+H806+H807+H808+H809</f>
        <v>1220.0609999999999</v>
      </c>
      <c r="I783" s="15" t="s">
        <v>168</v>
      </c>
      <c r="J783" s="10">
        <v>271</v>
      </c>
      <c r="K783" s="11" t="s">
        <v>108</v>
      </c>
      <c r="L783" s="11" t="s">
        <v>62</v>
      </c>
      <c r="M783" s="19" t="s">
        <v>1829</v>
      </c>
      <c r="N783" s="6"/>
    </row>
    <row r="784" spans="1:14" ht="27.75" customHeight="1" x14ac:dyDescent="0.2">
      <c r="A784" s="193"/>
      <c r="B784" s="207"/>
      <c r="C784" s="166" t="s">
        <v>309</v>
      </c>
      <c r="D784" s="198"/>
      <c r="E784" s="194"/>
      <c r="F784" s="70">
        <v>1904.4269999999999</v>
      </c>
      <c r="G784" s="70">
        <v>1904.4269999999999</v>
      </c>
      <c r="H784" s="70">
        <f>H813+H815+H816</f>
        <v>1904.4269999999999</v>
      </c>
      <c r="I784" s="15" t="s">
        <v>169</v>
      </c>
      <c r="J784" s="10">
        <v>271</v>
      </c>
      <c r="K784" s="11" t="s">
        <v>108</v>
      </c>
      <c r="L784" s="11" t="s">
        <v>73</v>
      </c>
      <c r="M784" s="19" t="s">
        <v>1433</v>
      </c>
      <c r="N784" s="6"/>
    </row>
    <row r="785" spans="1:14" ht="12.75" customHeight="1" x14ac:dyDescent="0.2">
      <c r="A785" s="161"/>
      <c r="B785" s="175" t="s">
        <v>788</v>
      </c>
      <c r="C785" s="166"/>
      <c r="D785" s="166"/>
      <c r="E785" s="162"/>
      <c r="F785" s="70"/>
      <c r="G785" s="70"/>
      <c r="H785" s="70"/>
      <c r="I785" s="15"/>
      <c r="J785" s="10"/>
      <c r="K785" s="11"/>
      <c r="L785" s="11"/>
      <c r="M785" s="9"/>
      <c r="N785" s="6"/>
    </row>
    <row r="786" spans="1:14" ht="51" x14ac:dyDescent="0.2">
      <c r="A786" s="161">
        <v>506</v>
      </c>
      <c r="B786" s="9" t="s">
        <v>789</v>
      </c>
      <c r="C786" s="162" t="s">
        <v>202</v>
      </c>
      <c r="D786" s="166" t="s">
        <v>2</v>
      </c>
      <c r="E786" s="162" t="s">
        <v>160</v>
      </c>
      <c r="F786" s="42">
        <v>144.81800000000001</v>
      </c>
      <c r="G786" s="42">
        <v>144.81800000000001</v>
      </c>
      <c r="H786" s="42">
        <v>144.81800000000001</v>
      </c>
      <c r="I786" s="162" t="s">
        <v>1258</v>
      </c>
      <c r="J786" s="44" t="s">
        <v>107</v>
      </c>
      <c r="K786" s="44" t="s">
        <v>108</v>
      </c>
      <c r="L786" s="45" t="s">
        <v>62</v>
      </c>
      <c r="M786" s="19" t="s">
        <v>1830</v>
      </c>
      <c r="N786" s="6"/>
    </row>
    <row r="787" spans="1:14" ht="51" x14ac:dyDescent="0.2">
      <c r="A787" s="161">
        <v>507</v>
      </c>
      <c r="B787" s="9" t="s">
        <v>790</v>
      </c>
      <c r="C787" s="162" t="s">
        <v>202</v>
      </c>
      <c r="D787" s="166" t="s">
        <v>2</v>
      </c>
      <c r="E787" s="162" t="s">
        <v>160</v>
      </c>
      <c r="F787" s="42">
        <v>292.95299999999997</v>
      </c>
      <c r="G787" s="42">
        <v>292.95299999999997</v>
      </c>
      <c r="H787" s="42">
        <v>292.95299999999997</v>
      </c>
      <c r="I787" s="162" t="s">
        <v>1258</v>
      </c>
      <c r="J787" s="44" t="s">
        <v>107</v>
      </c>
      <c r="K787" s="44" t="s">
        <v>108</v>
      </c>
      <c r="L787" s="45" t="s">
        <v>62</v>
      </c>
      <c r="M787" s="9" t="s">
        <v>1831</v>
      </c>
      <c r="N787" s="6"/>
    </row>
    <row r="788" spans="1:14" ht="51" x14ac:dyDescent="0.2">
      <c r="A788" s="161">
        <v>508</v>
      </c>
      <c r="B788" s="9" t="s">
        <v>791</v>
      </c>
      <c r="C788" s="9" t="s">
        <v>202</v>
      </c>
      <c r="D788" s="166" t="s">
        <v>2</v>
      </c>
      <c r="E788" s="162" t="s">
        <v>160</v>
      </c>
      <c r="F788" s="42">
        <v>10</v>
      </c>
      <c r="G788" s="42">
        <v>10</v>
      </c>
      <c r="H788" s="42">
        <v>10</v>
      </c>
      <c r="I788" s="162" t="s">
        <v>1258</v>
      </c>
      <c r="J788" s="44" t="s">
        <v>107</v>
      </c>
      <c r="K788" s="44" t="s">
        <v>108</v>
      </c>
      <c r="L788" s="45" t="s">
        <v>62</v>
      </c>
      <c r="M788" s="19" t="s">
        <v>1832</v>
      </c>
      <c r="N788" s="6"/>
    </row>
    <row r="789" spans="1:14" ht="25.5" customHeight="1" x14ac:dyDescent="0.2">
      <c r="A789" s="161">
        <v>516</v>
      </c>
      <c r="B789" s="9" t="s">
        <v>792</v>
      </c>
      <c r="C789" s="162" t="s">
        <v>202</v>
      </c>
      <c r="D789" s="166" t="s">
        <v>2</v>
      </c>
      <c r="E789" s="162" t="s">
        <v>160</v>
      </c>
      <c r="F789" s="42">
        <v>3.4098999999999999</v>
      </c>
      <c r="G789" s="42">
        <v>3.4098999999999999</v>
      </c>
      <c r="H789" s="42">
        <v>3.4098999999999999</v>
      </c>
      <c r="I789" s="162" t="s">
        <v>1258</v>
      </c>
      <c r="J789" s="44" t="s">
        <v>107</v>
      </c>
      <c r="K789" s="44" t="s">
        <v>108</v>
      </c>
      <c r="L789" s="45" t="s">
        <v>62</v>
      </c>
      <c r="M789" s="19" t="s">
        <v>1597</v>
      </c>
      <c r="N789" s="6"/>
    </row>
    <row r="790" spans="1:14" ht="25.5" customHeight="1" x14ac:dyDescent="0.2">
      <c r="A790" s="161">
        <v>517</v>
      </c>
      <c r="B790" s="9" t="s">
        <v>793</v>
      </c>
      <c r="C790" s="162" t="s">
        <v>202</v>
      </c>
      <c r="D790" s="166" t="s">
        <v>2</v>
      </c>
      <c r="E790" s="162" t="s">
        <v>160</v>
      </c>
      <c r="F790" s="42">
        <v>20</v>
      </c>
      <c r="G790" s="42">
        <v>20</v>
      </c>
      <c r="H790" s="42">
        <v>20</v>
      </c>
      <c r="I790" s="162" t="s">
        <v>1258</v>
      </c>
      <c r="J790" s="44" t="s">
        <v>107</v>
      </c>
      <c r="K790" s="44" t="s">
        <v>108</v>
      </c>
      <c r="L790" s="45" t="s">
        <v>62</v>
      </c>
      <c r="M790" s="19" t="s">
        <v>1705</v>
      </c>
      <c r="N790" s="6"/>
    </row>
    <row r="791" spans="1:14" ht="25.5" customHeight="1" x14ac:dyDescent="0.2">
      <c r="A791" s="161">
        <v>519</v>
      </c>
      <c r="B791" s="9" t="s">
        <v>794</v>
      </c>
      <c r="C791" s="162" t="s">
        <v>202</v>
      </c>
      <c r="D791" s="166" t="s">
        <v>2</v>
      </c>
      <c r="E791" s="162" t="s">
        <v>160</v>
      </c>
      <c r="F791" s="42">
        <v>284.2</v>
      </c>
      <c r="G791" s="42">
        <v>284.2</v>
      </c>
      <c r="H791" s="42">
        <v>284.2</v>
      </c>
      <c r="I791" s="162" t="s">
        <v>1258</v>
      </c>
      <c r="J791" s="44" t="s">
        <v>107</v>
      </c>
      <c r="K791" s="44" t="s">
        <v>108</v>
      </c>
      <c r="L791" s="45" t="s">
        <v>62</v>
      </c>
      <c r="M791" s="19" t="s">
        <v>1825</v>
      </c>
      <c r="N791" s="6"/>
    </row>
    <row r="792" spans="1:14" ht="38.25" x14ac:dyDescent="0.2">
      <c r="A792" s="161">
        <v>520</v>
      </c>
      <c r="B792" s="9" t="s">
        <v>795</v>
      </c>
      <c r="C792" s="162" t="s">
        <v>202</v>
      </c>
      <c r="D792" s="166" t="s">
        <v>2</v>
      </c>
      <c r="E792" s="162" t="s">
        <v>160</v>
      </c>
      <c r="F792" s="42">
        <v>25.084</v>
      </c>
      <c r="G792" s="42">
        <v>25.084</v>
      </c>
      <c r="H792" s="42">
        <v>25.084</v>
      </c>
      <c r="I792" s="162" t="s">
        <v>1258</v>
      </c>
      <c r="J792" s="44" t="s">
        <v>107</v>
      </c>
      <c r="K792" s="44" t="s">
        <v>108</v>
      </c>
      <c r="L792" s="45" t="s">
        <v>62</v>
      </c>
      <c r="M792" s="19" t="s">
        <v>1833</v>
      </c>
      <c r="N792" s="6"/>
    </row>
    <row r="793" spans="1:14" ht="38.25" x14ac:dyDescent="0.2">
      <c r="A793" s="161">
        <v>521</v>
      </c>
      <c r="B793" s="9" t="s">
        <v>796</v>
      </c>
      <c r="C793" s="162" t="s">
        <v>202</v>
      </c>
      <c r="D793" s="166" t="s">
        <v>2</v>
      </c>
      <c r="E793" s="162" t="s">
        <v>160</v>
      </c>
      <c r="F793" s="42">
        <v>10</v>
      </c>
      <c r="G793" s="42">
        <v>10</v>
      </c>
      <c r="H793" s="42">
        <v>10</v>
      </c>
      <c r="I793" s="162" t="s">
        <v>1258</v>
      </c>
      <c r="J793" s="44" t="s">
        <v>107</v>
      </c>
      <c r="K793" s="44" t="s">
        <v>108</v>
      </c>
      <c r="L793" s="45" t="s">
        <v>62</v>
      </c>
      <c r="M793" s="9" t="s">
        <v>1834</v>
      </c>
      <c r="N793" s="6"/>
    </row>
    <row r="794" spans="1:14" ht="25.5" customHeight="1" x14ac:dyDescent="0.2">
      <c r="A794" s="161">
        <v>522</v>
      </c>
      <c r="B794" s="9" t="s">
        <v>797</v>
      </c>
      <c r="C794" s="162" t="s">
        <v>202</v>
      </c>
      <c r="D794" s="166" t="s">
        <v>2</v>
      </c>
      <c r="E794" s="162" t="s">
        <v>160</v>
      </c>
      <c r="F794" s="42">
        <v>9.75</v>
      </c>
      <c r="G794" s="42">
        <v>9.75</v>
      </c>
      <c r="H794" s="42">
        <v>9.75</v>
      </c>
      <c r="I794" s="162" t="s">
        <v>1258</v>
      </c>
      <c r="J794" s="44" t="s">
        <v>107</v>
      </c>
      <c r="K794" s="44" t="s">
        <v>108</v>
      </c>
      <c r="L794" s="45" t="s">
        <v>62</v>
      </c>
      <c r="M794" s="19" t="s">
        <v>1705</v>
      </c>
      <c r="N794" s="6"/>
    </row>
    <row r="795" spans="1:14" ht="38.25" customHeight="1" x14ac:dyDescent="0.2">
      <c r="A795" s="161">
        <v>524</v>
      </c>
      <c r="B795" s="9" t="s">
        <v>798</v>
      </c>
      <c r="C795" s="162" t="s">
        <v>202</v>
      </c>
      <c r="D795" s="166" t="s">
        <v>2</v>
      </c>
      <c r="E795" s="162" t="s">
        <v>160</v>
      </c>
      <c r="F795" s="42">
        <v>4.5816999999999997</v>
      </c>
      <c r="G795" s="42">
        <v>4.5816999999999997</v>
      </c>
      <c r="H795" s="42">
        <v>4.5816999999999997</v>
      </c>
      <c r="I795" s="162" t="s">
        <v>1258</v>
      </c>
      <c r="J795" s="44" t="s">
        <v>107</v>
      </c>
      <c r="K795" s="44" t="s">
        <v>108</v>
      </c>
      <c r="L795" s="45" t="s">
        <v>62</v>
      </c>
      <c r="M795" s="19" t="s">
        <v>1433</v>
      </c>
      <c r="N795" s="6"/>
    </row>
    <row r="796" spans="1:14" ht="63.75" x14ac:dyDescent="0.2">
      <c r="A796" s="161">
        <v>525</v>
      </c>
      <c r="B796" s="9" t="s">
        <v>799</v>
      </c>
      <c r="C796" s="162" t="s">
        <v>202</v>
      </c>
      <c r="D796" s="166" t="s">
        <v>2</v>
      </c>
      <c r="E796" s="162" t="s">
        <v>160</v>
      </c>
      <c r="F796" s="42">
        <v>4.4611999999999998</v>
      </c>
      <c r="G796" s="42">
        <v>4.4611999999999998</v>
      </c>
      <c r="H796" s="42">
        <v>4.4611999999999998</v>
      </c>
      <c r="I796" s="162" t="s">
        <v>1258</v>
      </c>
      <c r="J796" s="44" t="s">
        <v>107</v>
      </c>
      <c r="K796" s="44" t="s">
        <v>108</v>
      </c>
      <c r="L796" s="45" t="s">
        <v>62</v>
      </c>
      <c r="M796" s="19" t="s">
        <v>1835</v>
      </c>
      <c r="N796" s="6"/>
    </row>
    <row r="797" spans="1:14" ht="51" customHeight="1" x14ac:dyDescent="0.2">
      <c r="A797" s="161">
        <v>526</v>
      </c>
      <c r="B797" s="9" t="s">
        <v>800</v>
      </c>
      <c r="C797" s="162" t="s">
        <v>202</v>
      </c>
      <c r="D797" s="166" t="s">
        <v>2</v>
      </c>
      <c r="E797" s="162" t="s">
        <v>160</v>
      </c>
      <c r="F797" s="42">
        <v>2.5760000000000001</v>
      </c>
      <c r="G797" s="42">
        <v>2.5760000000000001</v>
      </c>
      <c r="H797" s="42">
        <v>2.5760000000000001</v>
      </c>
      <c r="I797" s="162" t="s">
        <v>1258</v>
      </c>
      <c r="J797" s="44" t="s">
        <v>107</v>
      </c>
      <c r="K797" s="44" t="s">
        <v>108</v>
      </c>
      <c r="L797" s="45" t="s">
        <v>62</v>
      </c>
      <c r="M797" s="19" t="s">
        <v>1597</v>
      </c>
      <c r="N797" s="6"/>
    </row>
    <row r="798" spans="1:14" ht="38.25" x14ac:dyDescent="0.2">
      <c r="A798" s="161">
        <v>527</v>
      </c>
      <c r="B798" s="9" t="s">
        <v>801</v>
      </c>
      <c r="C798" s="162" t="s">
        <v>202</v>
      </c>
      <c r="D798" s="166" t="s">
        <v>2</v>
      </c>
      <c r="E798" s="162" t="s">
        <v>160</v>
      </c>
      <c r="F798" s="42">
        <v>4.4766000000000004</v>
      </c>
      <c r="G798" s="42">
        <v>4.4766000000000004</v>
      </c>
      <c r="H798" s="42">
        <v>4.4770000000000003</v>
      </c>
      <c r="I798" s="162" t="s">
        <v>1258</v>
      </c>
      <c r="J798" s="44" t="s">
        <v>107</v>
      </c>
      <c r="K798" s="44" t="s">
        <v>108</v>
      </c>
      <c r="L798" s="45" t="s">
        <v>62</v>
      </c>
      <c r="M798" s="104" t="s">
        <v>1836</v>
      </c>
      <c r="N798" s="6"/>
    </row>
    <row r="799" spans="1:14" ht="38.25" customHeight="1" x14ac:dyDescent="0.2">
      <c r="A799" s="161">
        <v>528</v>
      </c>
      <c r="B799" s="9" t="s">
        <v>802</v>
      </c>
      <c r="C799" s="162" t="s">
        <v>202</v>
      </c>
      <c r="D799" s="166" t="s">
        <v>2</v>
      </c>
      <c r="E799" s="162" t="s">
        <v>160</v>
      </c>
      <c r="F799" s="42">
        <v>1.9990000000000001</v>
      </c>
      <c r="G799" s="42">
        <v>1.9990000000000001</v>
      </c>
      <c r="H799" s="42">
        <v>1.9990000000000001</v>
      </c>
      <c r="I799" s="162" t="s">
        <v>1258</v>
      </c>
      <c r="J799" s="44" t="s">
        <v>107</v>
      </c>
      <c r="K799" s="44" t="s">
        <v>108</v>
      </c>
      <c r="L799" s="45" t="s">
        <v>62</v>
      </c>
      <c r="M799" s="19" t="s">
        <v>1597</v>
      </c>
      <c r="N799" s="6"/>
    </row>
    <row r="800" spans="1:14" ht="38.25" customHeight="1" x14ac:dyDescent="0.2">
      <c r="A800" s="161">
        <v>529</v>
      </c>
      <c r="B800" s="9" t="s">
        <v>803</v>
      </c>
      <c r="C800" s="162" t="s">
        <v>202</v>
      </c>
      <c r="D800" s="166" t="s">
        <v>2</v>
      </c>
      <c r="E800" s="162" t="s">
        <v>160</v>
      </c>
      <c r="F800" s="42">
        <v>3.2751000000000001</v>
      </c>
      <c r="G800" s="42">
        <v>3.2751000000000001</v>
      </c>
      <c r="H800" s="42">
        <v>3.2749999999999999</v>
      </c>
      <c r="I800" s="162" t="s">
        <v>1258</v>
      </c>
      <c r="J800" s="44" t="s">
        <v>107</v>
      </c>
      <c r="K800" s="44" t="s">
        <v>108</v>
      </c>
      <c r="L800" s="45" t="s">
        <v>62</v>
      </c>
      <c r="M800" s="19" t="s">
        <v>1597</v>
      </c>
      <c r="N800" s="6"/>
    </row>
    <row r="801" spans="1:14" ht="38.25" customHeight="1" x14ac:dyDescent="0.2">
      <c r="A801" s="161">
        <v>531</v>
      </c>
      <c r="B801" s="9" t="s">
        <v>805</v>
      </c>
      <c r="C801" s="162" t="s">
        <v>202</v>
      </c>
      <c r="D801" s="166" t="s">
        <v>2</v>
      </c>
      <c r="E801" s="162" t="s">
        <v>160</v>
      </c>
      <c r="F801" s="42">
        <v>23.861999999999998</v>
      </c>
      <c r="G801" s="42">
        <v>23.861999999999998</v>
      </c>
      <c r="H801" s="42">
        <v>23.861999999999998</v>
      </c>
      <c r="I801" s="162" t="s">
        <v>1258</v>
      </c>
      <c r="J801" s="44" t="s">
        <v>107</v>
      </c>
      <c r="K801" s="44" t="s">
        <v>108</v>
      </c>
      <c r="L801" s="45" t="s">
        <v>62</v>
      </c>
      <c r="M801" s="9" t="s">
        <v>1837</v>
      </c>
      <c r="N801" s="6"/>
    </row>
    <row r="802" spans="1:14" ht="51" x14ac:dyDescent="0.2">
      <c r="A802" s="161">
        <v>532</v>
      </c>
      <c r="B802" s="9" t="s">
        <v>806</v>
      </c>
      <c r="C802" s="162" t="s">
        <v>202</v>
      </c>
      <c r="D802" s="166" t="s">
        <v>2</v>
      </c>
      <c r="E802" s="162" t="s">
        <v>160</v>
      </c>
      <c r="F802" s="42">
        <v>106.26690000000001</v>
      </c>
      <c r="G802" s="42">
        <v>106.26690000000001</v>
      </c>
      <c r="H802" s="42">
        <v>106.26690000000001</v>
      </c>
      <c r="I802" s="162" t="s">
        <v>1258</v>
      </c>
      <c r="J802" s="44" t="s">
        <v>107</v>
      </c>
      <c r="K802" s="44" t="s">
        <v>108</v>
      </c>
      <c r="L802" s="45" t="s">
        <v>62</v>
      </c>
      <c r="M802" s="19" t="s">
        <v>1838</v>
      </c>
      <c r="N802" s="6"/>
    </row>
    <row r="803" spans="1:14" ht="25.5" x14ac:dyDescent="0.2">
      <c r="A803" s="161">
        <v>533</v>
      </c>
      <c r="B803" s="9" t="s">
        <v>807</v>
      </c>
      <c r="C803" s="162" t="s">
        <v>202</v>
      </c>
      <c r="D803" s="166" t="s">
        <v>2</v>
      </c>
      <c r="E803" s="162" t="s">
        <v>160</v>
      </c>
      <c r="F803" s="42">
        <v>55.081000000000003</v>
      </c>
      <c r="G803" s="42">
        <v>55.081000000000003</v>
      </c>
      <c r="H803" s="42">
        <v>55.081000000000003</v>
      </c>
      <c r="I803" s="162" t="s">
        <v>1258</v>
      </c>
      <c r="J803" s="44" t="s">
        <v>107</v>
      </c>
      <c r="K803" s="44" t="s">
        <v>108</v>
      </c>
      <c r="L803" s="45" t="s">
        <v>62</v>
      </c>
      <c r="M803" s="19" t="s">
        <v>1839</v>
      </c>
      <c r="N803" s="6"/>
    </row>
    <row r="804" spans="1:14" ht="25.5" customHeight="1" x14ac:dyDescent="0.2">
      <c r="A804" s="161">
        <v>534</v>
      </c>
      <c r="B804" s="9" t="s">
        <v>808</v>
      </c>
      <c r="C804" s="162" t="s">
        <v>202</v>
      </c>
      <c r="D804" s="166" t="s">
        <v>2</v>
      </c>
      <c r="E804" s="162" t="s">
        <v>160</v>
      </c>
      <c r="F804" s="42">
        <v>90</v>
      </c>
      <c r="G804" s="42">
        <v>90</v>
      </c>
      <c r="H804" s="42">
        <v>90</v>
      </c>
      <c r="I804" s="162" t="s">
        <v>1258</v>
      </c>
      <c r="J804" s="44" t="s">
        <v>107</v>
      </c>
      <c r="K804" s="44" t="s">
        <v>108</v>
      </c>
      <c r="L804" s="45" t="s">
        <v>62</v>
      </c>
      <c r="M804" s="19" t="s">
        <v>1597</v>
      </c>
      <c r="N804" s="6"/>
    </row>
    <row r="805" spans="1:14" ht="38.25" x14ac:dyDescent="0.2">
      <c r="A805" s="161">
        <v>537</v>
      </c>
      <c r="B805" s="9" t="s">
        <v>809</v>
      </c>
      <c r="C805" s="162" t="s">
        <v>202</v>
      </c>
      <c r="D805" s="166" t="s">
        <v>2</v>
      </c>
      <c r="E805" s="162" t="s">
        <v>160</v>
      </c>
      <c r="F805" s="42">
        <v>33.982700000000001</v>
      </c>
      <c r="G805" s="42">
        <v>33.982700000000001</v>
      </c>
      <c r="H805" s="42">
        <v>33.982700000000001</v>
      </c>
      <c r="I805" s="162" t="s">
        <v>1258</v>
      </c>
      <c r="J805" s="44" t="s">
        <v>107</v>
      </c>
      <c r="K805" s="44" t="s">
        <v>108</v>
      </c>
      <c r="L805" s="45" t="s">
        <v>62</v>
      </c>
      <c r="M805" s="9" t="s">
        <v>1840</v>
      </c>
      <c r="N805" s="6"/>
    </row>
    <row r="806" spans="1:14" ht="63.75" customHeight="1" x14ac:dyDescent="0.2">
      <c r="A806" s="161">
        <v>538</v>
      </c>
      <c r="B806" s="9" t="s">
        <v>810</v>
      </c>
      <c r="C806" s="162" t="s">
        <v>202</v>
      </c>
      <c r="D806" s="166" t="s">
        <v>2</v>
      </c>
      <c r="E806" s="162" t="s">
        <v>160</v>
      </c>
      <c r="F806" s="42">
        <v>81.075999999999993</v>
      </c>
      <c r="G806" s="42">
        <v>81.075999999999993</v>
      </c>
      <c r="H806" s="42">
        <v>81.075999999999993</v>
      </c>
      <c r="I806" s="162" t="s">
        <v>1258</v>
      </c>
      <c r="J806" s="44" t="s">
        <v>107</v>
      </c>
      <c r="K806" s="44" t="s">
        <v>108</v>
      </c>
      <c r="L806" s="45" t="s">
        <v>62</v>
      </c>
      <c r="M806" s="19" t="s">
        <v>1841</v>
      </c>
      <c r="N806" s="6"/>
    </row>
    <row r="807" spans="1:14" ht="63.75" customHeight="1" x14ac:dyDescent="0.2">
      <c r="A807" s="161">
        <v>540</v>
      </c>
      <c r="B807" s="9" t="s">
        <v>811</v>
      </c>
      <c r="C807" s="162" t="s">
        <v>202</v>
      </c>
      <c r="D807" s="166" t="s">
        <v>2</v>
      </c>
      <c r="E807" s="162" t="s">
        <v>160</v>
      </c>
      <c r="F807" s="42">
        <v>4.2649999999999997</v>
      </c>
      <c r="G807" s="42">
        <v>4.2649999999999997</v>
      </c>
      <c r="H807" s="42">
        <v>4.2649999999999997</v>
      </c>
      <c r="I807" s="162" t="s">
        <v>1258</v>
      </c>
      <c r="J807" s="44" t="s">
        <v>107</v>
      </c>
      <c r="K807" s="44" t="s">
        <v>108</v>
      </c>
      <c r="L807" s="45" t="s">
        <v>62</v>
      </c>
      <c r="M807" s="19" t="s">
        <v>1842</v>
      </c>
      <c r="N807" s="6"/>
    </row>
    <row r="808" spans="1:14" ht="38.25" customHeight="1" x14ac:dyDescent="0.2">
      <c r="A808" s="161">
        <v>541</v>
      </c>
      <c r="B808" s="9" t="s">
        <v>812</v>
      </c>
      <c r="C808" s="162" t="s">
        <v>202</v>
      </c>
      <c r="D808" s="166" t="s">
        <v>2</v>
      </c>
      <c r="E808" s="162" t="s">
        <v>160</v>
      </c>
      <c r="F808" s="42">
        <v>3.4232999999999998</v>
      </c>
      <c r="G808" s="42">
        <v>3.4232999999999998</v>
      </c>
      <c r="H808" s="42">
        <v>3.423</v>
      </c>
      <c r="I808" s="162" t="s">
        <v>1258</v>
      </c>
      <c r="J808" s="44" t="s">
        <v>107</v>
      </c>
      <c r="K808" s="44" t="s">
        <v>108</v>
      </c>
      <c r="L808" s="45" t="s">
        <v>62</v>
      </c>
      <c r="M808" s="9" t="s">
        <v>1966</v>
      </c>
      <c r="N808" s="6"/>
    </row>
    <row r="809" spans="1:14" ht="25.5" x14ac:dyDescent="0.2">
      <c r="A809" s="161">
        <v>542</v>
      </c>
      <c r="B809" s="9" t="s">
        <v>813</v>
      </c>
      <c r="C809" s="9" t="s">
        <v>202</v>
      </c>
      <c r="D809" s="166" t="s">
        <v>2</v>
      </c>
      <c r="E809" s="162" t="s">
        <v>160</v>
      </c>
      <c r="F809" s="42">
        <v>0.51959999999999995</v>
      </c>
      <c r="G809" s="42">
        <v>0.51959999999999995</v>
      </c>
      <c r="H809" s="42">
        <v>0.51959999999999995</v>
      </c>
      <c r="I809" s="162" t="s">
        <v>1258</v>
      </c>
      <c r="J809" s="44" t="s">
        <v>107</v>
      </c>
      <c r="K809" s="44" t="s">
        <v>108</v>
      </c>
      <c r="L809" s="45" t="s">
        <v>62</v>
      </c>
      <c r="M809" s="9" t="s">
        <v>1843</v>
      </c>
      <c r="N809" s="6"/>
    </row>
    <row r="810" spans="1:14" ht="25.5" customHeight="1" x14ac:dyDescent="0.2">
      <c r="A810" s="161">
        <v>543</v>
      </c>
      <c r="B810" s="9" t="s">
        <v>814</v>
      </c>
      <c r="C810" s="9" t="s">
        <v>202</v>
      </c>
      <c r="D810" s="166" t="s">
        <v>2</v>
      </c>
      <c r="E810" s="162" t="s">
        <v>160</v>
      </c>
      <c r="F810" s="42">
        <v>135.90600000000001</v>
      </c>
      <c r="G810" s="42">
        <v>135.90600000000001</v>
      </c>
      <c r="H810" s="42">
        <v>135.90600000000001</v>
      </c>
      <c r="I810" s="162" t="s">
        <v>142</v>
      </c>
      <c r="J810" s="44" t="s">
        <v>107</v>
      </c>
      <c r="K810" s="44" t="s">
        <v>108</v>
      </c>
      <c r="L810" s="45" t="s">
        <v>61</v>
      </c>
      <c r="M810" s="19" t="s">
        <v>1597</v>
      </c>
      <c r="N810" s="6"/>
    </row>
    <row r="811" spans="1:14" ht="25.5" x14ac:dyDescent="0.2">
      <c r="A811" s="161">
        <v>544</v>
      </c>
      <c r="B811" s="9" t="s">
        <v>804</v>
      </c>
      <c r="C811" s="9" t="s">
        <v>202</v>
      </c>
      <c r="D811" s="166" t="s">
        <v>2</v>
      </c>
      <c r="E811" s="162" t="s">
        <v>160</v>
      </c>
      <c r="F811" s="42">
        <v>250</v>
      </c>
      <c r="G811" s="42">
        <v>250</v>
      </c>
      <c r="H811" s="42">
        <v>250</v>
      </c>
      <c r="I811" s="162" t="s">
        <v>142</v>
      </c>
      <c r="J811" s="44" t="s">
        <v>107</v>
      </c>
      <c r="K811" s="44" t="s">
        <v>108</v>
      </c>
      <c r="L811" s="45" t="s">
        <v>61</v>
      </c>
      <c r="M811" s="19" t="s">
        <v>1967</v>
      </c>
      <c r="N811" s="6"/>
    </row>
    <row r="812" spans="1:14" ht="12.75" customHeight="1" x14ac:dyDescent="0.2">
      <c r="A812" s="193">
        <v>545</v>
      </c>
      <c r="B812" s="205" t="s">
        <v>815</v>
      </c>
      <c r="C812" s="9" t="s">
        <v>202</v>
      </c>
      <c r="D812" s="198" t="s">
        <v>2</v>
      </c>
      <c r="E812" s="194" t="s">
        <v>160</v>
      </c>
      <c r="F812" s="42"/>
      <c r="G812" s="42"/>
      <c r="H812" s="42"/>
      <c r="I812" s="162" t="s">
        <v>142</v>
      </c>
      <c r="J812" s="44" t="s">
        <v>107</v>
      </c>
      <c r="K812" s="44" t="s">
        <v>108</v>
      </c>
      <c r="L812" s="45" t="s">
        <v>61</v>
      </c>
      <c r="M812" s="9"/>
      <c r="N812" s="6"/>
    </row>
    <row r="813" spans="1:14" ht="12.75" customHeight="1" x14ac:dyDescent="0.2">
      <c r="A813" s="193"/>
      <c r="B813" s="205"/>
      <c r="C813" s="9" t="s">
        <v>202</v>
      </c>
      <c r="D813" s="198"/>
      <c r="E813" s="194"/>
      <c r="F813" s="42">
        <v>486.00599999999997</v>
      </c>
      <c r="G813" s="42">
        <v>486.00599999999997</v>
      </c>
      <c r="H813" s="42">
        <v>486.00599999999997</v>
      </c>
      <c r="I813" s="162" t="s">
        <v>1259</v>
      </c>
      <c r="J813" s="44" t="s">
        <v>107</v>
      </c>
      <c r="K813" s="44" t="s">
        <v>108</v>
      </c>
      <c r="L813" s="45" t="s">
        <v>73</v>
      </c>
      <c r="M813" s="19" t="s">
        <v>1705</v>
      </c>
      <c r="N813" s="6"/>
    </row>
    <row r="814" spans="1:14" ht="12.75" customHeight="1" x14ac:dyDescent="0.2">
      <c r="A814" s="193">
        <v>546</v>
      </c>
      <c r="B814" s="205" t="s">
        <v>816</v>
      </c>
      <c r="C814" s="9" t="s">
        <v>202</v>
      </c>
      <c r="D814" s="198" t="s">
        <v>2</v>
      </c>
      <c r="E814" s="194" t="s">
        <v>160</v>
      </c>
      <c r="F814" s="42"/>
      <c r="G814" s="42"/>
      <c r="H814" s="42"/>
      <c r="I814" s="162" t="s">
        <v>142</v>
      </c>
      <c r="J814" s="44" t="s">
        <v>107</v>
      </c>
      <c r="K814" s="44" t="s">
        <v>108</v>
      </c>
      <c r="L814" s="45" t="s">
        <v>61</v>
      </c>
      <c r="M814" s="9"/>
      <c r="N814" s="6"/>
    </row>
    <row r="815" spans="1:14" ht="12.75" customHeight="1" x14ac:dyDescent="0.2">
      <c r="A815" s="193"/>
      <c r="B815" s="205"/>
      <c r="C815" s="9" t="s">
        <v>202</v>
      </c>
      <c r="D815" s="198"/>
      <c r="E815" s="194"/>
      <c r="F815" s="42">
        <v>964.17399999999998</v>
      </c>
      <c r="G815" s="42">
        <v>964.17399999999998</v>
      </c>
      <c r="H815" s="42">
        <v>964.17399999999998</v>
      </c>
      <c r="I815" s="162" t="s">
        <v>1259</v>
      </c>
      <c r="J815" s="44" t="s">
        <v>107</v>
      </c>
      <c r="K815" s="44" t="s">
        <v>108</v>
      </c>
      <c r="L815" s="45" t="s">
        <v>73</v>
      </c>
      <c r="M815" s="19" t="s">
        <v>1705</v>
      </c>
      <c r="N815" s="6"/>
    </row>
    <row r="816" spans="1:14" ht="25.5" customHeight="1" x14ac:dyDescent="0.2">
      <c r="A816" s="161">
        <v>547</v>
      </c>
      <c r="B816" s="9" t="s">
        <v>817</v>
      </c>
      <c r="C816" s="9" t="s">
        <v>202</v>
      </c>
      <c r="D816" s="166" t="s">
        <v>2</v>
      </c>
      <c r="E816" s="162" t="s">
        <v>160</v>
      </c>
      <c r="F816" s="42">
        <v>454.24700000000001</v>
      </c>
      <c r="G816" s="42">
        <v>454.24700000000001</v>
      </c>
      <c r="H816" s="42">
        <v>454.24700000000001</v>
      </c>
      <c r="I816" s="162" t="s">
        <v>1259</v>
      </c>
      <c r="J816" s="44" t="s">
        <v>107</v>
      </c>
      <c r="K816" s="44" t="s">
        <v>108</v>
      </c>
      <c r="L816" s="45" t="s">
        <v>73</v>
      </c>
      <c r="M816" s="19" t="s">
        <v>1597</v>
      </c>
      <c r="N816" s="6"/>
    </row>
    <row r="817" spans="1:14" ht="12.75" customHeight="1" x14ac:dyDescent="0.2">
      <c r="A817" s="161"/>
      <c r="B817" s="175"/>
      <c r="C817" s="166"/>
      <c r="D817" s="166" t="s">
        <v>2</v>
      </c>
      <c r="E817" s="162"/>
      <c r="F817" s="70"/>
      <c r="G817" s="70"/>
      <c r="H817" s="70"/>
      <c r="I817" s="15"/>
      <c r="J817" s="10"/>
      <c r="K817" s="11"/>
      <c r="L817" s="11"/>
      <c r="M817" s="9"/>
      <c r="N817" s="6"/>
    </row>
    <row r="818" spans="1:14" ht="25.5" customHeight="1" x14ac:dyDescent="0.2">
      <c r="A818" s="161">
        <v>548</v>
      </c>
      <c r="B818" s="111" t="s">
        <v>818</v>
      </c>
      <c r="C818" s="166" t="s">
        <v>309</v>
      </c>
      <c r="D818" s="162" t="s">
        <v>2</v>
      </c>
      <c r="E818" s="162" t="s">
        <v>160</v>
      </c>
      <c r="F818" s="68">
        <v>1303.1784</v>
      </c>
      <c r="G818" s="68">
        <v>1303.1784</v>
      </c>
      <c r="H818" s="68">
        <v>1303.1769999999999</v>
      </c>
      <c r="I818" s="15" t="s">
        <v>168</v>
      </c>
      <c r="J818" s="10">
        <v>271</v>
      </c>
      <c r="K818" s="11" t="s">
        <v>109</v>
      </c>
      <c r="L818" s="11"/>
      <c r="M818" s="9"/>
      <c r="N818" s="6"/>
    </row>
    <row r="819" spans="1:14" ht="12.75" customHeight="1" x14ac:dyDescent="0.2">
      <c r="A819" s="161"/>
      <c r="B819" s="175" t="s">
        <v>788</v>
      </c>
      <c r="C819" s="166"/>
      <c r="D819" s="166"/>
      <c r="E819" s="162"/>
      <c r="F819" s="70"/>
      <c r="G819" s="70"/>
      <c r="H819" s="70"/>
      <c r="I819" s="15"/>
      <c r="J819" s="10"/>
      <c r="K819" s="11"/>
      <c r="L819" s="11"/>
      <c r="M819" s="9"/>
      <c r="N819" s="6"/>
    </row>
    <row r="820" spans="1:14" ht="38.25" x14ac:dyDescent="0.2">
      <c r="A820" s="161">
        <v>551</v>
      </c>
      <c r="B820" s="9" t="s">
        <v>820</v>
      </c>
      <c r="C820" s="162" t="s">
        <v>202</v>
      </c>
      <c r="D820" s="166" t="s">
        <v>2</v>
      </c>
      <c r="E820" s="162" t="s">
        <v>160</v>
      </c>
      <c r="F820" s="42">
        <v>1.75</v>
      </c>
      <c r="G820" s="42">
        <v>1.75</v>
      </c>
      <c r="H820" s="42">
        <v>1.75</v>
      </c>
      <c r="I820" s="162" t="s">
        <v>1258</v>
      </c>
      <c r="J820" s="44" t="s">
        <v>107</v>
      </c>
      <c r="K820" s="44" t="s">
        <v>109</v>
      </c>
      <c r="L820" s="45" t="s">
        <v>65</v>
      </c>
      <c r="M820" s="19" t="s">
        <v>1844</v>
      </c>
      <c r="N820" s="6"/>
    </row>
    <row r="821" spans="1:14" ht="38.25" customHeight="1" x14ac:dyDescent="0.2">
      <c r="A821" s="161">
        <v>552</v>
      </c>
      <c r="B821" s="9" t="s">
        <v>821</v>
      </c>
      <c r="C821" s="162" t="s">
        <v>202</v>
      </c>
      <c r="D821" s="166" t="s">
        <v>2</v>
      </c>
      <c r="E821" s="162" t="s">
        <v>160</v>
      </c>
      <c r="F821" s="42">
        <v>1.75</v>
      </c>
      <c r="G821" s="42">
        <v>1.75</v>
      </c>
      <c r="H821" s="42">
        <v>1.75</v>
      </c>
      <c r="I821" s="162" t="s">
        <v>1258</v>
      </c>
      <c r="J821" s="44" t="s">
        <v>107</v>
      </c>
      <c r="K821" s="44" t="s">
        <v>109</v>
      </c>
      <c r="L821" s="45" t="s">
        <v>65</v>
      </c>
      <c r="M821" s="19" t="s">
        <v>1705</v>
      </c>
      <c r="N821" s="6"/>
    </row>
    <row r="822" spans="1:14" ht="38.25" customHeight="1" x14ac:dyDescent="0.2">
      <c r="A822" s="161">
        <v>553</v>
      </c>
      <c r="B822" s="9" t="s">
        <v>822</v>
      </c>
      <c r="C822" s="162" t="s">
        <v>202</v>
      </c>
      <c r="D822" s="166" t="s">
        <v>2</v>
      </c>
      <c r="E822" s="162" t="s">
        <v>160</v>
      </c>
      <c r="F822" s="42">
        <v>1E-3</v>
      </c>
      <c r="G822" s="42">
        <v>1E-3</v>
      </c>
      <c r="H822" s="42">
        <v>9.990000000000001E-4</v>
      </c>
      <c r="I822" s="162" t="s">
        <v>1258</v>
      </c>
      <c r="J822" s="44" t="s">
        <v>107</v>
      </c>
      <c r="K822" s="44" t="s">
        <v>109</v>
      </c>
      <c r="L822" s="45" t="s">
        <v>65</v>
      </c>
      <c r="M822" s="19" t="s">
        <v>1705</v>
      </c>
      <c r="N822" s="6"/>
    </row>
    <row r="823" spans="1:14" ht="38.25" customHeight="1" x14ac:dyDescent="0.2">
      <c r="A823" s="161">
        <v>554</v>
      </c>
      <c r="B823" s="9" t="s">
        <v>819</v>
      </c>
      <c r="C823" s="162" t="s">
        <v>202</v>
      </c>
      <c r="D823" s="166" t="s">
        <v>2</v>
      </c>
      <c r="E823" s="162" t="s">
        <v>160</v>
      </c>
      <c r="F823" s="42">
        <v>1E-3</v>
      </c>
      <c r="G823" s="42">
        <v>1E-3</v>
      </c>
      <c r="H823" s="42">
        <v>9.990000000000001E-4</v>
      </c>
      <c r="I823" s="162" t="s">
        <v>1258</v>
      </c>
      <c r="J823" s="44" t="s">
        <v>107</v>
      </c>
      <c r="K823" s="44" t="s">
        <v>109</v>
      </c>
      <c r="L823" s="45" t="s">
        <v>65</v>
      </c>
      <c r="M823" s="19" t="s">
        <v>1705</v>
      </c>
      <c r="N823" s="6"/>
    </row>
    <row r="824" spans="1:14" ht="51" customHeight="1" x14ac:dyDescent="0.2">
      <c r="A824" s="161">
        <v>555</v>
      </c>
      <c r="B824" s="9" t="s">
        <v>823</v>
      </c>
      <c r="C824" s="162" t="s">
        <v>202</v>
      </c>
      <c r="D824" s="166" t="s">
        <v>2</v>
      </c>
      <c r="E824" s="162" t="s">
        <v>160</v>
      </c>
      <c r="F824" s="42">
        <v>1E-3</v>
      </c>
      <c r="G824" s="42">
        <v>1E-3</v>
      </c>
      <c r="H824" s="42">
        <v>9.990000000000001E-4</v>
      </c>
      <c r="I824" s="162" t="s">
        <v>1258</v>
      </c>
      <c r="J824" s="44" t="s">
        <v>107</v>
      </c>
      <c r="K824" s="44" t="s">
        <v>109</v>
      </c>
      <c r="L824" s="45" t="s">
        <v>65</v>
      </c>
      <c r="M824" s="19" t="s">
        <v>1705</v>
      </c>
      <c r="N824" s="6"/>
    </row>
    <row r="825" spans="1:14" ht="38.25" customHeight="1" x14ac:dyDescent="0.2">
      <c r="A825" s="161">
        <v>556</v>
      </c>
      <c r="B825" s="9" t="s">
        <v>824</v>
      </c>
      <c r="C825" s="162" t="s">
        <v>202</v>
      </c>
      <c r="D825" s="166" t="s">
        <v>2</v>
      </c>
      <c r="E825" s="162" t="s">
        <v>160</v>
      </c>
      <c r="F825" s="42">
        <v>1E-3</v>
      </c>
      <c r="G825" s="42">
        <v>1E-3</v>
      </c>
      <c r="H825" s="42">
        <v>9.990000000000001E-4</v>
      </c>
      <c r="I825" s="162" t="s">
        <v>1258</v>
      </c>
      <c r="J825" s="44" t="s">
        <v>107</v>
      </c>
      <c r="K825" s="44" t="s">
        <v>109</v>
      </c>
      <c r="L825" s="45" t="s">
        <v>65</v>
      </c>
      <c r="M825" s="19" t="s">
        <v>1705</v>
      </c>
      <c r="N825" s="6"/>
    </row>
    <row r="826" spans="1:14" ht="51" customHeight="1" x14ac:dyDescent="0.2">
      <c r="A826" s="161">
        <v>558</v>
      </c>
      <c r="B826" s="9" t="s">
        <v>825</v>
      </c>
      <c r="C826" s="162" t="s">
        <v>202</v>
      </c>
      <c r="D826" s="166" t="s">
        <v>2</v>
      </c>
      <c r="E826" s="162" t="s">
        <v>160</v>
      </c>
      <c r="F826" s="42">
        <v>1E-3</v>
      </c>
      <c r="G826" s="42">
        <v>1E-3</v>
      </c>
      <c r="H826" s="42">
        <v>9.990000000000001E-4</v>
      </c>
      <c r="I826" s="162" t="s">
        <v>1258</v>
      </c>
      <c r="J826" s="44" t="s">
        <v>107</v>
      </c>
      <c r="K826" s="44" t="s">
        <v>109</v>
      </c>
      <c r="L826" s="45" t="s">
        <v>65</v>
      </c>
      <c r="M826" s="19" t="s">
        <v>1705</v>
      </c>
      <c r="N826" s="6"/>
    </row>
    <row r="827" spans="1:14" ht="51" customHeight="1" x14ac:dyDescent="0.2">
      <c r="A827" s="161">
        <v>559</v>
      </c>
      <c r="B827" s="9" t="s">
        <v>826</v>
      </c>
      <c r="C827" s="162" t="s">
        <v>202</v>
      </c>
      <c r="D827" s="166" t="s">
        <v>2</v>
      </c>
      <c r="E827" s="162" t="s">
        <v>160</v>
      </c>
      <c r="F827" s="42">
        <v>1E-3</v>
      </c>
      <c r="G827" s="42">
        <v>1E-3</v>
      </c>
      <c r="H827" s="42">
        <v>9.990000000000001E-4</v>
      </c>
      <c r="I827" s="162" t="s">
        <v>1258</v>
      </c>
      <c r="J827" s="44" t="s">
        <v>107</v>
      </c>
      <c r="K827" s="44" t="s">
        <v>109</v>
      </c>
      <c r="L827" s="45" t="s">
        <v>65</v>
      </c>
      <c r="M827" s="19" t="s">
        <v>1705</v>
      </c>
      <c r="N827" s="6"/>
    </row>
    <row r="828" spans="1:14" ht="38.25" customHeight="1" x14ac:dyDescent="0.2">
      <c r="A828" s="161">
        <v>560</v>
      </c>
      <c r="B828" s="9" t="s">
        <v>827</v>
      </c>
      <c r="C828" s="162" t="s">
        <v>202</v>
      </c>
      <c r="D828" s="166" t="s">
        <v>2</v>
      </c>
      <c r="E828" s="162" t="s">
        <v>160</v>
      </c>
      <c r="F828" s="42">
        <v>1E-3</v>
      </c>
      <c r="G828" s="42">
        <v>1E-3</v>
      </c>
      <c r="H828" s="151">
        <v>2.0000000000000001E-4</v>
      </c>
      <c r="I828" s="162" t="s">
        <v>1258</v>
      </c>
      <c r="J828" s="44" t="s">
        <v>107</v>
      </c>
      <c r="K828" s="44" t="s">
        <v>109</v>
      </c>
      <c r="L828" s="45" t="s">
        <v>65</v>
      </c>
      <c r="M828" s="9" t="s">
        <v>1845</v>
      </c>
      <c r="N828" s="6"/>
    </row>
    <row r="829" spans="1:14" ht="38.25" customHeight="1" x14ac:dyDescent="0.2">
      <c r="A829" s="161">
        <v>561</v>
      </c>
      <c r="B829" s="9" t="s">
        <v>828</v>
      </c>
      <c r="C829" s="162" t="s">
        <v>202</v>
      </c>
      <c r="D829" s="166" t="s">
        <v>2</v>
      </c>
      <c r="E829" s="162" t="s">
        <v>160</v>
      </c>
      <c r="F829" s="42">
        <v>9.8902999999999999</v>
      </c>
      <c r="G829" s="42">
        <v>9.8902999999999999</v>
      </c>
      <c r="H829" s="42">
        <v>9.89</v>
      </c>
      <c r="I829" s="162" t="s">
        <v>1258</v>
      </c>
      <c r="J829" s="44" t="s">
        <v>107</v>
      </c>
      <c r="K829" s="44" t="s">
        <v>109</v>
      </c>
      <c r="L829" s="45" t="s">
        <v>65</v>
      </c>
      <c r="M829" s="19" t="s">
        <v>1705</v>
      </c>
      <c r="N829" s="6"/>
    </row>
    <row r="830" spans="1:14" ht="25.5" customHeight="1" x14ac:dyDescent="0.2">
      <c r="A830" s="161">
        <v>565</v>
      </c>
      <c r="B830" s="9" t="s">
        <v>829</v>
      </c>
      <c r="C830" s="162" t="s">
        <v>202</v>
      </c>
      <c r="D830" s="166" t="s">
        <v>2</v>
      </c>
      <c r="E830" s="162" t="s">
        <v>160</v>
      </c>
      <c r="F830" s="42">
        <v>8</v>
      </c>
      <c r="G830" s="42">
        <v>8</v>
      </c>
      <c r="H830" s="42">
        <v>8</v>
      </c>
      <c r="I830" s="162" t="s">
        <v>1258</v>
      </c>
      <c r="J830" s="44" t="s">
        <v>107</v>
      </c>
      <c r="K830" s="44" t="s">
        <v>109</v>
      </c>
      <c r="L830" s="45" t="s">
        <v>65</v>
      </c>
      <c r="M830" s="19" t="s">
        <v>1705</v>
      </c>
      <c r="N830" s="6"/>
    </row>
    <row r="831" spans="1:14" ht="38.25" customHeight="1" x14ac:dyDescent="0.2">
      <c r="A831" s="161">
        <v>566</v>
      </c>
      <c r="B831" s="9" t="s">
        <v>830</v>
      </c>
      <c r="C831" s="162" t="s">
        <v>202</v>
      </c>
      <c r="D831" s="166" t="s">
        <v>2</v>
      </c>
      <c r="E831" s="162" t="s">
        <v>160</v>
      </c>
      <c r="F831" s="42">
        <v>8.3057999999999996</v>
      </c>
      <c r="G831" s="42">
        <v>8.3057999999999996</v>
      </c>
      <c r="H831" s="42">
        <v>8.3059999999999992</v>
      </c>
      <c r="I831" s="162" t="s">
        <v>1258</v>
      </c>
      <c r="J831" s="44" t="s">
        <v>107</v>
      </c>
      <c r="K831" s="44" t="s">
        <v>109</v>
      </c>
      <c r="L831" s="45" t="s">
        <v>65</v>
      </c>
      <c r="M831" s="19" t="s">
        <v>1705</v>
      </c>
      <c r="N831" s="6"/>
    </row>
    <row r="832" spans="1:14" ht="38.25" customHeight="1" x14ac:dyDescent="0.2">
      <c r="A832" s="193">
        <v>568</v>
      </c>
      <c r="B832" s="9" t="s">
        <v>831</v>
      </c>
      <c r="C832" s="162" t="s">
        <v>202</v>
      </c>
      <c r="D832" s="198" t="s">
        <v>2</v>
      </c>
      <c r="E832" s="194" t="s">
        <v>160</v>
      </c>
      <c r="F832" s="25"/>
      <c r="G832" s="25"/>
      <c r="H832" s="25"/>
      <c r="I832" s="162"/>
      <c r="J832" s="44"/>
      <c r="K832" s="45"/>
      <c r="L832" s="45"/>
      <c r="M832" s="9"/>
      <c r="N832" s="6"/>
    </row>
    <row r="833" spans="1:14" ht="38.25" customHeight="1" x14ac:dyDescent="0.2">
      <c r="A833" s="193"/>
      <c r="B833" s="9" t="s">
        <v>831</v>
      </c>
      <c r="C833" s="162" t="s">
        <v>202</v>
      </c>
      <c r="D833" s="198"/>
      <c r="E833" s="194"/>
      <c r="F833" s="42">
        <v>2.4094000000000002</v>
      </c>
      <c r="G833" s="42">
        <v>2.4094000000000002</v>
      </c>
      <c r="H833" s="42">
        <v>2.4089999999999998</v>
      </c>
      <c r="I833" s="162" t="s">
        <v>1258</v>
      </c>
      <c r="J833" s="44" t="s">
        <v>107</v>
      </c>
      <c r="K833" s="44" t="s">
        <v>109</v>
      </c>
      <c r="L833" s="45" t="s">
        <v>65</v>
      </c>
      <c r="M833" s="19" t="s">
        <v>1597</v>
      </c>
      <c r="N833" s="6"/>
    </row>
    <row r="834" spans="1:14" ht="25.5" customHeight="1" x14ac:dyDescent="0.2">
      <c r="A834" s="161">
        <v>569</v>
      </c>
      <c r="B834" s="9" t="s">
        <v>832</v>
      </c>
      <c r="C834" s="162" t="s">
        <v>202</v>
      </c>
      <c r="D834" s="166" t="s">
        <v>2</v>
      </c>
      <c r="E834" s="162" t="s">
        <v>160</v>
      </c>
      <c r="F834" s="42">
        <v>150</v>
      </c>
      <c r="G834" s="42">
        <v>150</v>
      </c>
      <c r="H834" s="42">
        <v>150</v>
      </c>
      <c r="I834" s="162" t="s">
        <v>1258</v>
      </c>
      <c r="J834" s="44" t="s">
        <v>107</v>
      </c>
      <c r="K834" s="44" t="s">
        <v>109</v>
      </c>
      <c r="L834" s="45" t="s">
        <v>65</v>
      </c>
      <c r="M834" s="9" t="s">
        <v>1846</v>
      </c>
      <c r="N834" s="6"/>
    </row>
    <row r="835" spans="1:14" ht="25.5" customHeight="1" x14ac:dyDescent="0.2">
      <c r="A835" s="161">
        <v>570</v>
      </c>
      <c r="B835" s="9" t="s">
        <v>833</v>
      </c>
      <c r="C835" s="162" t="s">
        <v>202</v>
      </c>
      <c r="D835" s="166" t="s">
        <v>2</v>
      </c>
      <c r="E835" s="162" t="s">
        <v>160</v>
      </c>
      <c r="F835" s="42">
        <v>150</v>
      </c>
      <c r="G835" s="42">
        <v>150</v>
      </c>
      <c r="H835" s="42">
        <v>150</v>
      </c>
      <c r="I835" s="162" t="s">
        <v>1258</v>
      </c>
      <c r="J835" s="44" t="s">
        <v>107</v>
      </c>
      <c r="K835" s="44" t="s">
        <v>109</v>
      </c>
      <c r="L835" s="45" t="s">
        <v>65</v>
      </c>
      <c r="M835" s="19" t="s">
        <v>1705</v>
      </c>
      <c r="N835" s="6"/>
    </row>
    <row r="836" spans="1:14" ht="38.25" customHeight="1" x14ac:dyDescent="0.2">
      <c r="A836" s="161">
        <v>571</v>
      </c>
      <c r="B836" s="111" t="s">
        <v>834</v>
      </c>
      <c r="C836" s="166" t="s">
        <v>309</v>
      </c>
      <c r="D836" s="162" t="s">
        <v>2</v>
      </c>
      <c r="E836" s="162" t="s">
        <v>160</v>
      </c>
      <c r="F836" s="70">
        <v>145.501</v>
      </c>
      <c r="G836" s="70">
        <v>145.501</v>
      </c>
      <c r="H836" s="70">
        <f>H838+H839</f>
        <v>145.1</v>
      </c>
      <c r="I836" s="15" t="s">
        <v>168</v>
      </c>
      <c r="J836" s="10">
        <v>271</v>
      </c>
      <c r="K836" s="11" t="s">
        <v>79</v>
      </c>
      <c r="L836" s="11"/>
      <c r="M836" s="19" t="s">
        <v>1705</v>
      </c>
      <c r="N836" s="6"/>
    </row>
    <row r="837" spans="1:14" ht="12.75" customHeight="1" x14ac:dyDescent="0.2">
      <c r="A837" s="161"/>
      <c r="B837" s="175" t="s">
        <v>788</v>
      </c>
      <c r="C837" s="166"/>
      <c r="D837" s="166"/>
      <c r="E837" s="162"/>
      <c r="F837" s="70"/>
      <c r="G837" s="70"/>
      <c r="H837" s="70"/>
      <c r="I837" s="15"/>
      <c r="J837" s="10"/>
      <c r="K837" s="11"/>
      <c r="L837" s="11"/>
      <c r="M837" s="9"/>
      <c r="N837" s="6"/>
    </row>
    <row r="838" spans="1:14" ht="25.5" customHeight="1" x14ac:dyDescent="0.2">
      <c r="A838" s="161">
        <v>572</v>
      </c>
      <c r="B838" s="9" t="s">
        <v>835</v>
      </c>
      <c r="C838" s="162" t="s">
        <v>202</v>
      </c>
      <c r="D838" s="166" t="s">
        <v>2</v>
      </c>
      <c r="E838" s="162" t="s">
        <v>160</v>
      </c>
      <c r="F838" s="42">
        <v>137.5</v>
      </c>
      <c r="G838" s="42">
        <v>137.5</v>
      </c>
      <c r="H838" s="42">
        <v>137.5</v>
      </c>
      <c r="I838" s="162" t="s">
        <v>1258</v>
      </c>
      <c r="J838" s="44" t="s">
        <v>107</v>
      </c>
      <c r="K838" s="44" t="s">
        <v>79</v>
      </c>
      <c r="L838" s="45" t="s">
        <v>65</v>
      </c>
      <c r="M838" s="19" t="s">
        <v>1597</v>
      </c>
      <c r="N838" s="6"/>
    </row>
    <row r="839" spans="1:14" ht="51" customHeight="1" x14ac:dyDescent="0.2">
      <c r="A839" s="161">
        <v>576</v>
      </c>
      <c r="B839" s="9" t="s">
        <v>836</v>
      </c>
      <c r="C839" s="162" t="s">
        <v>202</v>
      </c>
      <c r="D839" s="166" t="s">
        <v>2</v>
      </c>
      <c r="E839" s="162" t="s">
        <v>160</v>
      </c>
      <c r="F839" s="42">
        <v>8.0009999999999994</v>
      </c>
      <c r="G839" s="42">
        <v>8.0009999999999994</v>
      </c>
      <c r="H839" s="42">
        <v>7.6</v>
      </c>
      <c r="I839" s="162" t="s">
        <v>1258</v>
      </c>
      <c r="J839" s="44" t="s">
        <v>107</v>
      </c>
      <c r="K839" s="44" t="s">
        <v>79</v>
      </c>
      <c r="L839" s="45" t="s">
        <v>65</v>
      </c>
      <c r="M839" s="9" t="s">
        <v>1847</v>
      </c>
      <c r="N839" s="6"/>
    </row>
    <row r="840" spans="1:14" ht="12.75" customHeight="1" x14ac:dyDescent="0.2">
      <c r="A840" s="161"/>
      <c r="B840" s="19" t="s">
        <v>167</v>
      </c>
      <c r="C840" s="162"/>
      <c r="D840" s="162"/>
      <c r="E840" s="162"/>
      <c r="F840" s="79"/>
      <c r="G840" s="79"/>
      <c r="H840" s="79"/>
      <c r="I840" s="162"/>
      <c r="J840" s="162"/>
      <c r="K840" s="162"/>
      <c r="L840" s="162"/>
      <c r="M840" s="9"/>
      <c r="N840" s="6"/>
    </row>
    <row r="841" spans="1:14" ht="12.75" customHeight="1" x14ac:dyDescent="0.2">
      <c r="A841" s="161"/>
      <c r="B841" s="19" t="s">
        <v>168</v>
      </c>
      <c r="C841" s="163" t="s">
        <v>202</v>
      </c>
      <c r="D841" s="163"/>
      <c r="E841" s="163"/>
      <c r="F841" s="79">
        <f>F836+F818+F783</f>
        <v>2668.7403999999997</v>
      </c>
      <c r="G841" s="79">
        <f>G836+G818+G783</f>
        <v>2668.7403999999997</v>
      </c>
      <c r="H841" s="79">
        <f>H836+H818+H783</f>
        <v>2668.3379999999997</v>
      </c>
      <c r="I841" s="163"/>
      <c r="J841" s="162"/>
      <c r="K841" s="162"/>
      <c r="L841" s="162"/>
      <c r="M841" s="9"/>
      <c r="N841" s="6"/>
    </row>
    <row r="842" spans="1:14" ht="12.75" customHeight="1" x14ac:dyDescent="0.2">
      <c r="A842" s="161"/>
      <c r="B842" s="19" t="s">
        <v>19</v>
      </c>
      <c r="C842" s="163" t="s">
        <v>202</v>
      </c>
      <c r="D842" s="163"/>
      <c r="E842" s="163"/>
      <c r="F842" s="79">
        <f>F782</f>
        <v>385.90600000000001</v>
      </c>
      <c r="G842" s="79">
        <f>G782</f>
        <v>385.90600000000001</v>
      </c>
      <c r="H842" s="79">
        <f>H782</f>
        <v>385.90600000000001</v>
      </c>
      <c r="I842" s="163"/>
      <c r="J842" s="162"/>
      <c r="K842" s="162"/>
      <c r="L842" s="162"/>
      <c r="M842" s="9"/>
      <c r="N842" s="6"/>
    </row>
    <row r="843" spans="1:14" ht="12.75" customHeight="1" x14ac:dyDescent="0.2">
      <c r="A843" s="161"/>
      <c r="B843" s="19" t="s">
        <v>169</v>
      </c>
      <c r="C843" s="163" t="s">
        <v>202</v>
      </c>
      <c r="D843" s="163"/>
      <c r="E843" s="163"/>
      <c r="F843" s="79">
        <f>F784</f>
        <v>1904.4269999999999</v>
      </c>
      <c r="G843" s="79">
        <f>G784</f>
        <v>1904.4269999999999</v>
      </c>
      <c r="H843" s="79">
        <f>H784</f>
        <v>1904.4269999999999</v>
      </c>
      <c r="I843" s="163"/>
      <c r="J843" s="162"/>
      <c r="K843" s="162"/>
      <c r="L843" s="162"/>
      <c r="M843" s="9"/>
      <c r="N843" s="6"/>
    </row>
    <row r="844" spans="1:14" ht="25.5" customHeight="1" x14ac:dyDescent="0.2">
      <c r="A844" s="161"/>
      <c r="B844" s="19" t="s">
        <v>837</v>
      </c>
      <c r="C844" s="163" t="s">
        <v>202</v>
      </c>
      <c r="D844" s="163"/>
      <c r="E844" s="163"/>
      <c r="F844" s="79">
        <f>F843+F842+F841</f>
        <v>4959.0733999999993</v>
      </c>
      <c r="G844" s="79">
        <f>G843+G842+G841</f>
        <v>4959.0733999999993</v>
      </c>
      <c r="H844" s="79">
        <f>H843+H842+H841</f>
        <v>4958.6710000000003</v>
      </c>
      <c r="I844" s="163"/>
      <c r="J844" s="162"/>
      <c r="K844" s="162"/>
      <c r="L844" s="162"/>
      <c r="M844" s="9"/>
      <c r="N844" s="6"/>
    </row>
    <row r="845" spans="1:14" ht="27" customHeight="1" x14ac:dyDescent="0.2">
      <c r="A845" s="161"/>
      <c r="B845" s="126" t="s">
        <v>838</v>
      </c>
      <c r="C845" s="166"/>
      <c r="D845" s="166"/>
      <c r="E845" s="166"/>
      <c r="F845" s="18"/>
      <c r="G845" s="18"/>
      <c r="H845" s="18"/>
      <c r="I845" s="180"/>
      <c r="J845" s="162"/>
      <c r="K845" s="162"/>
      <c r="L845" s="162"/>
      <c r="M845" s="9"/>
      <c r="N845" s="6"/>
    </row>
    <row r="846" spans="1:14" ht="25.5" x14ac:dyDescent="0.2">
      <c r="A846" s="161">
        <v>577</v>
      </c>
      <c r="B846" s="172" t="s">
        <v>839</v>
      </c>
      <c r="C846" s="166" t="s">
        <v>309</v>
      </c>
      <c r="D846" s="166" t="s">
        <v>2</v>
      </c>
      <c r="E846" s="162" t="s">
        <v>160</v>
      </c>
      <c r="F846" s="70">
        <v>150.3948</v>
      </c>
      <c r="G846" s="70">
        <v>150.3948</v>
      </c>
      <c r="H846" s="70">
        <f>H848+H849+H850+H851+H852</f>
        <v>140.90980000000002</v>
      </c>
      <c r="I846" s="15" t="s">
        <v>168</v>
      </c>
      <c r="J846" s="10">
        <v>271</v>
      </c>
      <c r="K846" s="11" t="s">
        <v>98</v>
      </c>
      <c r="L846" s="11" t="s">
        <v>62</v>
      </c>
      <c r="M846" s="19" t="s">
        <v>1705</v>
      </c>
      <c r="N846" s="6"/>
    </row>
    <row r="847" spans="1:14" ht="12.75" customHeight="1" x14ac:dyDescent="0.2">
      <c r="A847" s="161"/>
      <c r="B847" s="175" t="s">
        <v>840</v>
      </c>
      <c r="C847" s="166"/>
      <c r="D847" s="166"/>
      <c r="E847" s="162"/>
      <c r="F847" s="70"/>
      <c r="G847" s="70"/>
      <c r="H847" s="70"/>
      <c r="I847" s="15"/>
      <c r="J847" s="10"/>
      <c r="K847" s="11"/>
      <c r="L847" s="11"/>
      <c r="M847" s="9"/>
      <c r="N847" s="6"/>
    </row>
    <row r="848" spans="1:14" ht="38.25" customHeight="1" x14ac:dyDescent="0.2">
      <c r="A848" s="161">
        <v>590</v>
      </c>
      <c r="B848" s="9" t="s">
        <v>841</v>
      </c>
      <c r="C848" s="162" t="s">
        <v>202</v>
      </c>
      <c r="D848" s="166" t="s">
        <v>2</v>
      </c>
      <c r="E848" s="162" t="s">
        <v>160</v>
      </c>
      <c r="F848" s="42">
        <v>0.64180000000000004</v>
      </c>
      <c r="G848" s="42">
        <v>0.64180000000000004</v>
      </c>
      <c r="H848" s="42">
        <v>0.64200000000000002</v>
      </c>
      <c r="I848" s="162" t="s">
        <v>1258</v>
      </c>
      <c r="J848" s="44" t="s">
        <v>107</v>
      </c>
      <c r="K848" s="44" t="s">
        <v>98</v>
      </c>
      <c r="L848" s="45" t="s">
        <v>62</v>
      </c>
      <c r="M848" s="19" t="s">
        <v>1705</v>
      </c>
      <c r="N848" s="6"/>
    </row>
    <row r="849" spans="1:14" ht="25.5" customHeight="1" x14ac:dyDescent="0.2">
      <c r="A849" s="161">
        <v>595</v>
      </c>
      <c r="B849" s="174" t="s">
        <v>842</v>
      </c>
      <c r="C849" s="166" t="s">
        <v>202</v>
      </c>
      <c r="D849" s="162" t="s">
        <v>2</v>
      </c>
      <c r="E849" s="162" t="s">
        <v>160</v>
      </c>
      <c r="F849" s="42">
        <v>42.773899999999998</v>
      </c>
      <c r="G849" s="42">
        <v>42.773899999999998</v>
      </c>
      <c r="H849" s="42">
        <v>42.773800000000001</v>
      </c>
      <c r="I849" s="162" t="s">
        <v>1258</v>
      </c>
      <c r="J849" s="44" t="s">
        <v>107</v>
      </c>
      <c r="K849" s="44" t="s">
        <v>98</v>
      </c>
      <c r="L849" s="45" t="s">
        <v>62</v>
      </c>
      <c r="M849" s="19" t="s">
        <v>1597</v>
      </c>
      <c r="N849" s="6"/>
    </row>
    <row r="850" spans="1:14" ht="63.75" x14ac:dyDescent="0.2">
      <c r="A850" s="161">
        <v>596</v>
      </c>
      <c r="B850" s="174" t="s">
        <v>843</v>
      </c>
      <c r="C850" s="166" t="s">
        <v>202</v>
      </c>
      <c r="D850" s="162" t="s">
        <v>2</v>
      </c>
      <c r="E850" s="162" t="s">
        <v>160</v>
      </c>
      <c r="F850" s="42">
        <v>9.4847999999999999</v>
      </c>
      <c r="G850" s="42">
        <v>9.4847999999999999</v>
      </c>
      <c r="H850" s="42"/>
      <c r="I850" s="162" t="s">
        <v>1258</v>
      </c>
      <c r="J850" s="44" t="s">
        <v>107</v>
      </c>
      <c r="K850" s="44" t="s">
        <v>98</v>
      </c>
      <c r="L850" s="45" t="s">
        <v>62</v>
      </c>
      <c r="M850" s="9" t="s">
        <v>1848</v>
      </c>
      <c r="N850" s="6"/>
    </row>
    <row r="851" spans="1:14" ht="25.5" x14ac:dyDescent="0.2">
      <c r="A851" s="161">
        <v>597</v>
      </c>
      <c r="B851" s="174" t="s">
        <v>844</v>
      </c>
      <c r="C851" s="166" t="s">
        <v>202</v>
      </c>
      <c r="D851" s="162" t="s">
        <v>2</v>
      </c>
      <c r="E851" s="162" t="s">
        <v>160</v>
      </c>
      <c r="F851" s="42">
        <v>2.5297999999999998</v>
      </c>
      <c r="G851" s="42">
        <v>2.5297999999999998</v>
      </c>
      <c r="H851" s="42">
        <v>2.5299999999999998</v>
      </c>
      <c r="I851" s="162" t="s">
        <v>1258</v>
      </c>
      <c r="J851" s="44" t="s">
        <v>107</v>
      </c>
      <c r="K851" s="44" t="s">
        <v>98</v>
      </c>
      <c r="L851" s="45" t="s">
        <v>62</v>
      </c>
      <c r="M851" s="19" t="s">
        <v>1597</v>
      </c>
      <c r="N851" s="6"/>
    </row>
    <row r="852" spans="1:14" ht="25.5" x14ac:dyDescent="0.2">
      <c r="A852" s="161">
        <v>598</v>
      </c>
      <c r="B852" s="174" t="s">
        <v>845</v>
      </c>
      <c r="C852" s="166" t="s">
        <v>202</v>
      </c>
      <c r="D852" s="162" t="s">
        <v>2</v>
      </c>
      <c r="E852" s="162" t="s">
        <v>160</v>
      </c>
      <c r="F852" s="42">
        <v>94.964500000000001</v>
      </c>
      <c r="G852" s="42">
        <v>94.964500000000001</v>
      </c>
      <c r="H852" s="42">
        <v>94.963999999999999</v>
      </c>
      <c r="I852" s="162" t="s">
        <v>1258</v>
      </c>
      <c r="J852" s="44" t="s">
        <v>107</v>
      </c>
      <c r="K852" s="44" t="s">
        <v>98</v>
      </c>
      <c r="L852" s="45" t="s">
        <v>62</v>
      </c>
      <c r="M852" s="19" t="s">
        <v>1597</v>
      </c>
      <c r="N852" s="6"/>
    </row>
    <row r="853" spans="1:14" ht="12.75" customHeight="1" x14ac:dyDescent="0.2">
      <c r="A853" s="161"/>
      <c r="B853" s="19" t="s">
        <v>167</v>
      </c>
      <c r="C853" s="166"/>
      <c r="D853" s="166"/>
      <c r="E853" s="163"/>
      <c r="F853" s="79"/>
      <c r="G853" s="79"/>
      <c r="H853" s="79"/>
      <c r="I853" s="180"/>
      <c r="J853" s="162"/>
      <c r="K853" s="162"/>
      <c r="L853" s="162"/>
      <c r="M853" s="9"/>
      <c r="N853" s="6"/>
    </row>
    <row r="854" spans="1:14" ht="12.75" customHeight="1" x14ac:dyDescent="0.2">
      <c r="A854" s="161"/>
      <c r="B854" s="19" t="s">
        <v>168</v>
      </c>
      <c r="C854" s="166"/>
      <c r="D854" s="166"/>
      <c r="E854" s="168"/>
      <c r="F854" s="79">
        <f>F846</f>
        <v>150.3948</v>
      </c>
      <c r="G854" s="79">
        <f t="shared" ref="G854:H854" si="1">G846</f>
        <v>150.3948</v>
      </c>
      <c r="H854" s="79">
        <f t="shared" si="1"/>
        <v>140.90980000000002</v>
      </c>
      <c r="I854" s="180"/>
      <c r="J854" s="162"/>
      <c r="K854" s="162"/>
      <c r="L854" s="162"/>
      <c r="M854" s="9"/>
      <c r="N854" s="6"/>
    </row>
    <row r="855" spans="1:14" ht="12.75" customHeight="1" x14ac:dyDescent="0.2">
      <c r="A855" s="161"/>
      <c r="B855" s="19" t="s">
        <v>19</v>
      </c>
      <c r="C855" s="166"/>
      <c r="D855" s="166"/>
      <c r="E855" s="168"/>
      <c r="F855" s="79"/>
      <c r="G855" s="79"/>
      <c r="H855" s="79"/>
      <c r="I855" s="180"/>
      <c r="J855" s="162"/>
      <c r="K855" s="162"/>
      <c r="L855" s="162"/>
      <c r="M855" s="9"/>
      <c r="N855" s="6"/>
    </row>
    <row r="856" spans="1:14" ht="12.75" customHeight="1" x14ac:dyDescent="0.2">
      <c r="A856" s="161"/>
      <c r="B856" s="19" t="s">
        <v>169</v>
      </c>
      <c r="C856" s="166"/>
      <c r="D856" s="166"/>
      <c r="E856" s="168"/>
      <c r="F856" s="79"/>
      <c r="G856" s="79"/>
      <c r="H856" s="79"/>
      <c r="I856" s="180"/>
      <c r="J856" s="162"/>
      <c r="K856" s="162"/>
      <c r="L856" s="162"/>
      <c r="M856" s="9"/>
      <c r="N856" s="6"/>
    </row>
    <row r="857" spans="1:14" ht="25.5" customHeight="1" x14ac:dyDescent="0.2">
      <c r="A857" s="161"/>
      <c r="B857" s="127" t="s">
        <v>846</v>
      </c>
      <c r="C857" s="166"/>
      <c r="D857" s="166"/>
      <c r="E857" s="168"/>
      <c r="F857" s="79">
        <f>F854</f>
        <v>150.3948</v>
      </c>
      <c r="G857" s="79">
        <f>G854</f>
        <v>150.3948</v>
      </c>
      <c r="H857" s="79">
        <f>H854</f>
        <v>140.90980000000002</v>
      </c>
      <c r="I857" s="180"/>
      <c r="J857" s="162"/>
      <c r="K857" s="162"/>
      <c r="L857" s="162"/>
      <c r="M857" s="9"/>
      <c r="N857" s="6"/>
    </row>
    <row r="858" spans="1:14" ht="13.5" customHeight="1" x14ac:dyDescent="0.2">
      <c r="A858" s="161"/>
      <c r="B858" s="126" t="s">
        <v>847</v>
      </c>
      <c r="C858" s="61"/>
      <c r="D858" s="61"/>
      <c r="E858" s="63"/>
      <c r="F858" s="60"/>
      <c r="G858" s="60"/>
      <c r="H858" s="60"/>
      <c r="I858" s="64"/>
      <c r="J858" s="62"/>
      <c r="K858" s="62"/>
      <c r="L858" s="62"/>
      <c r="M858" s="9"/>
      <c r="N858" s="6"/>
    </row>
    <row r="859" spans="1:14" ht="12.75" customHeight="1" x14ac:dyDescent="0.2">
      <c r="A859" s="161"/>
      <c r="B859" s="175" t="s">
        <v>848</v>
      </c>
      <c r="C859" s="166"/>
      <c r="D859" s="166"/>
      <c r="E859" s="162"/>
      <c r="F859" s="70"/>
      <c r="G859" s="70"/>
      <c r="H859" s="70"/>
      <c r="I859" s="15"/>
      <c r="J859" s="10"/>
      <c r="K859" s="11"/>
      <c r="L859" s="11"/>
      <c r="M859" s="9"/>
      <c r="N859" s="6"/>
    </row>
    <row r="860" spans="1:14" ht="51" x14ac:dyDescent="0.2">
      <c r="A860" s="161">
        <v>613</v>
      </c>
      <c r="B860" s="174" t="s">
        <v>1903</v>
      </c>
      <c r="C860" s="166" t="s">
        <v>202</v>
      </c>
      <c r="D860" s="162" t="s">
        <v>2</v>
      </c>
      <c r="E860" s="180" t="s">
        <v>160</v>
      </c>
      <c r="F860" s="42">
        <v>5</v>
      </c>
      <c r="G860" s="42">
        <v>5</v>
      </c>
      <c r="H860" s="42">
        <v>5</v>
      </c>
      <c r="I860" s="180" t="s">
        <v>1258</v>
      </c>
      <c r="J860" s="44" t="s">
        <v>107</v>
      </c>
      <c r="K860" s="44" t="s">
        <v>109</v>
      </c>
      <c r="L860" s="45" t="s">
        <v>65</v>
      </c>
      <c r="M860" s="9" t="s">
        <v>1849</v>
      </c>
      <c r="N860" s="6"/>
    </row>
    <row r="861" spans="1:14" ht="63.75" x14ac:dyDescent="0.2">
      <c r="A861" s="161">
        <v>614</v>
      </c>
      <c r="B861" s="174" t="s">
        <v>1904</v>
      </c>
      <c r="C861" s="166" t="s">
        <v>202</v>
      </c>
      <c r="D861" s="162" t="s">
        <v>2</v>
      </c>
      <c r="E861" s="180" t="s">
        <v>160</v>
      </c>
      <c r="F861" s="42">
        <v>7</v>
      </c>
      <c r="G861" s="42">
        <v>7</v>
      </c>
      <c r="H861" s="42">
        <v>7</v>
      </c>
      <c r="I861" s="180" t="s">
        <v>1258</v>
      </c>
      <c r="J861" s="44" t="s">
        <v>107</v>
      </c>
      <c r="K861" s="44" t="s">
        <v>109</v>
      </c>
      <c r="L861" s="45" t="s">
        <v>65</v>
      </c>
      <c r="M861" s="19" t="s">
        <v>1850</v>
      </c>
      <c r="N861" s="6"/>
    </row>
    <row r="862" spans="1:14" ht="25.5" customHeight="1" x14ac:dyDescent="0.2">
      <c r="A862" s="161">
        <v>616</v>
      </c>
      <c r="B862" s="174" t="s">
        <v>1905</v>
      </c>
      <c r="C862" s="166" t="s">
        <v>202</v>
      </c>
      <c r="D862" s="166" t="s">
        <v>2</v>
      </c>
      <c r="E862" s="180" t="s">
        <v>160</v>
      </c>
      <c r="F862" s="42">
        <v>450</v>
      </c>
      <c r="G862" s="42">
        <v>450</v>
      </c>
      <c r="H862" s="42">
        <v>450</v>
      </c>
      <c r="I862" s="180" t="s">
        <v>1258</v>
      </c>
      <c r="J862" s="44" t="s">
        <v>107</v>
      </c>
      <c r="K862" s="44" t="s">
        <v>109</v>
      </c>
      <c r="L862" s="45" t="s">
        <v>65</v>
      </c>
      <c r="M862" s="158" t="s">
        <v>1907</v>
      </c>
      <c r="N862" s="6"/>
    </row>
    <row r="863" spans="1:14" ht="25.5" customHeight="1" x14ac:dyDescent="0.2">
      <c r="A863" s="161">
        <v>617</v>
      </c>
      <c r="B863" s="174" t="s">
        <v>1906</v>
      </c>
      <c r="C863" s="166" t="s">
        <v>202</v>
      </c>
      <c r="D863" s="166" t="s">
        <v>2</v>
      </c>
      <c r="E863" s="180" t="s">
        <v>160</v>
      </c>
      <c r="F863" s="42">
        <v>270.05399999999997</v>
      </c>
      <c r="G863" s="42">
        <v>270.05399999999997</v>
      </c>
      <c r="H863" s="42">
        <v>270.05399999999997</v>
      </c>
      <c r="I863" s="180" t="s">
        <v>1258</v>
      </c>
      <c r="J863" s="44" t="s">
        <v>107</v>
      </c>
      <c r="K863" s="44" t="s">
        <v>109</v>
      </c>
      <c r="L863" s="45" t="s">
        <v>65</v>
      </c>
      <c r="M863" s="145" t="s">
        <v>1438</v>
      </c>
      <c r="N863" s="6"/>
    </row>
    <row r="864" spans="1:14" ht="25.5" customHeight="1" x14ac:dyDescent="0.2">
      <c r="A864" s="161">
        <v>618</v>
      </c>
      <c r="B864" s="174" t="s">
        <v>849</v>
      </c>
      <c r="C864" s="166" t="s">
        <v>202</v>
      </c>
      <c r="D864" s="166" t="s">
        <v>2</v>
      </c>
      <c r="E864" s="180" t="s">
        <v>160</v>
      </c>
      <c r="F864" s="42">
        <v>50</v>
      </c>
      <c r="G864" s="42">
        <v>50</v>
      </c>
      <c r="H864" s="42">
        <v>50</v>
      </c>
      <c r="I864" s="180" t="s">
        <v>1258</v>
      </c>
      <c r="J864" s="44" t="s">
        <v>107</v>
      </c>
      <c r="K864" s="44" t="s">
        <v>109</v>
      </c>
      <c r="L864" s="45" t="s">
        <v>65</v>
      </c>
      <c r="M864" s="19" t="s">
        <v>1597</v>
      </c>
      <c r="N864" s="6"/>
    </row>
    <row r="865" spans="1:14" ht="25.5" customHeight="1" x14ac:dyDescent="0.2">
      <c r="A865" s="161">
        <v>619</v>
      </c>
      <c r="B865" s="172" t="s">
        <v>850</v>
      </c>
      <c r="C865" s="166" t="s">
        <v>309</v>
      </c>
      <c r="D865" s="162" t="s">
        <v>2</v>
      </c>
      <c r="E865" s="162" t="s">
        <v>160</v>
      </c>
      <c r="F865" s="70">
        <v>0.05</v>
      </c>
      <c r="G865" s="70">
        <v>0.05</v>
      </c>
      <c r="H865" s="70"/>
      <c r="I865" s="15" t="s">
        <v>168</v>
      </c>
      <c r="J865" s="10">
        <v>271</v>
      </c>
      <c r="K865" s="11" t="s">
        <v>90</v>
      </c>
      <c r="L865" s="11"/>
      <c r="M865" s="19" t="s">
        <v>1705</v>
      </c>
      <c r="N865" s="6"/>
    </row>
    <row r="866" spans="1:14" ht="12.75" customHeight="1" x14ac:dyDescent="0.2">
      <c r="A866" s="161"/>
      <c r="B866" s="175" t="s">
        <v>840</v>
      </c>
      <c r="C866" s="166"/>
      <c r="D866" s="166"/>
      <c r="E866" s="162"/>
      <c r="F866" s="70"/>
      <c r="G866" s="70"/>
      <c r="H866" s="70"/>
      <c r="I866" s="15"/>
      <c r="J866" s="10"/>
      <c r="K866" s="11"/>
      <c r="L866" s="11"/>
      <c r="M866" s="9"/>
      <c r="N866" s="6"/>
    </row>
    <row r="867" spans="1:14" ht="25.5" customHeight="1" x14ac:dyDescent="0.2">
      <c r="A867" s="161">
        <v>620</v>
      </c>
      <c r="B867" s="174" t="s">
        <v>851</v>
      </c>
      <c r="C867" s="166" t="s">
        <v>202</v>
      </c>
      <c r="D867" s="166" t="s">
        <v>2</v>
      </c>
      <c r="E867" s="180" t="s">
        <v>160</v>
      </c>
      <c r="F867" s="42">
        <v>0.05</v>
      </c>
      <c r="G867" s="42">
        <v>0.05</v>
      </c>
      <c r="H867" s="42"/>
      <c r="I867" s="180" t="s">
        <v>1258</v>
      </c>
      <c r="J867" s="162">
        <v>271</v>
      </c>
      <c r="K867" s="27" t="s">
        <v>90</v>
      </c>
      <c r="L867" s="27" t="s">
        <v>65</v>
      </c>
      <c r="M867" s="9" t="s">
        <v>1851</v>
      </c>
      <c r="N867" s="6"/>
    </row>
    <row r="868" spans="1:14" ht="12.75" customHeight="1" x14ac:dyDescent="0.2">
      <c r="A868" s="161"/>
      <c r="B868" s="175" t="s">
        <v>840</v>
      </c>
      <c r="C868" s="166"/>
      <c r="D868" s="166"/>
      <c r="E868" s="162"/>
      <c r="F868" s="70"/>
      <c r="G868" s="70"/>
      <c r="H868" s="70"/>
      <c r="I868" s="15"/>
      <c r="J868" s="10"/>
      <c r="K868" s="11"/>
      <c r="L868" s="11"/>
      <c r="M868" s="9"/>
      <c r="N868" s="6"/>
    </row>
    <row r="869" spans="1:14" ht="12.75" customHeight="1" x14ac:dyDescent="0.2">
      <c r="A869" s="193">
        <v>626</v>
      </c>
      <c r="B869" s="206" t="s">
        <v>852</v>
      </c>
      <c r="C869" s="166" t="s">
        <v>202</v>
      </c>
      <c r="D869" s="194" t="s">
        <v>2</v>
      </c>
      <c r="E869" s="214" t="s">
        <v>160</v>
      </c>
      <c r="F869" s="42"/>
      <c r="G869" s="18"/>
      <c r="H869" s="18"/>
      <c r="I869" s="180" t="s">
        <v>1258</v>
      </c>
      <c r="J869" s="44" t="s">
        <v>107</v>
      </c>
      <c r="K869" s="44" t="s">
        <v>143</v>
      </c>
      <c r="L869" s="45" t="s">
        <v>62</v>
      </c>
      <c r="M869" s="9"/>
      <c r="N869" s="6"/>
    </row>
    <row r="870" spans="1:14" ht="12.75" customHeight="1" x14ac:dyDescent="0.2">
      <c r="A870" s="193"/>
      <c r="B870" s="206"/>
      <c r="C870" s="166" t="s">
        <v>202</v>
      </c>
      <c r="D870" s="194"/>
      <c r="E870" s="214"/>
      <c r="F870" s="42">
        <v>125.6159</v>
      </c>
      <c r="G870" s="42">
        <v>125.6159</v>
      </c>
      <c r="H870" s="42">
        <v>125.616</v>
      </c>
      <c r="I870" s="180" t="s">
        <v>1258</v>
      </c>
      <c r="J870" s="44">
        <v>271</v>
      </c>
      <c r="K870" s="44" t="s">
        <v>109</v>
      </c>
      <c r="L870" s="45" t="s">
        <v>65</v>
      </c>
      <c r="M870" s="145" t="s">
        <v>1438</v>
      </c>
      <c r="N870" s="6"/>
    </row>
    <row r="871" spans="1:14" ht="12.75" customHeight="1" x14ac:dyDescent="0.2">
      <c r="A871" s="161"/>
      <c r="B871" s="175" t="s">
        <v>848</v>
      </c>
      <c r="C871" s="166"/>
      <c r="D871" s="166"/>
      <c r="E871" s="162"/>
      <c r="F871" s="70"/>
      <c r="G871" s="70"/>
      <c r="H871" s="70"/>
      <c r="I871" s="15"/>
      <c r="J871" s="10"/>
      <c r="K871" s="11"/>
      <c r="L871" s="11"/>
      <c r="M871" s="9"/>
      <c r="N871" s="6"/>
    </row>
    <row r="872" spans="1:14" ht="12.75" customHeight="1" x14ac:dyDescent="0.2">
      <c r="A872" s="161"/>
      <c r="B872" s="19" t="s">
        <v>167</v>
      </c>
      <c r="C872" s="166"/>
      <c r="D872" s="162"/>
      <c r="E872" s="180"/>
      <c r="F872" s="79"/>
      <c r="G872" s="79"/>
      <c r="H872" s="79"/>
      <c r="I872" s="180"/>
      <c r="J872" s="162"/>
      <c r="K872" s="162"/>
      <c r="L872" s="162"/>
      <c r="M872" s="9"/>
      <c r="N872" s="6"/>
    </row>
    <row r="873" spans="1:14" ht="12.75" customHeight="1" x14ac:dyDescent="0.2">
      <c r="A873" s="161"/>
      <c r="B873" s="19" t="s">
        <v>168</v>
      </c>
      <c r="C873" s="166"/>
      <c r="D873" s="166"/>
      <c r="E873" s="168"/>
      <c r="F873" s="79">
        <f>F865</f>
        <v>0.05</v>
      </c>
      <c r="G873" s="79">
        <f>G865</f>
        <v>0.05</v>
      </c>
      <c r="H873" s="79">
        <f>H865</f>
        <v>0</v>
      </c>
      <c r="I873" s="166"/>
      <c r="J873" s="162"/>
      <c r="K873" s="162"/>
      <c r="L873" s="162"/>
      <c r="M873" s="9"/>
      <c r="N873" s="6"/>
    </row>
    <row r="874" spans="1:14" ht="12.75" customHeight="1" x14ac:dyDescent="0.2">
      <c r="A874" s="161"/>
      <c r="B874" s="19" t="s">
        <v>19</v>
      </c>
      <c r="C874" s="166"/>
      <c r="D874" s="166"/>
      <c r="E874" s="168"/>
      <c r="F874" s="79"/>
      <c r="G874" s="79"/>
      <c r="H874" s="79"/>
      <c r="I874" s="180"/>
      <c r="J874" s="162"/>
      <c r="K874" s="162"/>
      <c r="L874" s="162"/>
      <c r="M874" s="9"/>
      <c r="N874" s="6"/>
    </row>
    <row r="875" spans="1:14" ht="12.75" customHeight="1" x14ac:dyDescent="0.2">
      <c r="A875" s="161"/>
      <c r="B875" s="19" t="s">
        <v>169</v>
      </c>
      <c r="C875" s="166"/>
      <c r="D875" s="166"/>
      <c r="E875" s="168"/>
      <c r="F875" s="79"/>
      <c r="G875" s="79"/>
      <c r="H875" s="79"/>
      <c r="I875" s="180"/>
      <c r="J875" s="162"/>
      <c r="K875" s="162"/>
      <c r="L875" s="162"/>
      <c r="M875" s="9"/>
      <c r="N875" s="6"/>
    </row>
    <row r="876" spans="1:14" ht="25.5" customHeight="1" x14ac:dyDescent="0.2">
      <c r="A876" s="161"/>
      <c r="B876" s="127" t="s">
        <v>854</v>
      </c>
      <c r="C876" s="166"/>
      <c r="D876" s="166"/>
      <c r="E876" s="168"/>
      <c r="F876" s="79">
        <f>F873</f>
        <v>0.05</v>
      </c>
      <c r="G876" s="79">
        <f>G873</f>
        <v>0.05</v>
      </c>
      <c r="H876" s="79">
        <f>H873</f>
        <v>0</v>
      </c>
      <c r="I876" s="180"/>
      <c r="J876" s="162"/>
      <c r="K876" s="162"/>
      <c r="L876" s="162"/>
      <c r="M876" s="9"/>
      <c r="N876" s="6"/>
    </row>
    <row r="877" spans="1:14" ht="13.5" customHeight="1" x14ac:dyDescent="0.2">
      <c r="A877" s="161"/>
      <c r="B877" s="126" t="s">
        <v>853</v>
      </c>
      <c r="C877" s="166"/>
      <c r="D877" s="166"/>
      <c r="E877" s="168"/>
      <c r="F877" s="18"/>
      <c r="G877" s="18"/>
      <c r="H877" s="18"/>
      <c r="I877" s="166"/>
      <c r="J877" s="162"/>
      <c r="K877" s="162"/>
      <c r="L877" s="162"/>
      <c r="M877" s="9"/>
      <c r="N877" s="6"/>
    </row>
    <row r="878" spans="1:14" ht="12.75" customHeight="1" x14ac:dyDescent="0.2">
      <c r="A878" s="193">
        <v>629</v>
      </c>
      <c r="B878" s="204" t="s">
        <v>855</v>
      </c>
      <c r="C878" s="166" t="s">
        <v>309</v>
      </c>
      <c r="D878" s="198" t="s">
        <v>2</v>
      </c>
      <c r="E878" s="194" t="s">
        <v>160</v>
      </c>
      <c r="F878" s="70">
        <v>98.260900000000007</v>
      </c>
      <c r="G878" s="70">
        <v>98.260900000000007</v>
      </c>
      <c r="H878" s="70">
        <f>H881+H883+H885+H886+H887</f>
        <v>98.260500000000008</v>
      </c>
      <c r="I878" s="15" t="s">
        <v>168</v>
      </c>
      <c r="J878" s="10">
        <v>271</v>
      </c>
      <c r="K878" s="11" t="s">
        <v>99</v>
      </c>
      <c r="L878" s="11"/>
      <c r="M878" s="19" t="s">
        <v>1705</v>
      </c>
      <c r="N878" s="6"/>
    </row>
    <row r="879" spans="1:14" ht="12.75" customHeight="1" x14ac:dyDescent="0.2">
      <c r="A879" s="193"/>
      <c r="B879" s="207"/>
      <c r="C879" s="166" t="s">
        <v>309</v>
      </c>
      <c r="D879" s="198"/>
      <c r="E879" s="194"/>
      <c r="F879" s="70"/>
      <c r="G879" s="70"/>
      <c r="H879" s="70"/>
      <c r="I879" s="15" t="s">
        <v>168</v>
      </c>
      <c r="J879" s="10">
        <v>271</v>
      </c>
      <c r="K879" s="11" t="s">
        <v>99</v>
      </c>
      <c r="L879" s="11" t="s">
        <v>62</v>
      </c>
      <c r="M879" s="9"/>
      <c r="N879" s="6"/>
    </row>
    <row r="880" spans="1:14" ht="12.75" customHeight="1" x14ac:dyDescent="0.2">
      <c r="A880" s="161"/>
      <c r="B880" s="175" t="s">
        <v>840</v>
      </c>
      <c r="C880" s="166"/>
      <c r="D880" s="166"/>
      <c r="E880" s="162"/>
      <c r="F880" s="70"/>
      <c r="G880" s="70"/>
      <c r="H880" s="70"/>
      <c r="I880" s="15"/>
      <c r="J880" s="10"/>
      <c r="K880" s="11"/>
      <c r="L880" s="11"/>
      <c r="M880" s="9"/>
      <c r="N880" s="6"/>
    </row>
    <row r="881" spans="1:14" ht="12.75" customHeight="1" x14ac:dyDescent="0.2">
      <c r="A881" s="193">
        <v>630</v>
      </c>
      <c r="B881" s="205" t="s">
        <v>856</v>
      </c>
      <c r="C881" s="162" t="s">
        <v>202</v>
      </c>
      <c r="D881" s="198" t="s">
        <v>2</v>
      </c>
      <c r="E881" s="194" t="s">
        <v>160</v>
      </c>
      <c r="F881" s="42">
        <v>4.6586999999999996</v>
      </c>
      <c r="G881" s="42">
        <v>4.6586999999999996</v>
      </c>
      <c r="H881" s="42">
        <v>4.6586999999999996</v>
      </c>
      <c r="I881" s="162" t="s">
        <v>1258</v>
      </c>
      <c r="J881" s="44" t="s">
        <v>107</v>
      </c>
      <c r="K881" s="44" t="s">
        <v>99</v>
      </c>
      <c r="L881" s="45" t="s">
        <v>65</v>
      </c>
      <c r="M881" s="19" t="s">
        <v>1705</v>
      </c>
      <c r="N881" s="6"/>
    </row>
    <row r="882" spans="1:14" ht="26.25" customHeight="1" x14ac:dyDescent="0.2">
      <c r="A882" s="193"/>
      <c r="B882" s="205"/>
      <c r="C882" s="162" t="s">
        <v>202</v>
      </c>
      <c r="D882" s="198"/>
      <c r="E882" s="194"/>
      <c r="F882" s="42"/>
      <c r="G882" s="42"/>
      <c r="H882" s="42"/>
      <c r="I882" s="162" t="s">
        <v>1258</v>
      </c>
      <c r="J882" s="44" t="s">
        <v>107</v>
      </c>
      <c r="K882" s="44" t="s">
        <v>99</v>
      </c>
      <c r="L882" s="45" t="s">
        <v>62</v>
      </c>
      <c r="M882" s="9"/>
      <c r="N882" s="6"/>
    </row>
    <row r="883" spans="1:14" ht="12.75" customHeight="1" x14ac:dyDescent="0.2">
      <c r="A883" s="193">
        <v>632</v>
      </c>
      <c r="B883" s="205" t="s">
        <v>857</v>
      </c>
      <c r="C883" s="162" t="s">
        <v>202</v>
      </c>
      <c r="D883" s="198" t="s">
        <v>2</v>
      </c>
      <c r="E883" s="162" t="s">
        <v>160</v>
      </c>
      <c r="F883" s="42">
        <v>0.66110000000000002</v>
      </c>
      <c r="G883" s="42">
        <v>0.66110000000000002</v>
      </c>
      <c r="H883" s="42">
        <v>0.66110000000000002</v>
      </c>
      <c r="I883" s="162" t="s">
        <v>1258</v>
      </c>
      <c r="J883" s="44" t="s">
        <v>107</v>
      </c>
      <c r="K883" s="44" t="s">
        <v>99</v>
      </c>
      <c r="L883" s="45" t="s">
        <v>65</v>
      </c>
      <c r="M883" s="19" t="s">
        <v>1597</v>
      </c>
      <c r="N883" s="6"/>
    </row>
    <row r="884" spans="1:14" ht="39.75" customHeight="1" x14ac:dyDescent="0.2">
      <c r="A884" s="193"/>
      <c r="B884" s="205"/>
      <c r="C884" s="162" t="s">
        <v>202</v>
      </c>
      <c r="D884" s="198"/>
      <c r="E884" s="162" t="s">
        <v>160</v>
      </c>
      <c r="F884" s="42"/>
      <c r="G884" s="42"/>
      <c r="H884" s="42"/>
      <c r="I884" s="162" t="s">
        <v>1258</v>
      </c>
      <c r="J884" s="44" t="s">
        <v>107</v>
      </c>
      <c r="K884" s="44" t="s">
        <v>99</v>
      </c>
      <c r="L884" s="45" t="s">
        <v>62</v>
      </c>
      <c r="M884" s="9"/>
      <c r="N884" s="6"/>
    </row>
    <row r="885" spans="1:14" ht="51" customHeight="1" x14ac:dyDescent="0.2">
      <c r="A885" s="161">
        <v>633</v>
      </c>
      <c r="B885" s="9" t="s">
        <v>858</v>
      </c>
      <c r="C885" s="162" t="s">
        <v>202</v>
      </c>
      <c r="D885" s="166" t="s">
        <v>2</v>
      </c>
      <c r="E885" s="162" t="s">
        <v>160</v>
      </c>
      <c r="F885" s="42">
        <v>75.895700000000005</v>
      </c>
      <c r="G885" s="42">
        <v>75.895700000000005</v>
      </c>
      <c r="H885" s="42">
        <v>75.895700000000005</v>
      </c>
      <c r="I885" s="162" t="s">
        <v>1258</v>
      </c>
      <c r="J885" s="44" t="s">
        <v>107</v>
      </c>
      <c r="K885" s="44" t="s">
        <v>99</v>
      </c>
      <c r="L885" s="45" t="s">
        <v>65</v>
      </c>
      <c r="M885" s="145" t="s">
        <v>1438</v>
      </c>
      <c r="N885" s="6"/>
    </row>
    <row r="886" spans="1:14" ht="38.25" customHeight="1" x14ac:dyDescent="0.2">
      <c r="A886" s="161">
        <v>635</v>
      </c>
      <c r="B886" s="9" t="s">
        <v>859</v>
      </c>
      <c r="C886" s="162" t="s">
        <v>202</v>
      </c>
      <c r="D886" s="166" t="s">
        <v>2</v>
      </c>
      <c r="E886" s="162" t="s">
        <v>160</v>
      </c>
      <c r="F886" s="42">
        <v>13.898999999999999</v>
      </c>
      <c r="G886" s="42">
        <v>13.898999999999999</v>
      </c>
      <c r="H886" s="42">
        <v>13.898999999999999</v>
      </c>
      <c r="I886" s="162" t="s">
        <v>1258</v>
      </c>
      <c r="J886" s="44" t="s">
        <v>107</v>
      </c>
      <c r="K886" s="44" t="s">
        <v>99</v>
      </c>
      <c r="L886" s="45" t="s">
        <v>65</v>
      </c>
      <c r="M886" s="145" t="s">
        <v>1438</v>
      </c>
      <c r="N886" s="6"/>
    </row>
    <row r="887" spans="1:14" ht="12.75" customHeight="1" x14ac:dyDescent="0.2">
      <c r="A887" s="193">
        <v>636</v>
      </c>
      <c r="B887" s="205" t="s">
        <v>860</v>
      </c>
      <c r="C887" s="162" t="s">
        <v>202</v>
      </c>
      <c r="D887" s="198" t="s">
        <v>2</v>
      </c>
      <c r="E887" s="194" t="s">
        <v>160</v>
      </c>
      <c r="F887" s="42">
        <v>3.1463999999999999</v>
      </c>
      <c r="G887" s="42">
        <v>3.1463999999999999</v>
      </c>
      <c r="H887" s="42">
        <v>3.1459999999999999</v>
      </c>
      <c r="I887" s="162" t="s">
        <v>1258</v>
      </c>
      <c r="J887" s="44" t="s">
        <v>107</v>
      </c>
      <c r="K887" s="44" t="s">
        <v>99</v>
      </c>
      <c r="L887" s="45" t="s">
        <v>65</v>
      </c>
      <c r="M887" s="19" t="s">
        <v>1597</v>
      </c>
      <c r="N887" s="6"/>
    </row>
    <row r="888" spans="1:14" ht="49.5" customHeight="1" x14ac:dyDescent="0.2">
      <c r="A888" s="193"/>
      <c r="B888" s="205"/>
      <c r="C888" s="162" t="s">
        <v>202</v>
      </c>
      <c r="D888" s="198"/>
      <c r="E888" s="194"/>
      <c r="F888" s="42"/>
      <c r="G888" s="42"/>
      <c r="H888" s="42"/>
      <c r="I888" s="162" t="s">
        <v>1258</v>
      </c>
      <c r="J888" s="44" t="s">
        <v>107</v>
      </c>
      <c r="K888" s="44" t="s">
        <v>99</v>
      </c>
      <c r="L888" s="45" t="s">
        <v>62</v>
      </c>
      <c r="M888" s="9"/>
      <c r="N888" s="6"/>
    </row>
    <row r="889" spans="1:14" ht="12.75" customHeight="1" x14ac:dyDescent="0.2">
      <c r="A889" s="161"/>
      <c r="B889" s="19" t="s">
        <v>167</v>
      </c>
      <c r="C889" s="166"/>
      <c r="D889" s="166"/>
      <c r="E889" s="180"/>
      <c r="F889" s="79"/>
      <c r="G889" s="79"/>
      <c r="H889" s="79"/>
      <c r="I889" s="180"/>
      <c r="J889" s="162"/>
      <c r="K889" s="162"/>
      <c r="L889" s="162"/>
      <c r="M889" s="9"/>
      <c r="N889" s="6"/>
    </row>
    <row r="890" spans="1:14" ht="12.75" customHeight="1" x14ac:dyDescent="0.2">
      <c r="A890" s="161"/>
      <c r="B890" s="19" t="s">
        <v>168</v>
      </c>
      <c r="C890" s="166"/>
      <c r="D890" s="166"/>
      <c r="E890" s="168"/>
      <c r="F890" s="79">
        <f>F878</f>
        <v>98.260900000000007</v>
      </c>
      <c r="G890" s="79">
        <f>G878</f>
        <v>98.260900000000007</v>
      </c>
      <c r="H890" s="79">
        <f>H878</f>
        <v>98.260500000000008</v>
      </c>
      <c r="I890" s="166"/>
      <c r="J890" s="162"/>
      <c r="K890" s="162"/>
      <c r="L890" s="162"/>
      <c r="M890" s="9"/>
      <c r="N890" s="6"/>
    </row>
    <row r="891" spans="1:14" ht="12.75" customHeight="1" x14ac:dyDescent="0.2">
      <c r="A891" s="161"/>
      <c r="B891" s="19" t="s">
        <v>19</v>
      </c>
      <c r="C891" s="166"/>
      <c r="D891" s="166"/>
      <c r="E891" s="168"/>
      <c r="F891" s="79"/>
      <c r="G891" s="79"/>
      <c r="H891" s="79"/>
      <c r="I891" s="180"/>
      <c r="J891" s="162"/>
      <c r="K891" s="162"/>
      <c r="L891" s="162"/>
      <c r="M891" s="9"/>
      <c r="N891" s="6"/>
    </row>
    <row r="892" spans="1:14" ht="12.75" customHeight="1" x14ac:dyDescent="0.2">
      <c r="A892" s="161"/>
      <c r="B892" s="19" t="s">
        <v>169</v>
      </c>
      <c r="C892" s="166"/>
      <c r="D892" s="166"/>
      <c r="E892" s="168"/>
      <c r="F892" s="79"/>
      <c r="G892" s="79"/>
      <c r="H892" s="79"/>
      <c r="I892" s="180"/>
      <c r="J892" s="162"/>
      <c r="K892" s="162"/>
      <c r="L892" s="162"/>
      <c r="M892" s="9"/>
      <c r="N892" s="6"/>
    </row>
    <row r="893" spans="1:14" ht="25.5" customHeight="1" x14ac:dyDescent="0.2">
      <c r="A893" s="161"/>
      <c r="B893" s="127" t="s">
        <v>861</v>
      </c>
      <c r="C893" s="166"/>
      <c r="D893" s="166"/>
      <c r="E893" s="168"/>
      <c r="F893" s="79">
        <f>F890</f>
        <v>98.260900000000007</v>
      </c>
      <c r="G893" s="79">
        <f>G890</f>
        <v>98.260900000000007</v>
      </c>
      <c r="H893" s="79">
        <f>H890</f>
        <v>98.260500000000008</v>
      </c>
      <c r="I893" s="180"/>
      <c r="J893" s="162"/>
      <c r="K893" s="162"/>
      <c r="L893" s="162"/>
      <c r="M893" s="9"/>
      <c r="N893" s="6"/>
    </row>
    <row r="894" spans="1:14" ht="27" customHeight="1" x14ac:dyDescent="0.2">
      <c r="A894" s="161"/>
      <c r="B894" s="126" t="s">
        <v>862</v>
      </c>
      <c r="C894" s="166"/>
      <c r="D894" s="166"/>
      <c r="E894" s="168"/>
      <c r="F894" s="18"/>
      <c r="G894" s="18"/>
      <c r="H894" s="18"/>
      <c r="I894" s="166"/>
      <c r="J894" s="162"/>
      <c r="K894" s="162"/>
      <c r="L894" s="162"/>
      <c r="M894" s="9"/>
      <c r="N894" s="6"/>
    </row>
    <row r="895" spans="1:14" ht="12.75" customHeight="1" x14ac:dyDescent="0.2">
      <c r="A895" s="193">
        <v>638</v>
      </c>
      <c r="B895" s="204" t="s">
        <v>863</v>
      </c>
      <c r="C895" s="166" t="s">
        <v>309</v>
      </c>
      <c r="D895" s="198" t="s">
        <v>2</v>
      </c>
      <c r="E895" s="194" t="s">
        <v>160</v>
      </c>
      <c r="F895" s="70">
        <v>2037.8530000000001</v>
      </c>
      <c r="G895" s="70">
        <v>2037.8530000000001</v>
      </c>
      <c r="H895" s="70">
        <f>H901+H902+H903</f>
        <v>1996.287</v>
      </c>
      <c r="I895" s="15" t="s">
        <v>19</v>
      </c>
      <c r="J895" s="10">
        <v>271</v>
      </c>
      <c r="K895" s="11" t="s">
        <v>113</v>
      </c>
      <c r="L895" s="11" t="s">
        <v>61</v>
      </c>
      <c r="M895" s="19" t="s">
        <v>1705</v>
      </c>
      <c r="N895" s="6"/>
    </row>
    <row r="896" spans="1:14" ht="12.75" customHeight="1" x14ac:dyDescent="0.2">
      <c r="A896" s="193"/>
      <c r="B896" s="204"/>
      <c r="C896" s="166" t="s">
        <v>309</v>
      </c>
      <c r="D896" s="198"/>
      <c r="E896" s="194"/>
      <c r="F896" s="70">
        <v>201.53630000000001</v>
      </c>
      <c r="G896" s="70">
        <v>201.53630000000001</v>
      </c>
      <c r="H896" s="70">
        <f>H898+H899+H900</f>
        <v>162.28700000000001</v>
      </c>
      <c r="I896" s="15" t="s">
        <v>168</v>
      </c>
      <c r="J896" s="10">
        <v>271</v>
      </c>
      <c r="K896" s="11" t="s">
        <v>113</v>
      </c>
      <c r="L896" s="11" t="s">
        <v>62</v>
      </c>
      <c r="M896" s="19" t="s">
        <v>1705</v>
      </c>
      <c r="N896" s="6"/>
    </row>
    <row r="897" spans="1:14" ht="12.75" customHeight="1" x14ac:dyDescent="0.2">
      <c r="A897" s="161"/>
      <c r="B897" s="175" t="s">
        <v>840</v>
      </c>
      <c r="C897" s="166"/>
      <c r="D897" s="166"/>
      <c r="E897" s="162"/>
      <c r="F897" s="70"/>
      <c r="G897" s="70"/>
      <c r="H897" s="70"/>
      <c r="I897" s="15"/>
      <c r="J897" s="10"/>
      <c r="K897" s="11"/>
      <c r="L897" s="11"/>
      <c r="M897" s="9"/>
      <c r="N897" s="6"/>
    </row>
    <row r="898" spans="1:14" ht="38.25" customHeight="1" x14ac:dyDescent="0.2">
      <c r="A898" s="161">
        <v>639</v>
      </c>
      <c r="B898" s="174" t="s">
        <v>864</v>
      </c>
      <c r="C898" s="166" t="s">
        <v>202</v>
      </c>
      <c r="D898" s="166" t="s">
        <v>2</v>
      </c>
      <c r="E898" s="180" t="s">
        <v>160</v>
      </c>
      <c r="F898" s="42">
        <v>39.249000000000002</v>
      </c>
      <c r="G898" s="42">
        <v>39.249000000000002</v>
      </c>
      <c r="H898" s="42"/>
      <c r="I898" s="180" t="s">
        <v>1258</v>
      </c>
      <c r="J898" s="44" t="s">
        <v>107</v>
      </c>
      <c r="K898" s="44" t="s">
        <v>113</v>
      </c>
      <c r="L898" s="45" t="s">
        <v>62</v>
      </c>
      <c r="M898" s="19" t="s">
        <v>1908</v>
      </c>
      <c r="N898" s="6"/>
    </row>
    <row r="899" spans="1:14" ht="51" customHeight="1" x14ac:dyDescent="0.2">
      <c r="A899" s="161">
        <v>642</v>
      </c>
      <c r="B899" s="174" t="s">
        <v>865</v>
      </c>
      <c r="C899" s="166" t="s">
        <v>202</v>
      </c>
      <c r="D899" s="166" t="s">
        <v>2</v>
      </c>
      <c r="E899" s="180" t="s">
        <v>160</v>
      </c>
      <c r="F899" s="42">
        <v>23.851299999999998</v>
      </c>
      <c r="G899" s="42">
        <v>23.851299999999998</v>
      </c>
      <c r="H899" s="42">
        <v>23.850999999999999</v>
      </c>
      <c r="I899" s="180" t="s">
        <v>1258</v>
      </c>
      <c r="J899" s="44" t="s">
        <v>107</v>
      </c>
      <c r="K899" s="44" t="s">
        <v>113</v>
      </c>
      <c r="L899" s="45" t="s">
        <v>62</v>
      </c>
      <c r="M899" s="19" t="s">
        <v>1597</v>
      </c>
      <c r="N899" s="6"/>
    </row>
    <row r="900" spans="1:14" ht="25.5" customHeight="1" x14ac:dyDescent="0.2">
      <c r="A900" s="161">
        <v>643</v>
      </c>
      <c r="B900" s="174" t="s">
        <v>866</v>
      </c>
      <c r="C900" s="166" t="s">
        <v>202</v>
      </c>
      <c r="D900" s="166" t="s">
        <v>2</v>
      </c>
      <c r="E900" s="180" t="s">
        <v>160</v>
      </c>
      <c r="F900" s="42">
        <v>138.43600000000001</v>
      </c>
      <c r="G900" s="42">
        <v>138.43600000000001</v>
      </c>
      <c r="H900" s="42">
        <v>138.43600000000001</v>
      </c>
      <c r="I900" s="180" t="s">
        <v>1258</v>
      </c>
      <c r="J900" s="44" t="s">
        <v>107</v>
      </c>
      <c r="K900" s="44" t="s">
        <v>113</v>
      </c>
      <c r="L900" s="45" t="s">
        <v>62</v>
      </c>
      <c r="M900" s="19" t="s">
        <v>1597</v>
      </c>
      <c r="N900" s="6"/>
    </row>
    <row r="901" spans="1:14" ht="25.5" customHeight="1" x14ac:dyDescent="0.2">
      <c r="A901" s="161">
        <v>646</v>
      </c>
      <c r="B901" s="174" t="s">
        <v>866</v>
      </c>
      <c r="C901" s="166" t="s">
        <v>202</v>
      </c>
      <c r="D901" s="166" t="s">
        <v>2</v>
      </c>
      <c r="E901" s="180" t="s">
        <v>160</v>
      </c>
      <c r="F901" s="42">
        <v>1101.162</v>
      </c>
      <c r="G901" s="42">
        <v>1101.162</v>
      </c>
      <c r="H901" s="42">
        <v>1101.162</v>
      </c>
      <c r="I901" s="180" t="s">
        <v>142</v>
      </c>
      <c r="J901" s="44" t="s">
        <v>107</v>
      </c>
      <c r="K901" s="44" t="s">
        <v>113</v>
      </c>
      <c r="L901" s="45" t="s">
        <v>61</v>
      </c>
      <c r="M901" s="19" t="s">
        <v>1597</v>
      </c>
      <c r="N901" s="6"/>
    </row>
    <row r="902" spans="1:14" ht="38.25" customHeight="1" x14ac:dyDescent="0.2">
      <c r="A902" s="161">
        <v>647</v>
      </c>
      <c r="B902" s="128" t="s">
        <v>864</v>
      </c>
      <c r="C902" s="166" t="s">
        <v>202</v>
      </c>
      <c r="D902" s="166" t="s">
        <v>2</v>
      </c>
      <c r="E902" s="183" t="s">
        <v>160</v>
      </c>
      <c r="F902" s="42">
        <v>722.10299999999995</v>
      </c>
      <c r="G902" s="42">
        <v>722.10299999999995</v>
      </c>
      <c r="H902" s="42">
        <v>680.53700000000003</v>
      </c>
      <c r="I902" s="180" t="s">
        <v>142</v>
      </c>
      <c r="J902" s="44" t="s">
        <v>107</v>
      </c>
      <c r="K902" s="44" t="s">
        <v>113</v>
      </c>
      <c r="L902" s="45" t="s">
        <v>61</v>
      </c>
      <c r="M902" s="19" t="s">
        <v>1852</v>
      </c>
      <c r="N902" s="6"/>
    </row>
    <row r="903" spans="1:14" ht="51" customHeight="1" x14ac:dyDescent="0.2">
      <c r="A903" s="161">
        <v>648</v>
      </c>
      <c r="B903" s="174" t="s">
        <v>865</v>
      </c>
      <c r="C903" s="166" t="s">
        <v>202</v>
      </c>
      <c r="D903" s="166" t="s">
        <v>2</v>
      </c>
      <c r="E903" s="183" t="s">
        <v>160</v>
      </c>
      <c r="F903" s="42">
        <v>214.58799999999999</v>
      </c>
      <c r="G903" s="42">
        <v>214.58799999999999</v>
      </c>
      <c r="H903" s="42">
        <v>214.58799999999999</v>
      </c>
      <c r="I903" s="180" t="s">
        <v>142</v>
      </c>
      <c r="J903" s="44" t="s">
        <v>107</v>
      </c>
      <c r="K903" s="44" t="s">
        <v>113</v>
      </c>
      <c r="L903" s="45" t="s">
        <v>61</v>
      </c>
      <c r="M903" s="19" t="s">
        <v>1597</v>
      </c>
      <c r="N903" s="6"/>
    </row>
    <row r="904" spans="1:14" ht="25.5" customHeight="1" x14ac:dyDescent="0.2">
      <c r="A904" s="161">
        <v>649</v>
      </c>
      <c r="B904" s="172" t="s">
        <v>867</v>
      </c>
      <c r="C904" s="166" t="s">
        <v>309</v>
      </c>
      <c r="D904" s="162" t="s">
        <v>2</v>
      </c>
      <c r="E904" s="162" t="s">
        <v>160</v>
      </c>
      <c r="F904" s="70">
        <v>414.70299999999997</v>
      </c>
      <c r="G904" s="70">
        <v>414.70299999999997</v>
      </c>
      <c r="H904" s="70">
        <f>H906+H907</f>
        <v>414.70299999999997</v>
      </c>
      <c r="I904" s="15" t="s">
        <v>168</v>
      </c>
      <c r="J904" s="10">
        <v>271</v>
      </c>
      <c r="K904" s="11" t="s">
        <v>112</v>
      </c>
      <c r="L904" s="11"/>
      <c r="M904" s="19" t="s">
        <v>1433</v>
      </c>
      <c r="N904" s="6"/>
    </row>
    <row r="905" spans="1:14" ht="12.75" customHeight="1" x14ac:dyDescent="0.2">
      <c r="A905" s="161"/>
      <c r="B905" s="175" t="s">
        <v>840</v>
      </c>
      <c r="C905" s="166"/>
      <c r="D905" s="166"/>
      <c r="E905" s="162"/>
      <c r="F905" s="70"/>
      <c r="G905" s="70"/>
      <c r="H905" s="70"/>
      <c r="I905" s="15"/>
      <c r="J905" s="10"/>
      <c r="K905" s="11"/>
      <c r="L905" s="11"/>
      <c r="M905" s="9"/>
      <c r="N905" s="6"/>
    </row>
    <row r="906" spans="1:14" ht="38.25" customHeight="1" x14ac:dyDescent="0.2">
      <c r="A906" s="161">
        <v>650</v>
      </c>
      <c r="B906" s="174" t="s">
        <v>868</v>
      </c>
      <c r="C906" s="38" t="s">
        <v>202</v>
      </c>
      <c r="D906" s="166" t="s">
        <v>2</v>
      </c>
      <c r="E906" s="180" t="s">
        <v>160</v>
      </c>
      <c r="F906" s="42">
        <v>172.47839999999999</v>
      </c>
      <c r="G906" s="42">
        <v>172.47839999999999</v>
      </c>
      <c r="H906" s="42">
        <v>172.47800000000001</v>
      </c>
      <c r="I906" s="180" t="s">
        <v>1258</v>
      </c>
      <c r="J906" s="44" t="s">
        <v>107</v>
      </c>
      <c r="K906" s="44" t="s">
        <v>112</v>
      </c>
      <c r="L906" s="45" t="s">
        <v>65</v>
      </c>
      <c r="M906" s="19" t="s">
        <v>1597</v>
      </c>
      <c r="N906" s="6"/>
    </row>
    <row r="907" spans="1:14" ht="38.25" customHeight="1" x14ac:dyDescent="0.2">
      <c r="A907" s="161">
        <v>651</v>
      </c>
      <c r="B907" s="174" t="s">
        <v>869</v>
      </c>
      <c r="C907" s="38" t="s">
        <v>202</v>
      </c>
      <c r="D907" s="166" t="s">
        <v>2</v>
      </c>
      <c r="E907" s="180" t="s">
        <v>160</v>
      </c>
      <c r="F907" s="42">
        <v>242.22460000000001</v>
      </c>
      <c r="G907" s="42">
        <v>242.22460000000001</v>
      </c>
      <c r="H907" s="42">
        <v>242.22499999999999</v>
      </c>
      <c r="I907" s="180" t="s">
        <v>1258</v>
      </c>
      <c r="J907" s="44" t="s">
        <v>107</v>
      </c>
      <c r="K907" s="44" t="s">
        <v>112</v>
      </c>
      <c r="L907" s="45" t="s">
        <v>65</v>
      </c>
      <c r="M907" s="19" t="s">
        <v>1597</v>
      </c>
      <c r="N907" s="6"/>
    </row>
    <row r="908" spans="1:14" ht="12.75" customHeight="1" x14ac:dyDescent="0.2">
      <c r="A908" s="161"/>
      <c r="B908" s="19" t="s">
        <v>167</v>
      </c>
      <c r="C908" s="168"/>
      <c r="D908" s="163"/>
      <c r="E908" s="59"/>
      <c r="F908" s="79"/>
      <c r="G908" s="79"/>
      <c r="H908" s="79"/>
      <c r="I908" s="59"/>
      <c r="J908" s="162"/>
      <c r="K908" s="162"/>
      <c r="L908" s="162"/>
      <c r="M908" s="9"/>
      <c r="N908" s="6"/>
    </row>
    <row r="909" spans="1:14" ht="12.75" customHeight="1" x14ac:dyDescent="0.2">
      <c r="A909" s="161"/>
      <c r="B909" s="19" t="s">
        <v>168</v>
      </c>
      <c r="C909" s="168"/>
      <c r="D909" s="168"/>
      <c r="E909" s="168"/>
      <c r="F909" s="79">
        <f>F904+F896</f>
        <v>616.23929999999996</v>
      </c>
      <c r="G909" s="79">
        <f>G904+G896</f>
        <v>616.23929999999996</v>
      </c>
      <c r="H909" s="79">
        <f>H904+H896</f>
        <v>576.99</v>
      </c>
      <c r="I909" s="168"/>
      <c r="J909" s="162"/>
      <c r="K909" s="162"/>
      <c r="L909" s="162"/>
      <c r="M909" s="9"/>
      <c r="N909" s="6"/>
    </row>
    <row r="910" spans="1:14" ht="12.75" customHeight="1" x14ac:dyDescent="0.2">
      <c r="A910" s="161"/>
      <c r="B910" s="19" t="s">
        <v>19</v>
      </c>
      <c r="C910" s="168"/>
      <c r="D910" s="168"/>
      <c r="E910" s="168"/>
      <c r="F910" s="79">
        <f>F895</f>
        <v>2037.8530000000001</v>
      </c>
      <c r="G910" s="79">
        <f>G895</f>
        <v>2037.8530000000001</v>
      </c>
      <c r="H910" s="79">
        <f>H895</f>
        <v>1996.287</v>
      </c>
      <c r="I910" s="59"/>
      <c r="J910" s="162"/>
      <c r="K910" s="162"/>
      <c r="L910" s="162"/>
      <c r="M910" s="9"/>
      <c r="N910" s="6"/>
    </row>
    <row r="911" spans="1:14" ht="12.75" customHeight="1" x14ac:dyDescent="0.2">
      <c r="A911" s="161"/>
      <c r="B911" s="19" t="s">
        <v>169</v>
      </c>
      <c r="C911" s="168"/>
      <c r="D911" s="168"/>
      <c r="E911" s="168"/>
      <c r="F911" s="79"/>
      <c r="G911" s="79"/>
      <c r="H911" s="79"/>
      <c r="I911" s="59"/>
      <c r="J911" s="162"/>
      <c r="K911" s="162"/>
      <c r="L911" s="162"/>
      <c r="M911" s="9"/>
      <c r="N911" s="6"/>
    </row>
    <row r="912" spans="1:14" ht="25.5" customHeight="1" x14ac:dyDescent="0.2">
      <c r="A912" s="161"/>
      <c r="B912" s="127" t="s">
        <v>870</v>
      </c>
      <c r="C912" s="168"/>
      <c r="D912" s="168"/>
      <c r="E912" s="168"/>
      <c r="F912" s="79">
        <f>F910+F909</f>
        <v>2654.0923000000003</v>
      </c>
      <c r="G912" s="79">
        <f>G910+G909</f>
        <v>2654.0923000000003</v>
      </c>
      <c r="H912" s="79">
        <f>H910+H909</f>
        <v>2573.277</v>
      </c>
      <c r="I912" s="59"/>
      <c r="J912" s="162"/>
      <c r="K912" s="162"/>
      <c r="L912" s="162"/>
      <c r="M912" s="9"/>
      <c r="N912" s="6"/>
    </row>
    <row r="913" spans="1:14" ht="13.5" customHeight="1" x14ac:dyDescent="0.2">
      <c r="A913" s="161"/>
      <c r="B913" s="126" t="s">
        <v>871</v>
      </c>
      <c r="C913" s="166"/>
      <c r="D913" s="166"/>
      <c r="E913" s="166"/>
      <c r="F913" s="18"/>
      <c r="G913" s="18"/>
      <c r="H913" s="18"/>
      <c r="I913" s="180"/>
      <c r="J913" s="162"/>
      <c r="K913" s="162"/>
      <c r="L913" s="162"/>
      <c r="M913" s="9"/>
      <c r="N913" s="6"/>
    </row>
    <row r="914" spans="1:14" ht="51" x14ac:dyDescent="0.2">
      <c r="A914" s="161">
        <v>652</v>
      </c>
      <c r="B914" s="172" t="s">
        <v>872</v>
      </c>
      <c r="C914" s="166" t="s">
        <v>309</v>
      </c>
      <c r="D914" s="162" t="s">
        <v>2</v>
      </c>
      <c r="E914" s="162" t="s">
        <v>160</v>
      </c>
      <c r="F914" s="70">
        <v>410.19799999999998</v>
      </c>
      <c r="G914" s="70">
        <v>410.19799999999998</v>
      </c>
      <c r="H914" s="70">
        <v>410.19799999999998</v>
      </c>
      <c r="I914" s="15" t="s">
        <v>168</v>
      </c>
      <c r="J914" s="10">
        <v>271</v>
      </c>
      <c r="K914" s="11" t="s">
        <v>69</v>
      </c>
      <c r="L914" s="11" t="s">
        <v>81</v>
      </c>
      <c r="M914" s="9" t="s">
        <v>1855</v>
      </c>
      <c r="N914" s="6"/>
    </row>
    <row r="915" spans="1:14" ht="12.75" customHeight="1" x14ac:dyDescent="0.2">
      <c r="A915" s="193">
        <v>653</v>
      </c>
      <c r="B915" s="204" t="s">
        <v>1347</v>
      </c>
      <c r="C915" s="166" t="s">
        <v>309</v>
      </c>
      <c r="D915" s="194" t="s">
        <v>2</v>
      </c>
      <c r="E915" s="162" t="s">
        <v>160</v>
      </c>
      <c r="F915" s="70">
        <v>164.34399999999999</v>
      </c>
      <c r="G915" s="70">
        <v>164.34399999999999</v>
      </c>
      <c r="H915" s="70">
        <v>164.34399999999999</v>
      </c>
      <c r="I915" s="15" t="s">
        <v>168</v>
      </c>
      <c r="J915" s="10">
        <v>271</v>
      </c>
      <c r="K915" s="11" t="s">
        <v>63</v>
      </c>
      <c r="L915" s="11"/>
      <c r="M915" s="19" t="s">
        <v>1705</v>
      </c>
      <c r="N915" s="6"/>
    </row>
    <row r="916" spans="1:14" x14ac:dyDescent="0.2">
      <c r="A916" s="193"/>
      <c r="B916" s="204"/>
      <c r="C916" s="166" t="s">
        <v>309</v>
      </c>
      <c r="D916" s="194"/>
      <c r="E916" s="162" t="s">
        <v>328</v>
      </c>
      <c r="F916" s="70">
        <v>268.58199999999999</v>
      </c>
      <c r="G916" s="70">
        <v>268.58199999999999</v>
      </c>
      <c r="H916" s="70">
        <v>268.58199999999999</v>
      </c>
      <c r="I916" s="15" t="s">
        <v>1258</v>
      </c>
      <c r="J916" s="10">
        <v>279</v>
      </c>
      <c r="K916" s="11" t="s">
        <v>63</v>
      </c>
      <c r="L916" s="11"/>
      <c r="M916" s="19" t="s">
        <v>1433</v>
      </c>
      <c r="N916" s="6"/>
    </row>
    <row r="917" spans="1:14" x14ac:dyDescent="0.2">
      <c r="A917" s="193">
        <v>654</v>
      </c>
      <c r="B917" s="204" t="s">
        <v>873</v>
      </c>
      <c r="C917" s="166" t="s">
        <v>309</v>
      </c>
      <c r="D917" s="198" t="s">
        <v>2</v>
      </c>
      <c r="E917" s="194" t="s">
        <v>160</v>
      </c>
      <c r="F917" s="70"/>
      <c r="G917" s="70"/>
      <c r="H917" s="70"/>
      <c r="I917" s="15"/>
      <c r="J917" s="10"/>
      <c r="K917" s="11"/>
      <c r="L917" s="11"/>
      <c r="M917" s="9"/>
      <c r="N917" s="6"/>
    </row>
    <row r="918" spans="1:14" ht="25.5" x14ac:dyDescent="0.2">
      <c r="A918" s="193"/>
      <c r="B918" s="204"/>
      <c r="C918" s="166" t="s">
        <v>309</v>
      </c>
      <c r="D918" s="198"/>
      <c r="E918" s="194"/>
      <c r="F918" s="70">
        <v>911.36350000000004</v>
      </c>
      <c r="G918" s="70">
        <v>911.36350000000004</v>
      </c>
      <c r="H918" s="70">
        <v>911.36350000000004</v>
      </c>
      <c r="I918" s="15" t="s">
        <v>168</v>
      </c>
      <c r="J918" s="10">
        <v>271</v>
      </c>
      <c r="K918" s="11" t="s">
        <v>66</v>
      </c>
      <c r="L918" s="11" t="s">
        <v>62</v>
      </c>
      <c r="M918" s="52" t="s">
        <v>1853</v>
      </c>
      <c r="N918" s="6"/>
    </row>
    <row r="919" spans="1:14" ht="114.75" x14ac:dyDescent="0.2">
      <c r="A919" s="193"/>
      <c r="B919" s="204"/>
      <c r="C919" s="166" t="s">
        <v>309</v>
      </c>
      <c r="D919" s="198"/>
      <c r="E919" s="194"/>
      <c r="F919" s="70">
        <v>1536.539</v>
      </c>
      <c r="G919" s="70">
        <v>1536.539</v>
      </c>
      <c r="H919" s="70">
        <v>1536.539</v>
      </c>
      <c r="I919" s="15" t="s">
        <v>169</v>
      </c>
      <c r="J919" s="10">
        <v>271</v>
      </c>
      <c r="K919" s="11" t="s">
        <v>66</v>
      </c>
      <c r="L919" s="11" t="s">
        <v>73</v>
      </c>
      <c r="M919" s="19" t="s">
        <v>1968</v>
      </c>
      <c r="N919" s="6"/>
    </row>
    <row r="920" spans="1:14" ht="12.75" customHeight="1" x14ac:dyDescent="0.2">
      <c r="A920" s="161"/>
      <c r="B920" s="175" t="s">
        <v>840</v>
      </c>
      <c r="C920" s="166"/>
      <c r="D920" s="166"/>
      <c r="E920" s="162"/>
      <c r="F920" s="70"/>
      <c r="G920" s="70"/>
      <c r="H920" s="70"/>
      <c r="I920" s="15"/>
      <c r="J920" s="10"/>
      <c r="K920" s="11"/>
      <c r="L920" s="11"/>
      <c r="M920" s="9"/>
      <c r="N920" s="6"/>
    </row>
    <row r="921" spans="1:14" ht="12.75" customHeight="1" x14ac:dyDescent="0.2">
      <c r="A921" s="161"/>
      <c r="B921" s="175" t="s">
        <v>874</v>
      </c>
      <c r="C921" s="166"/>
      <c r="D921" s="166"/>
      <c r="E921" s="162"/>
      <c r="F921" s="70"/>
      <c r="G921" s="70"/>
      <c r="H921" s="70"/>
      <c r="I921" s="15"/>
      <c r="J921" s="10"/>
      <c r="K921" s="11"/>
      <c r="L921" s="11"/>
      <c r="M921" s="19"/>
      <c r="N921" s="6"/>
    </row>
    <row r="922" spans="1:14" ht="25.5" customHeight="1" x14ac:dyDescent="0.2">
      <c r="A922" s="161">
        <v>656</v>
      </c>
      <c r="B922" s="174" t="s">
        <v>875</v>
      </c>
      <c r="C922" s="166" t="s">
        <v>202</v>
      </c>
      <c r="D922" s="162" t="s">
        <v>2</v>
      </c>
      <c r="E922" s="162" t="s">
        <v>160</v>
      </c>
      <c r="F922" s="18">
        <v>26.834099999999999</v>
      </c>
      <c r="G922" s="18">
        <v>26.834099999999999</v>
      </c>
      <c r="H922" s="18">
        <v>26.834097</v>
      </c>
      <c r="I922" s="180" t="s">
        <v>1258</v>
      </c>
      <c r="J922" s="44" t="s">
        <v>107</v>
      </c>
      <c r="K922" s="44" t="s">
        <v>66</v>
      </c>
      <c r="L922" s="45" t="s">
        <v>62</v>
      </c>
      <c r="M922" s="19" t="s">
        <v>1433</v>
      </c>
      <c r="N922" s="6"/>
    </row>
    <row r="923" spans="1:14" ht="12.75" customHeight="1" x14ac:dyDescent="0.2">
      <c r="A923" s="161"/>
      <c r="B923" s="175" t="s">
        <v>876</v>
      </c>
      <c r="C923" s="166"/>
      <c r="D923" s="166"/>
      <c r="E923" s="162"/>
      <c r="F923" s="70"/>
      <c r="G923" s="70"/>
      <c r="H923" s="70"/>
      <c r="I923" s="15"/>
      <c r="J923" s="10"/>
      <c r="K923" s="11"/>
      <c r="L923" s="11"/>
      <c r="M923" s="9"/>
      <c r="N923" s="6"/>
    </row>
    <row r="924" spans="1:14" ht="76.5" x14ac:dyDescent="0.2">
      <c r="A924" s="161">
        <v>657</v>
      </c>
      <c r="B924" s="174" t="s">
        <v>877</v>
      </c>
      <c r="C924" s="166" t="s">
        <v>202</v>
      </c>
      <c r="D924" s="162" t="s">
        <v>2</v>
      </c>
      <c r="E924" s="162" t="s">
        <v>160</v>
      </c>
      <c r="F924" s="18">
        <v>40</v>
      </c>
      <c r="G924" s="18">
        <v>40</v>
      </c>
      <c r="H924" s="18">
        <v>40</v>
      </c>
      <c r="I924" s="180" t="s">
        <v>1258</v>
      </c>
      <c r="J924" s="44" t="s">
        <v>107</v>
      </c>
      <c r="K924" s="44" t="s">
        <v>66</v>
      </c>
      <c r="L924" s="45" t="s">
        <v>62</v>
      </c>
      <c r="M924" s="104" t="s">
        <v>1854</v>
      </c>
      <c r="N924" s="6"/>
    </row>
    <row r="925" spans="1:14" ht="12.75" customHeight="1" x14ac:dyDescent="0.2">
      <c r="A925" s="161"/>
      <c r="B925" s="175" t="s">
        <v>568</v>
      </c>
      <c r="C925" s="166"/>
      <c r="D925" s="166"/>
      <c r="E925" s="162"/>
      <c r="F925" s="70"/>
      <c r="G925" s="70"/>
      <c r="H925" s="70"/>
      <c r="I925" s="15"/>
      <c r="J925" s="10"/>
      <c r="K925" s="11"/>
      <c r="L925" s="11"/>
      <c r="M925" s="9"/>
      <c r="N925" s="6"/>
    </row>
    <row r="926" spans="1:14" ht="25.5" customHeight="1" x14ac:dyDescent="0.2">
      <c r="A926" s="161">
        <v>659</v>
      </c>
      <c r="B926" s="174" t="s">
        <v>879</v>
      </c>
      <c r="C926" s="166" t="s">
        <v>202</v>
      </c>
      <c r="D926" s="162" t="s">
        <v>2</v>
      </c>
      <c r="E926" s="162" t="s">
        <v>160</v>
      </c>
      <c r="F926" s="18">
        <v>44.4846</v>
      </c>
      <c r="G926" s="18">
        <v>44.4846</v>
      </c>
      <c r="H926" s="18">
        <v>44.484558839999998</v>
      </c>
      <c r="I926" s="180" t="s">
        <v>1258</v>
      </c>
      <c r="J926" s="44" t="s">
        <v>107</v>
      </c>
      <c r="K926" s="44" t="s">
        <v>66</v>
      </c>
      <c r="L926" s="45" t="s">
        <v>62</v>
      </c>
      <c r="M926" s="19" t="s">
        <v>1433</v>
      </c>
      <c r="N926" s="6"/>
    </row>
    <row r="927" spans="1:14" ht="12.75" customHeight="1" x14ac:dyDescent="0.2">
      <c r="A927" s="161"/>
      <c r="B927" s="175" t="s">
        <v>881</v>
      </c>
      <c r="C927" s="166"/>
      <c r="D927" s="166"/>
      <c r="E927" s="162"/>
      <c r="F927" s="70"/>
      <c r="G927" s="70"/>
      <c r="H927" s="70"/>
      <c r="I927" s="15"/>
      <c r="J927" s="10"/>
      <c r="K927" s="11"/>
      <c r="L927" s="11"/>
      <c r="M927" s="19"/>
      <c r="N927" s="6"/>
    </row>
    <row r="928" spans="1:14" ht="25.5" customHeight="1" x14ac:dyDescent="0.2">
      <c r="A928" s="161">
        <v>661</v>
      </c>
      <c r="B928" s="174" t="s">
        <v>882</v>
      </c>
      <c r="C928" s="166" t="s">
        <v>202</v>
      </c>
      <c r="D928" s="162" t="s">
        <v>2</v>
      </c>
      <c r="E928" s="162" t="s">
        <v>160</v>
      </c>
      <c r="F928" s="18">
        <v>96.7864</v>
      </c>
      <c r="G928" s="18">
        <v>96.7864</v>
      </c>
      <c r="H928" s="18">
        <v>96.786364000000006</v>
      </c>
      <c r="I928" s="180" t="s">
        <v>1258</v>
      </c>
      <c r="J928" s="44" t="s">
        <v>107</v>
      </c>
      <c r="K928" s="44" t="s">
        <v>66</v>
      </c>
      <c r="L928" s="45" t="s">
        <v>62</v>
      </c>
      <c r="M928" s="19" t="s">
        <v>1433</v>
      </c>
      <c r="N928" s="6"/>
    </row>
    <row r="929" spans="1:14" ht="12.75" customHeight="1" x14ac:dyDescent="0.2">
      <c r="A929" s="161"/>
      <c r="B929" s="175" t="s">
        <v>883</v>
      </c>
      <c r="C929" s="166"/>
      <c r="D929" s="166"/>
      <c r="E929" s="162"/>
      <c r="F929" s="70"/>
      <c r="G929" s="70"/>
      <c r="H929" s="70"/>
      <c r="I929" s="15"/>
      <c r="J929" s="10"/>
      <c r="K929" s="11"/>
      <c r="L929" s="11"/>
      <c r="M929" s="9"/>
      <c r="N929" s="6"/>
    </row>
    <row r="930" spans="1:14" ht="51" x14ac:dyDescent="0.2">
      <c r="A930" s="161">
        <v>663</v>
      </c>
      <c r="B930" s="174" t="s">
        <v>884</v>
      </c>
      <c r="C930" s="166" t="s">
        <v>202</v>
      </c>
      <c r="D930" s="162" t="s">
        <v>2</v>
      </c>
      <c r="E930" s="162" t="s">
        <v>160</v>
      </c>
      <c r="F930" s="18">
        <v>115.744</v>
      </c>
      <c r="G930" s="18">
        <v>115.744</v>
      </c>
      <c r="H930" s="18">
        <v>115.744</v>
      </c>
      <c r="I930" s="180" t="s">
        <v>1258</v>
      </c>
      <c r="J930" s="44" t="s">
        <v>107</v>
      </c>
      <c r="K930" s="44" t="s">
        <v>66</v>
      </c>
      <c r="L930" s="45" t="s">
        <v>62</v>
      </c>
      <c r="M930" s="9" t="s">
        <v>1856</v>
      </c>
      <c r="N930" s="6"/>
    </row>
    <row r="931" spans="1:14" ht="38.25" customHeight="1" x14ac:dyDescent="0.2">
      <c r="A931" s="161">
        <v>664</v>
      </c>
      <c r="B931" s="174" t="s">
        <v>885</v>
      </c>
      <c r="C931" s="166" t="s">
        <v>202</v>
      </c>
      <c r="D931" s="162" t="s">
        <v>2</v>
      </c>
      <c r="E931" s="162" t="s">
        <v>160</v>
      </c>
      <c r="F931" s="18">
        <v>4</v>
      </c>
      <c r="G931" s="18">
        <v>4</v>
      </c>
      <c r="H931" s="18">
        <v>4</v>
      </c>
      <c r="I931" s="180" t="s">
        <v>1258</v>
      </c>
      <c r="J931" s="44" t="s">
        <v>107</v>
      </c>
      <c r="K931" s="44" t="s">
        <v>66</v>
      </c>
      <c r="L931" s="45" t="s">
        <v>62</v>
      </c>
      <c r="M931" s="19" t="s">
        <v>1597</v>
      </c>
      <c r="N931" s="6"/>
    </row>
    <row r="932" spans="1:14" ht="12.75" customHeight="1" x14ac:dyDescent="0.2">
      <c r="A932" s="161"/>
      <c r="B932" s="175" t="s">
        <v>886</v>
      </c>
      <c r="C932" s="166"/>
      <c r="D932" s="166"/>
      <c r="E932" s="162"/>
      <c r="F932" s="70"/>
      <c r="G932" s="70"/>
      <c r="H932" s="70"/>
      <c r="I932" s="15"/>
      <c r="J932" s="10"/>
      <c r="K932" s="11"/>
      <c r="L932" s="11"/>
      <c r="M932" s="9"/>
      <c r="N932" s="6"/>
    </row>
    <row r="933" spans="1:14" ht="51" customHeight="1" x14ac:dyDescent="0.2">
      <c r="A933" s="161">
        <v>665</v>
      </c>
      <c r="B933" s="174" t="s">
        <v>887</v>
      </c>
      <c r="C933" s="166" t="s">
        <v>202</v>
      </c>
      <c r="D933" s="162" t="s">
        <v>2</v>
      </c>
      <c r="E933" s="162" t="s">
        <v>160</v>
      </c>
      <c r="F933" s="18">
        <v>4.0106999999999999</v>
      </c>
      <c r="G933" s="18">
        <v>4.0106999999999999</v>
      </c>
      <c r="H933" s="18">
        <v>4.0106999999999999</v>
      </c>
      <c r="I933" s="180" t="s">
        <v>1258</v>
      </c>
      <c r="J933" s="44" t="s">
        <v>107</v>
      </c>
      <c r="K933" s="44" t="s">
        <v>66</v>
      </c>
      <c r="L933" s="45" t="s">
        <v>62</v>
      </c>
      <c r="M933" s="19" t="s">
        <v>1597</v>
      </c>
      <c r="N933" s="6"/>
    </row>
    <row r="934" spans="1:14" ht="25.5" customHeight="1" x14ac:dyDescent="0.2">
      <c r="A934" s="161">
        <v>666</v>
      </c>
      <c r="B934" s="174" t="s">
        <v>888</v>
      </c>
      <c r="C934" s="38" t="s">
        <v>202</v>
      </c>
      <c r="D934" s="9" t="s">
        <v>2</v>
      </c>
      <c r="E934" s="162" t="s">
        <v>160</v>
      </c>
      <c r="F934" s="18">
        <v>8.3270999999999997</v>
      </c>
      <c r="G934" s="18">
        <v>8.3270999999999997</v>
      </c>
      <c r="H934" s="18">
        <v>8.3270999999999997</v>
      </c>
      <c r="I934" s="180" t="s">
        <v>1258</v>
      </c>
      <c r="J934" s="44" t="s">
        <v>107</v>
      </c>
      <c r="K934" s="44" t="s">
        <v>66</v>
      </c>
      <c r="L934" s="45" t="s">
        <v>62</v>
      </c>
      <c r="M934" s="19" t="s">
        <v>1597</v>
      </c>
      <c r="N934" s="6"/>
    </row>
    <row r="935" spans="1:14" ht="12.75" customHeight="1" x14ac:dyDescent="0.2">
      <c r="A935" s="161"/>
      <c r="B935" s="175" t="s">
        <v>889</v>
      </c>
      <c r="C935" s="166"/>
      <c r="D935" s="166"/>
      <c r="E935" s="162"/>
      <c r="F935" s="70"/>
      <c r="G935" s="70"/>
      <c r="H935" s="70"/>
      <c r="I935" s="15"/>
      <c r="J935" s="10"/>
      <c r="K935" s="11"/>
      <c r="L935" s="11"/>
      <c r="M935" s="9"/>
      <c r="N935" s="6"/>
    </row>
    <row r="936" spans="1:14" ht="51" customHeight="1" x14ac:dyDescent="0.2">
      <c r="A936" s="161">
        <v>667</v>
      </c>
      <c r="B936" s="174" t="s">
        <v>890</v>
      </c>
      <c r="C936" s="38" t="s">
        <v>202</v>
      </c>
      <c r="D936" s="9" t="s">
        <v>2</v>
      </c>
      <c r="E936" s="162" t="s">
        <v>160</v>
      </c>
      <c r="F936" s="18">
        <v>1.2110000000000001</v>
      </c>
      <c r="G936" s="18">
        <v>1.2110000000000001</v>
      </c>
      <c r="H936" s="18">
        <v>1.21097499</v>
      </c>
      <c r="I936" s="180" t="s">
        <v>1258</v>
      </c>
      <c r="J936" s="44" t="s">
        <v>107</v>
      </c>
      <c r="K936" s="44" t="s">
        <v>66</v>
      </c>
      <c r="L936" s="45" t="s">
        <v>62</v>
      </c>
      <c r="M936" s="19" t="s">
        <v>1597</v>
      </c>
      <c r="N936" s="6"/>
    </row>
    <row r="937" spans="1:14" ht="12.75" customHeight="1" x14ac:dyDescent="0.2">
      <c r="A937" s="161"/>
      <c r="B937" s="175" t="s">
        <v>891</v>
      </c>
      <c r="C937" s="166"/>
      <c r="D937" s="166"/>
      <c r="E937" s="162"/>
      <c r="F937" s="70"/>
      <c r="G937" s="70"/>
      <c r="H937" s="70"/>
      <c r="I937" s="15"/>
      <c r="J937" s="10"/>
      <c r="K937" s="11"/>
      <c r="L937" s="11"/>
      <c r="M937" s="9"/>
      <c r="N937" s="6"/>
    </row>
    <row r="938" spans="1:14" ht="25.5" customHeight="1" x14ac:dyDescent="0.2">
      <c r="A938" s="161">
        <v>668</v>
      </c>
      <c r="B938" s="174" t="s">
        <v>892</v>
      </c>
      <c r="C938" s="166" t="s">
        <v>202</v>
      </c>
      <c r="D938" s="162" t="s">
        <v>2</v>
      </c>
      <c r="E938" s="162" t="s">
        <v>160</v>
      </c>
      <c r="F938" s="18">
        <v>78.385000000000005</v>
      </c>
      <c r="G938" s="18">
        <v>78.385000000000005</v>
      </c>
      <c r="H938" s="18">
        <v>78.384998999999993</v>
      </c>
      <c r="I938" s="180" t="s">
        <v>1258</v>
      </c>
      <c r="J938" s="44" t="s">
        <v>107</v>
      </c>
      <c r="K938" s="44" t="s">
        <v>66</v>
      </c>
      <c r="L938" s="45" t="s">
        <v>62</v>
      </c>
      <c r="M938" s="19" t="s">
        <v>1597</v>
      </c>
      <c r="N938" s="6"/>
    </row>
    <row r="939" spans="1:14" ht="51" customHeight="1" x14ac:dyDescent="0.2">
      <c r="A939" s="161">
        <v>669</v>
      </c>
      <c r="B939" s="174" t="s">
        <v>893</v>
      </c>
      <c r="C939" s="166" t="s">
        <v>202</v>
      </c>
      <c r="D939" s="162" t="s">
        <v>2</v>
      </c>
      <c r="E939" s="162" t="s">
        <v>160</v>
      </c>
      <c r="F939" s="18">
        <v>2.6825000000000001</v>
      </c>
      <c r="G939" s="18">
        <v>2.6825000000000001</v>
      </c>
      <c r="H939" s="18">
        <v>2.6825000000000001</v>
      </c>
      <c r="I939" s="180" t="s">
        <v>1258</v>
      </c>
      <c r="J939" s="44" t="s">
        <v>107</v>
      </c>
      <c r="K939" s="44" t="s">
        <v>66</v>
      </c>
      <c r="L939" s="45" t="s">
        <v>62</v>
      </c>
      <c r="M939" s="19" t="s">
        <v>1597</v>
      </c>
      <c r="N939" s="6"/>
    </row>
    <row r="940" spans="1:14" ht="12.75" customHeight="1" x14ac:dyDescent="0.2">
      <c r="A940" s="161"/>
      <c r="B940" s="175" t="s">
        <v>894</v>
      </c>
      <c r="C940" s="166"/>
      <c r="D940" s="166"/>
      <c r="E940" s="162"/>
      <c r="F940" s="70"/>
      <c r="G940" s="70"/>
      <c r="H940" s="70"/>
      <c r="I940" s="15"/>
      <c r="J940" s="10"/>
      <c r="K940" s="11"/>
      <c r="L940" s="11"/>
      <c r="M940" s="9"/>
      <c r="N940" s="6"/>
    </row>
    <row r="941" spans="1:14" ht="38.25" customHeight="1" x14ac:dyDescent="0.2">
      <c r="A941" s="161">
        <v>670</v>
      </c>
      <c r="B941" s="174" t="s">
        <v>895</v>
      </c>
      <c r="C941" s="166" t="s">
        <v>202</v>
      </c>
      <c r="D941" s="162" t="s">
        <v>2</v>
      </c>
      <c r="E941" s="162" t="s">
        <v>160</v>
      </c>
      <c r="F941" s="18">
        <v>360.827</v>
      </c>
      <c r="G941" s="18">
        <v>360.827</v>
      </c>
      <c r="H941" s="18">
        <v>360.827</v>
      </c>
      <c r="I941" s="180" t="s">
        <v>1258</v>
      </c>
      <c r="J941" s="44" t="s">
        <v>107</v>
      </c>
      <c r="K941" s="44" t="s">
        <v>66</v>
      </c>
      <c r="L941" s="45" t="s">
        <v>62</v>
      </c>
      <c r="M941" s="52" t="s">
        <v>1857</v>
      </c>
      <c r="N941" s="6"/>
    </row>
    <row r="942" spans="1:14" ht="38.25" customHeight="1" x14ac:dyDescent="0.2">
      <c r="A942" s="161">
        <v>673</v>
      </c>
      <c r="B942" s="174" t="s">
        <v>896</v>
      </c>
      <c r="C942" s="166" t="s">
        <v>202</v>
      </c>
      <c r="D942" s="162" t="s">
        <v>2</v>
      </c>
      <c r="E942" s="162" t="s">
        <v>160</v>
      </c>
      <c r="F942" s="18">
        <v>1.3280000000000001</v>
      </c>
      <c r="G942" s="18">
        <v>1.3280000000000001</v>
      </c>
      <c r="H942" s="18">
        <v>1.3280000000000001</v>
      </c>
      <c r="I942" s="180" t="s">
        <v>1258</v>
      </c>
      <c r="J942" s="44" t="s">
        <v>107</v>
      </c>
      <c r="K942" s="44" t="s">
        <v>66</v>
      </c>
      <c r="L942" s="45" t="s">
        <v>62</v>
      </c>
      <c r="M942" s="19" t="s">
        <v>1597</v>
      </c>
      <c r="N942" s="6"/>
    </row>
    <row r="943" spans="1:14" ht="12.75" customHeight="1" x14ac:dyDescent="0.2">
      <c r="A943" s="161"/>
      <c r="B943" s="175" t="s">
        <v>897</v>
      </c>
      <c r="C943" s="166"/>
      <c r="D943" s="166"/>
      <c r="E943" s="162"/>
      <c r="F943" s="70"/>
      <c r="G943" s="70"/>
      <c r="H943" s="70"/>
      <c r="I943" s="15"/>
      <c r="J943" s="10"/>
      <c r="K943" s="11"/>
      <c r="L943" s="11"/>
      <c r="M943" s="9"/>
      <c r="N943" s="6"/>
    </row>
    <row r="944" spans="1:14" ht="51" customHeight="1" x14ac:dyDescent="0.2">
      <c r="A944" s="161">
        <v>677</v>
      </c>
      <c r="B944" s="174" t="s">
        <v>898</v>
      </c>
      <c r="C944" s="166" t="s">
        <v>202</v>
      </c>
      <c r="D944" s="162" t="s">
        <v>2</v>
      </c>
      <c r="E944" s="162" t="s">
        <v>160</v>
      </c>
      <c r="F944" s="18">
        <v>7.9154</v>
      </c>
      <c r="G944" s="18">
        <v>7.9154</v>
      </c>
      <c r="H944" s="18">
        <v>7.9153523000000003</v>
      </c>
      <c r="I944" s="180" t="s">
        <v>1258</v>
      </c>
      <c r="J944" s="44" t="s">
        <v>107</v>
      </c>
      <c r="K944" s="44" t="s">
        <v>66</v>
      </c>
      <c r="L944" s="45" t="s">
        <v>62</v>
      </c>
      <c r="M944" s="19" t="s">
        <v>1597</v>
      </c>
      <c r="N944" s="6"/>
    </row>
    <row r="945" spans="1:14" ht="12.75" customHeight="1" x14ac:dyDescent="0.2">
      <c r="A945" s="161"/>
      <c r="B945" s="175" t="s">
        <v>899</v>
      </c>
      <c r="C945" s="166"/>
      <c r="D945" s="166"/>
      <c r="E945" s="162"/>
      <c r="F945" s="70"/>
      <c r="G945" s="70"/>
      <c r="H945" s="70"/>
      <c r="I945" s="15"/>
      <c r="J945" s="10"/>
      <c r="K945" s="11"/>
      <c r="L945" s="11"/>
      <c r="M945" s="9"/>
      <c r="N945" s="6"/>
    </row>
    <row r="946" spans="1:14" ht="25.5" customHeight="1" x14ac:dyDescent="0.2">
      <c r="A946" s="161">
        <v>679</v>
      </c>
      <c r="B946" s="174" t="s">
        <v>900</v>
      </c>
      <c r="C946" s="166" t="s">
        <v>202</v>
      </c>
      <c r="D946" s="162" t="s">
        <v>2</v>
      </c>
      <c r="E946" s="162" t="s">
        <v>160</v>
      </c>
      <c r="F946" s="18">
        <v>29.534099999999999</v>
      </c>
      <c r="G946" s="18">
        <v>29.534099999999999</v>
      </c>
      <c r="H946" s="18">
        <v>29.534081499999999</v>
      </c>
      <c r="I946" s="180" t="s">
        <v>1258</v>
      </c>
      <c r="J946" s="44" t="s">
        <v>107</v>
      </c>
      <c r="K946" s="44" t="s">
        <v>66</v>
      </c>
      <c r="L946" s="45" t="s">
        <v>62</v>
      </c>
      <c r="M946" s="19" t="s">
        <v>1597</v>
      </c>
      <c r="N946" s="6"/>
    </row>
    <row r="947" spans="1:14" ht="25.5" customHeight="1" x14ac:dyDescent="0.2">
      <c r="A947" s="161">
        <v>680</v>
      </c>
      <c r="B947" s="174" t="s">
        <v>901</v>
      </c>
      <c r="C947" s="166" t="s">
        <v>202</v>
      </c>
      <c r="D947" s="162" t="s">
        <v>2</v>
      </c>
      <c r="E947" s="162" t="s">
        <v>160</v>
      </c>
      <c r="F947" s="18">
        <v>28.198</v>
      </c>
      <c r="G947" s="18">
        <v>28.198</v>
      </c>
      <c r="H947" s="18">
        <v>28.198</v>
      </c>
      <c r="I947" s="180" t="s">
        <v>1258</v>
      </c>
      <c r="J947" s="44" t="s">
        <v>107</v>
      </c>
      <c r="K947" s="44" t="s">
        <v>66</v>
      </c>
      <c r="L947" s="45" t="s">
        <v>62</v>
      </c>
      <c r="M947" s="19" t="s">
        <v>1597</v>
      </c>
      <c r="N947" s="6"/>
    </row>
    <row r="948" spans="1:14" ht="12.75" customHeight="1" x14ac:dyDescent="0.2">
      <c r="A948" s="161"/>
      <c r="B948" s="175" t="s">
        <v>902</v>
      </c>
      <c r="C948" s="166"/>
      <c r="D948" s="166"/>
      <c r="E948" s="162"/>
      <c r="F948" s="70"/>
      <c r="G948" s="70"/>
      <c r="H948" s="70"/>
      <c r="I948" s="15"/>
      <c r="J948" s="10"/>
      <c r="K948" s="11"/>
      <c r="L948" s="11"/>
      <c r="M948" s="9"/>
      <c r="N948" s="6"/>
    </row>
    <row r="949" spans="1:14" ht="38.25" customHeight="1" x14ac:dyDescent="0.2">
      <c r="A949" s="161">
        <v>685</v>
      </c>
      <c r="B949" s="174" t="s">
        <v>903</v>
      </c>
      <c r="C949" s="166" t="s">
        <v>202</v>
      </c>
      <c r="D949" s="162" t="s">
        <v>2</v>
      </c>
      <c r="E949" s="162" t="s">
        <v>160</v>
      </c>
      <c r="F949" s="18">
        <v>61.095599999999997</v>
      </c>
      <c r="G949" s="18">
        <v>61.095599999999997</v>
      </c>
      <c r="H949" s="18">
        <v>61.095999999999997</v>
      </c>
      <c r="I949" s="180" t="s">
        <v>1258</v>
      </c>
      <c r="J949" s="44" t="s">
        <v>107</v>
      </c>
      <c r="K949" s="44" t="s">
        <v>66</v>
      </c>
      <c r="L949" s="45" t="s">
        <v>62</v>
      </c>
      <c r="M949" s="19" t="s">
        <v>1597</v>
      </c>
      <c r="N949" s="6"/>
    </row>
    <row r="950" spans="1:14" ht="102" x14ac:dyDescent="0.2">
      <c r="A950" s="161">
        <v>697</v>
      </c>
      <c r="B950" s="173" t="s">
        <v>907</v>
      </c>
      <c r="C950" s="166" t="s">
        <v>202</v>
      </c>
      <c r="D950" s="162" t="s">
        <v>2</v>
      </c>
      <c r="E950" s="162" t="s">
        <v>160</v>
      </c>
      <c r="F950" s="42">
        <v>1536.539</v>
      </c>
      <c r="G950" s="42">
        <v>1536.539</v>
      </c>
      <c r="H950" s="42">
        <v>1536.539</v>
      </c>
      <c r="I950" s="180" t="s">
        <v>1259</v>
      </c>
      <c r="J950" s="44" t="s">
        <v>107</v>
      </c>
      <c r="K950" s="44" t="s">
        <v>66</v>
      </c>
      <c r="L950" s="45" t="s">
        <v>73</v>
      </c>
      <c r="M950" s="9" t="s">
        <v>1969</v>
      </c>
      <c r="N950" s="6"/>
    </row>
    <row r="951" spans="1:14" ht="102" x14ac:dyDescent="0.2">
      <c r="A951" s="161"/>
      <c r="B951" s="173" t="s">
        <v>908</v>
      </c>
      <c r="C951" s="166" t="s">
        <v>202</v>
      </c>
      <c r="D951" s="162" t="s">
        <v>2</v>
      </c>
      <c r="E951" s="162" t="s">
        <v>160</v>
      </c>
      <c r="F951" s="42">
        <v>234.91399999999999</v>
      </c>
      <c r="G951" s="42">
        <v>234.91399999999999</v>
      </c>
      <c r="H951" s="42">
        <v>234.91399999999999</v>
      </c>
      <c r="I951" s="180" t="s">
        <v>1259</v>
      </c>
      <c r="J951" s="44" t="s">
        <v>107</v>
      </c>
      <c r="K951" s="44" t="s">
        <v>66</v>
      </c>
      <c r="L951" s="45" t="s">
        <v>73</v>
      </c>
      <c r="M951" s="9" t="s">
        <v>1969</v>
      </c>
      <c r="N951" s="6"/>
    </row>
    <row r="952" spans="1:14" ht="12.75" customHeight="1" x14ac:dyDescent="0.2">
      <c r="A952" s="161"/>
      <c r="B952" s="173" t="s">
        <v>906</v>
      </c>
      <c r="C952" s="166" t="s">
        <v>202</v>
      </c>
      <c r="D952" s="162" t="s">
        <v>2</v>
      </c>
      <c r="E952" s="162" t="s">
        <v>160</v>
      </c>
      <c r="F952" s="42">
        <v>83.944000000000003</v>
      </c>
      <c r="G952" s="42">
        <v>83.944000000000003</v>
      </c>
      <c r="H952" s="42">
        <v>83.944000000000003</v>
      </c>
      <c r="I952" s="180" t="s">
        <v>1259</v>
      </c>
      <c r="J952" s="44" t="s">
        <v>107</v>
      </c>
      <c r="K952" s="44" t="s">
        <v>66</v>
      </c>
      <c r="L952" s="45" t="s">
        <v>73</v>
      </c>
      <c r="M952" s="19" t="s">
        <v>1597</v>
      </c>
      <c r="N952" s="6"/>
    </row>
    <row r="953" spans="1:14" ht="76.5" x14ac:dyDescent="0.2">
      <c r="A953" s="161"/>
      <c r="B953" s="173" t="s">
        <v>905</v>
      </c>
      <c r="C953" s="166" t="s">
        <v>202</v>
      </c>
      <c r="D953" s="162" t="s">
        <v>2</v>
      </c>
      <c r="E953" s="162" t="s">
        <v>160</v>
      </c>
      <c r="F953" s="42">
        <v>1217.681</v>
      </c>
      <c r="G953" s="42">
        <v>1217.681</v>
      </c>
      <c r="H953" s="42">
        <v>1217.681</v>
      </c>
      <c r="I953" s="180" t="s">
        <v>1259</v>
      </c>
      <c r="J953" s="44" t="s">
        <v>107</v>
      </c>
      <c r="K953" s="44" t="s">
        <v>66</v>
      </c>
      <c r="L953" s="45" t="s">
        <v>73</v>
      </c>
      <c r="M953" s="9" t="s">
        <v>1858</v>
      </c>
      <c r="N953" s="6"/>
    </row>
    <row r="954" spans="1:14" ht="12.75" customHeight="1" x14ac:dyDescent="0.2">
      <c r="A954" s="161"/>
      <c r="B954" s="174"/>
      <c r="C954" s="166"/>
      <c r="D954" s="162" t="s">
        <v>2</v>
      </c>
      <c r="E954" s="162"/>
      <c r="F954" s="18"/>
      <c r="G954" s="18"/>
      <c r="H954" s="18"/>
      <c r="I954" s="180"/>
      <c r="J954" s="44"/>
      <c r="K954" s="44"/>
      <c r="L954" s="45"/>
      <c r="M954" s="9"/>
      <c r="N954" s="6"/>
    </row>
    <row r="955" spans="1:14" ht="25.5" x14ac:dyDescent="0.2">
      <c r="A955" s="193">
        <v>698</v>
      </c>
      <c r="B955" s="204" t="s">
        <v>909</v>
      </c>
      <c r="C955" s="166" t="s">
        <v>309</v>
      </c>
      <c r="D955" s="198" t="s">
        <v>2</v>
      </c>
      <c r="E955" s="194" t="s">
        <v>160</v>
      </c>
      <c r="F955" s="70">
        <v>312.13200000000001</v>
      </c>
      <c r="G955" s="70">
        <v>312.13200000000001</v>
      </c>
      <c r="H955" s="70">
        <f>H1010</f>
        <v>312.13200000000001</v>
      </c>
      <c r="I955" s="15" t="s">
        <v>19</v>
      </c>
      <c r="J955" s="10">
        <v>271</v>
      </c>
      <c r="K955" s="11" t="s">
        <v>82</v>
      </c>
      <c r="L955" s="11" t="s">
        <v>61</v>
      </c>
      <c r="M955" s="19" t="s">
        <v>1859</v>
      </c>
      <c r="N955" s="6"/>
    </row>
    <row r="956" spans="1:14" ht="25.5" x14ac:dyDescent="0.2">
      <c r="A956" s="193"/>
      <c r="B956" s="204"/>
      <c r="C956" s="166" t="s">
        <v>309</v>
      </c>
      <c r="D956" s="198"/>
      <c r="E956" s="194"/>
      <c r="F956" s="70">
        <v>874.31590000000006</v>
      </c>
      <c r="G956" s="70">
        <v>874.31590000000006</v>
      </c>
      <c r="H956" s="70">
        <v>874.31600000000003</v>
      </c>
      <c r="I956" s="15" t="s">
        <v>168</v>
      </c>
      <c r="J956" s="10">
        <v>271</v>
      </c>
      <c r="K956" s="11" t="s">
        <v>82</v>
      </c>
      <c r="L956" s="11" t="s">
        <v>62</v>
      </c>
      <c r="M956" s="19" t="s">
        <v>1860</v>
      </c>
      <c r="N956" s="6"/>
    </row>
    <row r="957" spans="1:14" ht="39" customHeight="1" x14ac:dyDescent="0.2">
      <c r="A957" s="193"/>
      <c r="B957" s="204"/>
      <c r="C957" s="166" t="s">
        <v>309</v>
      </c>
      <c r="D957" s="198"/>
      <c r="E957" s="194"/>
      <c r="F957" s="70">
        <v>517.125</v>
      </c>
      <c r="G957" s="70">
        <v>517.125</v>
      </c>
      <c r="H957" s="70">
        <f>H1013</f>
        <v>517.125</v>
      </c>
      <c r="I957" s="15" t="s">
        <v>169</v>
      </c>
      <c r="J957" s="10">
        <v>271</v>
      </c>
      <c r="K957" s="11" t="s">
        <v>82</v>
      </c>
      <c r="L957" s="11" t="s">
        <v>73</v>
      </c>
      <c r="M957" s="19" t="s">
        <v>1861</v>
      </c>
      <c r="N957" s="6"/>
    </row>
    <row r="958" spans="1:14" ht="12.75" customHeight="1" x14ac:dyDescent="0.2">
      <c r="A958" s="161"/>
      <c r="B958" s="175" t="s">
        <v>840</v>
      </c>
      <c r="C958" s="166"/>
      <c r="D958" s="166"/>
      <c r="E958" s="162"/>
      <c r="F958" s="70"/>
      <c r="G958" s="70"/>
      <c r="H958" s="70"/>
      <c r="I958" s="15"/>
      <c r="J958" s="10"/>
      <c r="K958" s="11"/>
      <c r="L958" s="11"/>
      <c r="M958" s="9"/>
      <c r="N958" s="6"/>
    </row>
    <row r="959" spans="1:14" ht="12.75" customHeight="1" x14ac:dyDescent="0.2">
      <c r="A959" s="161"/>
      <c r="B959" s="175" t="s">
        <v>910</v>
      </c>
      <c r="C959" s="166"/>
      <c r="D959" s="166"/>
      <c r="E959" s="162"/>
      <c r="F959" s="70"/>
      <c r="G959" s="70"/>
      <c r="H959" s="70"/>
      <c r="I959" s="15"/>
      <c r="J959" s="10"/>
      <c r="K959" s="11"/>
      <c r="L959" s="11"/>
      <c r="M959" s="9"/>
      <c r="N959" s="6"/>
    </row>
    <row r="960" spans="1:14" ht="51" customHeight="1" x14ac:dyDescent="0.2">
      <c r="A960" s="161">
        <v>699</v>
      </c>
      <c r="B960" s="174" t="s">
        <v>911</v>
      </c>
      <c r="C960" s="166" t="s">
        <v>202</v>
      </c>
      <c r="D960" s="162" t="s">
        <v>2</v>
      </c>
      <c r="E960" s="162" t="s">
        <v>160</v>
      </c>
      <c r="F960" s="88">
        <v>2.1429</v>
      </c>
      <c r="G960" s="88">
        <v>2.1429</v>
      </c>
      <c r="H960" s="88">
        <v>2.1429</v>
      </c>
      <c r="I960" s="180" t="s">
        <v>1258</v>
      </c>
      <c r="J960" s="44" t="s">
        <v>107</v>
      </c>
      <c r="K960" s="44" t="s">
        <v>82</v>
      </c>
      <c r="L960" s="45" t="s">
        <v>62</v>
      </c>
      <c r="M960" s="19" t="s">
        <v>1597</v>
      </c>
      <c r="N960" s="6"/>
    </row>
    <row r="961" spans="1:14" ht="51" x14ac:dyDescent="0.2">
      <c r="A961" s="161">
        <v>701</v>
      </c>
      <c r="B961" s="174" t="s">
        <v>912</v>
      </c>
      <c r="C961" s="166" t="s">
        <v>202</v>
      </c>
      <c r="D961" s="162" t="s">
        <v>2</v>
      </c>
      <c r="E961" s="162" t="s">
        <v>160</v>
      </c>
      <c r="F961" s="88">
        <v>1.0587</v>
      </c>
      <c r="G961" s="88">
        <v>1.0587</v>
      </c>
      <c r="H961" s="88">
        <v>1.0587</v>
      </c>
      <c r="I961" s="180" t="s">
        <v>1258</v>
      </c>
      <c r="J961" s="44" t="s">
        <v>107</v>
      </c>
      <c r="K961" s="44" t="s">
        <v>82</v>
      </c>
      <c r="L961" s="45" t="s">
        <v>62</v>
      </c>
      <c r="M961" s="19" t="s">
        <v>1597</v>
      </c>
      <c r="N961" s="6"/>
    </row>
    <row r="962" spans="1:14" ht="51" customHeight="1" x14ac:dyDescent="0.2">
      <c r="A962" s="161">
        <v>703</v>
      </c>
      <c r="B962" s="174" t="s">
        <v>913</v>
      </c>
      <c r="C962" s="38" t="s">
        <v>202</v>
      </c>
      <c r="D962" s="162" t="s">
        <v>2</v>
      </c>
      <c r="E962" s="162" t="s">
        <v>160</v>
      </c>
      <c r="F962" s="88">
        <v>0.51839999999999997</v>
      </c>
      <c r="G962" s="88">
        <v>0.51839999999999997</v>
      </c>
      <c r="H962" s="88">
        <v>0.51839999999999997</v>
      </c>
      <c r="I962" s="180" t="s">
        <v>1258</v>
      </c>
      <c r="J962" s="44" t="s">
        <v>107</v>
      </c>
      <c r="K962" s="44" t="s">
        <v>82</v>
      </c>
      <c r="L962" s="45" t="s">
        <v>62</v>
      </c>
      <c r="M962" s="19" t="s">
        <v>1597</v>
      </c>
      <c r="N962" s="6"/>
    </row>
    <row r="963" spans="1:14" ht="51" customHeight="1" x14ac:dyDescent="0.2">
      <c r="A963" s="161">
        <v>705</v>
      </c>
      <c r="B963" s="174" t="s">
        <v>914</v>
      </c>
      <c r="C963" s="38" t="s">
        <v>202</v>
      </c>
      <c r="D963" s="162" t="s">
        <v>2</v>
      </c>
      <c r="E963" s="162" t="s">
        <v>160</v>
      </c>
      <c r="F963" s="88">
        <v>0.64539999999999997</v>
      </c>
      <c r="G963" s="88">
        <v>0.64539999999999997</v>
      </c>
      <c r="H963" s="88">
        <v>0.64539999999999997</v>
      </c>
      <c r="I963" s="180" t="s">
        <v>1258</v>
      </c>
      <c r="J963" s="44" t="s">
        <v>107</v>
      </c>
      <c r="K963" s="44" t="s">
        <v>82</v>
      </c>
      <c r="L963" s="45" t="s">
        <v>62</v>
      </c>
      <c r="M963" s="19" t="s">
        <v>1597</v>
      </c>
      <c r="N963" s="6"/>
    </row>
    <row r="964" spans="1:14" ht="51" x14ac:dyDescent="0.2">
      <c r="A964" s="161">
        <v>707</v>
      </c>
      <c r="B964" s="174" t="s">
        <v>915</v>
      </c>
      <c r="C964" s="38" t="s">
        <v>202</v>
      </c>
      <c r="D964" s="162" t="s">
        <v>2</v>
      </c>
      <c r="E964" s="162" t="s">
        <v>160</v>
      </c>
      <c r="F964" s="88">
        <v>0.63490000000000002</v>
      </c>
      <c r="G964" s="88">
        <v>0.63490000000000002</v>
      </c>
      <c r="H964" s="88">
        <v>0.63490000000000002</v>
      </c>
      <c r="I964" s="180" t="s">
        <v>1258</v>
      </c>
      <c r="J964" s="44" t="s">
        <v>107</v>
      </c>
      <c r="K964" s="44" t="s">
        <v>82</v>
      </c>
      <c r="L964" s="45" t="s">
        <v>62</v>
      </c>
      <c r="M964" s="19" t="s">
        <v>1597</v>
      </c>
      <c r="N964" s="6"/>
    </row>
    <row r="965" spans="1:14" ht="12.75" customHeight="1" x14ac:dyDescent="0.2">
      <c r="A965" s="161"/>
      <c r="B965" s="175" t="s">
        <v>916</v>
      </c>
      <c r="C965" s="166"/>
      <c r="D965" s="166"/>
      <c r="E965" s="162"/>
      <c r="F965" s="70"/>
      <c r="G965" s="70"/>
      <c r="H965" s="70"/>
      <c r="I965" s="15"/>
      <c r="J965" s="10"/>
      <c r="K965" s="11"/>
      <c r="L965" s="11"/>
      <c r="M965" s="9"/>
      <c r="N965" s="6"/>
    </row>
    <row r="966" spans="1:14" ht="25.5" customHeight="1" x14ac:dyDescent="0.2">
      <c r="A966" s="161">
        <v>709</v>
      </c>
      <c r="B966" s="174" t="s">
        <v>917</v>
      </c>
      <c r="C966" s="166" t="s">
        <v>202</v>
      </c>
      <c r="D966" s="162" t="s">
        <v>2</v>
      </c>
      <c r="E966" s="162" t="s">
        <v>160</v>
      </c>
      <c r="F966" s="42">
        <v>10.683999999999999</v>
      </c>
      <c r="G966" s="42">
        <v>10.683999999999999</v>
      </c>
      <c r="H966" s="42">
        <v>10.683999999999999</v>
      </c>
      <c r="I966" s="180" t="s">
        <v>1258</v>
      </c>
      <c r="J966" s="44" t="s">
        <v>107</v>
      </c>
      <c r="K966" s="44" t="s">
        <v>82</v>
      </c>
      <c r="L966" s="45" t="s">
        <v>62</v>
      </c>
      <c r="M966" s="19" t="s">
        <v>1597</v>
      </c>
      <c r="N966" s="6"/>
    </row>
    <row r="967" spans="1:14" ht="63.75" x14ac:dyDescent="0.2">
      <c r="A967" s="161">
        <v>710</v>
      </c>
      <c r="B967" s="174" t="s">
        <v>918</v>
      </c>
      <c r="C967" s="166" t="s">
        <v>202</v>
      </c>
      <c r="D967" s="162" t="s">
        <v>2</v>
      </c>
      <c r="E967" s="162" t="s">
        <v>160</v>
      </c>
      <c r="F967" s="88">
        <v>6.6867999999999999</v>
      </c>
      <c r="G967" s="88">
        <v>6.6867999999999999</v>
      </c>
      <c r="H967" s="88">
        <v>6.6867999999999999</v>
      </c>
      <c r="I967" s="180" t="s">
        <v>1258</v>
      </c>
      <c r="J967" s="44" t="s">
        <v>107</v>
      </c>
      <c r="K967" s="44" t="s">
        <v>82</v>
      </c>
      <c r="L967" s="45" t="s">
        <v>62</v>
      </c>
      <c r="M967" s="9" t="s">
        <v>1862</v>
      </c>
      <c r="N967" s="6"/>
    </row>
    <row r="968" spans="1:14" ht="51" x14ac:dyDescent="0.2">
      <c r="A968" s="161">
        <v>712</v>
      </c>
      <c r="B968" s="174" t="s">
        <v>919</v>
      </c>
      <c r="C968" s="166" t="s">
        <v>202</v>
      </c>
      <c r="D968" s="162" t="s">
        <v>2</v>
      </c>
      <c r="E968" s="162" t="s">
        <v>160</v>
      </c>
      <c r="F968" s="88">
        <v>6.6679000000000004</v>
      </c>
      <c r="G968" s="88">
        <v>6.6679000000000004</v>
      </c>
      <c r="H968" s="88">
        <v>6.6679000000000004</v>
      </c>
      <c r="I968" s="180" t="s">
        <v>1258</v>
      </c>
      <c r="J968" s="44" t="s">
        <v>107</v>
      </c>
      <c r="K968" s="44" t="s">
        <v>82</v>
      </c>
      <c r="L968" s="45" t="s">
        <v>62</v>
      </c>
      <c r="M968" s="19" t="s">
        <v>1597</v>
      </c>
      <c r="N968" s="6"/>
    </row>
    <row r="969" spans="1:14" ht="102" x14ac:dyDescent="0.2">
      <c r="A969" s="161">
        <v>714</v>
      </c>
      <c r="B969" s="174" t="s">
        <v>920</v>
      </c>
      <c r="C969" s="166" t="s">
        <v>202</v>
      </c>
      <c r="D969" s="162" t="s">
        <v>2</v>
      </c>
      <c r="E969" s="162" t="s">
        <v>160</v>
      </c>
      <c r="F969" s="88">
        <v>24.233499999999999</v>
      </c>
      <c r="G969" s="88">
        <v>24.233499999999999</v>
      </c>
      <c r="H969" s="88">
        <v>24.233499999999999</v>
      </c>
      <c r="I969" s="180" t="s">
        <v>1258</v>
      </c>
      <c r="J969" s="44" t="s">
        <v>107</v>
      </c>
      <c r="K969" s="44" t="s">
        <v>82</v>
      </c>
      <c r="L969" s="45" t="s">
        <v>62</v>
      </c>
      <c r="M969" s="9" t="s">
        <v>1863</v>
      </c>
      <c r="N969" s="6"/>
    </row>
    <row r="970" spans="1:14" ht="51" customHeight="1" x14ac:dyDescent="0.2">
      <c r="A970" s="161">
        <v>716</v>
      </c>
      <c r="B970" s="174" t="s">
        <v>921</v>
      </c>
      <c r="C970" s="166" t="s">
        <v>202</v>
      </c>
      <c r="D970" s="162" t="s">
        <v>2</v>
      </c>
      <c r="E970" s="162" t="s">
        <v>160</v>
      </c>
      <c r="F970" s="88">
        <v>10.595599999999999</v>
      </c>
      <c r="G970" s="88">
        <v>10.595599999999999</v>
      </c>
      <c r="H970" s="88">
        <v>10.595599999999999</v>
      </c>
      <c r="I970" s="180" t="s">
        <v>1258</v>
      </c>
      <c r="J970" s="44" t="s">
        <v>107</v>
      </c>
      <c r="K970" s="44" t="s">
        <v>82</v>
      </c>
      <c r="L970" s="45" t="s">
        <v>62</v>
      </c>
      <c r="M970" s="19" t="s">
        <v>1597</v>
      </c>
      <c r="N970" s="6"/>
    </row>
    <row r="971" spans="1:14" ht="38.25" customHeight="1" x14ac:dyDescent="0.2">
      <c r="A971" s="161">
        <v>717</v>
      </c>
      <c r="B971" s="174" t="s">
        <v>922</v>
      </c>
      <c r="C971" s="166" t="s">
        <v>202</v>
      </c>
      <c r="D971" s="162" t="s">
        <v>2</v>
      </c>
      <c r="E971" s="162" t="s">
        <v>160</v>
      </c>
      <c r="F971" s="88">
        <v>58.830599999999997</v>
      </c>
      <c r="G971" s="88">
        <v>58.830599999999997</v>
      </c>
      <c r="H971" s="88">
        <v>58.830599999999997</v>
      </c>
      <c r="I971" s="180" t="s">
        <v>1258</v>
      </c>
      <c r="J971" s="44" t="s">
        <v>107</v>
      </c>
      <c r="K971" s="44" t="s">
        <v>82</v>
      </c>
      <c r="L971" s="45" t="s">
        <v>62</v>
      </c>
      <c r="M971" s="52" t="s">
        <v>1970</v>
      </c>
      <c r="N971" s="6"/>
    </row>
    <row r="972" spans="1:14" ht="12.75" customHeight="1" x14ac:dyDescent="0.2">
      <c r="A972" s="161"/>
      <c r="B972" s="175" t="s">
        <v>876</v>
      </c>
      <c r="C972" s="166"/>
      <c r="D972" s="166"/>
      <c r="E972" s="162"/>
      <c r="F972" s="70"/>
      <c r="G972" s="70"/>
      <c r="H972" s="70"/>
      <c r="I972" s="15"/>
      <c r="J972" s="10"/>
      <c r="K972" s="11"/>
      <c r="L972" s="11"/>
      <c r="M972" s="9"/>
      <c r="N972" s="6"/>
    </row>
    <row r="973" spans="1:14" ht="38.25" customHeight="1" x14ac:dyDescent="0.2">
      <c r="A973" s="161">
        <v>718</v>
      </c>
      <c r="B973" s="174" t="s">
        <v>923</v>
      </c>
      <c r="C973" s="166" t="s">
        <v>202</v>
      </c>
      <c r="D973" s="162" t="s">
        <v>2</v>
      </c>
      <c r="E973" s="162" t="s">
        <v>160</v>
      </c>
      <c r="F973" s="42">
        <v>60.269500000000001</v>
      </c>
      <c r="G973" s="42">
        <v>60.269500000000001</v>
      </c>
      <c r="H973" s="42">
        <v>60.269500000000001</v>
      </c>
      <c r="I973" s="180" t="s">
        <v>1258</v>
      </c>
      <c r="J973" s="44" t="s">
        <v>107</v>
      </c>
      <c r="K973" s="44" t="s">
        <v>82</v>
      </c>
      <c r="L973" s="45" t="s">
        <v>62</v>
      </c>
      <c r="M973" s="19" t="s">
        <v>1438</v>
      </c>
      <c r="N973" s="6"/>
    </row>
    <row r="974" spans="1:14" ht="12.75" customHeight="1" x14ac:dyDescent="0.2">
      <c r="A974" s="161"/>
      <c r="B974" s="175" t="s">
        <v>878</v>
      </c>
      <c r="C974" s="166"/>
      <c r="D974" s="166"/>
      <c r="E974" s="162"/>
      <c r="F974" s="70"/>
      <c r="G974" s="70"/>
      <c r="H974" s="70"/>
      <c r="I974" s="15"/>
      <c r="J974" s="10"/>
      <c r="K974" s="11"/>
      <c r="L974" s="11"/>
      <c r="M974" s="9"/>
      <c r="N974" s="6"/>
    </row>
    <row r="975" spans="1:14" ht="63.75" x14ac:dyDescent="0.2">
      <c r="A975" s="161">
        <v>719</v>
      </c>
      <c r="B975" s="174" t="s">
        <v>924</v>
      </c>
      <c r="C975" s="166" t="s">
        <v>202</v>
      </c>
      <c r="D975" s="162" t="s">
        <v>2</v>
      </c>
      <c r="E975" s="162" t="s">
        <v>160</v>
      </c>
      <c r="F975" s="88">
        <v>5.3387000000000002</v>
      </c>
      <c r="G975" s="88">
        <v>5.3387000000000002</v>
      </c>
      <c r="H975" s="88">
        <v>5.3387000000000002</v>
      </c>
      <c r="I975" s="180" t="s">
        <v>1258</v>
      </c>
      <c r="J975" s="44" t="s">
        <v>107</v>
      </c>
      <c r="K975" s="44" t="s">
        <v>82</v>
      </c>
      <c r="L975" s="45" t="s">
        <v>62</v>
      </c>
      <c r="M975" s="52" t="s">
        <v>1971</v>
      </c>
      <c r="N975" s="6"/>
    </row>
    <row r="976" spans="1:14" ht="51" x14ac:dyDescent="0.2">
      <c r="A976" s="161">
        <v>721</v>
      </c>
      <c r="B976" s="174" t="s">
        <v>925</v>
      </c>
      <c r="C976" s="166" t="s">
        <v>202</v>
      </c>
      <c r="D976" s="162" t="s">
        <v>2</v>
      </c>
      <c r="E976" s="162" t="s">
        <v>160</v>
      </c>
      <c r="F976" s="18">
        <v>14.4499</v>
      </c>
      <c r="G976" s="18">
        <v>14.4499</v>
      </c>
      <c r="H976" s="18">
        <v>14.4499</v>
      </c>
      <c r="I976" s="180" t="s">
        <v>1258</v>
      </c>
      <c r="J976" s="44" t="s">
        <v>107</v>
      </c>
      <c r="K976" s="44" t="s">
        <v>82</v>
      </c>
      <c r="L976" s="45" t="s">
        <v>62</v>
      </c>
      <c r="M976" s="52" t="s">
        <v>1972</v>
      </c>
      <c r="N976" s="6"/>
    </row>
    <row r="977" spans="1:14" ht="51" customHeight="1" x14ac:dyDescent="0.2">
      <c r="A977" s="161">
        <v>722</v>
      </c>
      <c r="B977" s="174" t="s">
        <v>926</v>
      </c>
      <c r="C977" s="166" t="s">
        <v>202</v>
      </c>
      <c r="D977" s="162" t="s">
        <v>2</v>
      </c>
      <c r="E977" s="162" t="s">
        <v>160</v>
      </c>
      <c r="F977" s="18">
        <v>1.3434999999999999</v>
      </c>
      <c r="G977" s="18">
        <v>1.3434999999999999</v>
      </c>
      <c r="H977" s="18">
        <v>1.3434999999999999</v>
      </c>
      <c r="I977" s="180" t="s">
        <v>1258</v>
      </c>
      <c r="J977" s="44" t="s">
        <v>107</v>
      </c>
      <c r="K977" s="44" t="s">
        <v>82</v>
      </c>
      <c r="L977" s="45" t="s">
        <v>62</v>
      </c>
      <c r="M977" s="52" t="s">
        <v>1973</v>
      </c>
      <c r="N977" s="6"/>
    </row>
    <row r="978" spans="1:14" ht="63.75" customHeight="1" x14ac:dyDescent="0.2">
      <c r="A978" s="161">
        <v>723</v>
      </c>
      <c r="B978" s="174" t="s">
        <v>927</v>
      </c>
      <c r="C978" s="166" t="s">
        <v>202</v>
      </c>
      <c r="D978" s="162" t="s">
        <v>2</v>
      </c>
      <c r="E978" s="162" t="s">
        <v>160</v>
      </c>
      <c r="F978" s="18">
        <v>41.6661</v>
      </c>
      <c r="G978" s="18">
        <v>41.6661</v>
      </c>
      <c r="H978" s="18">
        <v>41.6661</v>
      </c>
      <c r="I978" s="180" t="s">
        <v>1258</v>
      </c>
      <c r="J978" s="44" t="s">
        <v>107</v>
      </c>
      <c r="K978" s="44" t="s">
        <v>82</v>
      </c>
      <c r="L978" s="45" t="s">
        <v>62</v>
      </c>
      <c r="M978" s="52" t="s">
        <v>1975</v>
      </c>
      <c r="N978" s="6"/>
    </row>
    <row r="979" spans="1:14" ht="12.75" customHeight="1" x14ac:dyDescent="0.2">
      <c r="A979" s="161"/>
      <c r="B979" s="175" t="s">
        <v>568</v>
      </c>
      <c r="C979" s="166"/>
      <c r="D979" s="166"/>
      <c r="E979" s="162"/>
      <c r="F979" s="70"/>
      <c r="G979" s="70"/>
      <c r="H979" s="70"/>
      <c r="I979" s="15"/>
      <c r="J979" s="10"/>
      <c r="K979" s="11"/>
      <c r="L979" s="11"/>
      <c r="M979" s="9"/>
      <c r="N979" s="6"/>
    </row>
    <row r="980" spans="1:14" ht="51" x14ac:dyDescent="0.2">
      <c r="A980" s="161">
        <v>725</v>
      </c>
      <c r="B980" s="174" t="s">
        <v>928</v>
      </c>
      <c r="C980" s="166" t="s">
        <v>202</v>
      </c>
      <c r="D980" s="162" t="s">
        <v>2</v>
      </c>
      <c r="E980" s="162" t="s">
        <v>160</v>
      </c>
      <c r="F980" s="18">
        <v>1.2244999999999999</v>
      </c>
      <c r="G980" s="18">
        <v>1.2244999999999999</v>
      </c>
      <c r="H980" s="18">
        <v>1.2244999999999999</v>
      </c>
      <c r="I980" s="180" t="s">
        <v>1258</v>
      </c>
      <c r="J980" s="44" t="s">
        <v>107</v>
      </c>
      <c r="K980" s="44" t="s">
        <v>82</v>
      </c>
      <c r="L980" s="45" t="s">
        <v>62</v>
      </c>
      <c r="M980" s="9" t="s">
        <v>1864</v>
      </c>
      <c r="N980" s="6"/>
    </row>
    <row r="981" spans="1:14" ht="12.75" customHeight="1" x14ac:dyDescent="0.2">
      <c r="A981" s="161"/>
      <c r="B981" s="175" t="s">
        <v>880</v>
      </c>
      <c r="C981" s="166"/>
      <c r="D981" s="166"/>
      <c r="E981" s="162"/>
      <c r="F981" s="70"/>
      <c r="G981" s="70"/>
      <c r="H981" s="70"/>
      <c r="I981" s="15"/>
      <c r="J981" s="10"/>
      <c r="K981" s="11"/>
      <c r="L981" s="11"/>
      <c r="M981" s="9"/>
      <c r="N981" s="6"/>
    </row>
    <row r="982" spans="1:14" ht="63.75" x14ac:dyDescent="0.2">
      <c r="A982" s="161">
        <v>726</v>
      </c>
      <c r="B982" s="174" t="s">
        <v>929</v>
      </c>
      <c r="C982" s="166" t="s">
        <v>202</v>
      </c>
      <c r="D982" s="162" t="s">
        <v>2</v>
      </c>
      <c r="E982" s="162" t="s">
        <v>160</v>
      </c>
      <c r="F982" s="88">
        <v>18.407</v>
      </c>
      <c r="G982" s="88">
        <v>18.407</v>
      </c>
      <c r="H982" s="88">
        <v>18.407</v>
      </c>
      <c r="I982" s="180" t="s">
        <v>1258</v>
      </c>
      <c r="J982" s="44" t="s">
        <v>107</v>
      </c>
      <c r="K982" s="44" t="s">
        <v>82</v>
      </c>
      <c r="L982" s="45" t="s">
        <v>62</v>
      </c>
      <c r="M982" s="9" t="s">
        <v>1976</v>
      </c>
      <c r="N982" s="6"/>
    </row>
    <row r="983" spans="1:14" ht="76.5" x14ac:dyDescent="0.2">
      <c r="A983" s="161">
        <v>727</v>
      </c>
      <c r="B983" s="174" t="s">
        <v>930</v>
      </c>
      <c r="C983" s="166" t="s">
        <v>202</v>
      </c>
      <c r="D983" s="162" t="s">
        <v>2</v>
      </c>
      <c r="E983" s="162" t="s">
        <v>160</v>
      </c>
      <c r="F983" s="88">
        <v>5.6289999999999996</v>
      </c>
      <c r="G983" s="88">
        <v>5.6289999999999996</v>
      </c>
      <c r="H983" s="88">
        <v>5.6289999999999996</v>
      </c>
      <c r="I983" s="180" t="s">
        <v>1258</v>
      </c>
      <c r="J983" s="44" t="s">
        <v>107</v>
      </c>
      <c r="K983" s="44" t="s">
        <v>82</v>
      </c>
      <c r="L983" s="45" t="s">
        <v>62</v>
      </c>
      <c r="M983" s="9" t="s">
        <v>1865</v>
      </c>
      <c r="N983" s="6"/>
    </row>
    <row r="984" spans="1:14" ht="51" x14ac:dyDescent="0.2">
      <c r="A984" s="161">
        <v>728</v>
      </c>
      <c r="B984" s="174" t="s">
        <v>931</v>
      </c>
      <c r="C984" s="166" t="s">
        <v>202</v>
      </c>
      <c r="D984" s="162" t="s">
        <v>2</v>
      </c>
      <c r="E984" s="162" t="s">
        <v>160</v>
      </c>
      <c r="F984" s="18">
        <v>0.05</v>
      </c>
      <c r="G984" s="18">
        <v>0.05</v>
      </c>
      <c r="H984" s="18">
        <v>0.05</v>
      </c>
      <c r="I984" s="180" t="s">
        <v>1258</v>
      </c>
      <c r="J984" s="44" t="s">
        <v>107</v>
      </c>
      <c r="K984" s="44" t="s">
        <v>82</v>
      </c>
      <c r="L984" s="45" t="s">
        <v>62</v>
      </c>
      <c r="M984" s="9" t="s">
        <v>1866</v>
      </c>
      <c r="N984" s="6"/>
    </row>
    <row r="985" spans="1:14" ht="12.75" customHeight="1" x14ac:dyDescent="0.2">
      <c r="A985" s="161"/>
      <c r="B985" s="175" t="s">
        <v>883</v>
      </c>
      <c r="C985" s="166"/>
      <c r="D985" s="166"/>
      <c r="E985" s="162"/>
      <c r="F985" s="70"/>
      <c r="G985" s="70"/>
      <c r="H985" s="70"/>
      <c r="I985" s="15"/>
      <c r="J985" s="10"/>
      <c r="K985" s="11"/>
      <c r="L985" s="11"/>
      <c r="M985" s="9"/>
      <c r="N985" s="6"/>
    </row>
    <row r="986" spans="1:14" ht="25.5" customHeight="1" x14ac:dyDescent="0.2">
      <c r="A986" s="161">
        <v>732</v>
      </c>
      <c r="B986" s="174" t="s">
        <v>932</v>
      </c>
      <c r="C986" s="166" t="s">
        <v>202</v>
      </c>
      <c r="D986" s="162" t="s">
        <v>2</v>
      </c>
      <c r="E986" s="162" t="s">
        <v>160</v>
      </c>
      <c r="F986" s="18">
        <v>5.0960000000000001</v>
      </c>
      <c r="G986" s="18">
        <v>5.0960000000000001</v>
      </c>
      <c r="H986" s="18">
        <v>5.0960000000000001</v>
      </c>
      <c r="I986" s="180" t="s">
        <v>1258</v>
      </c>
      <c r="J986" s="44" t="s">
        <v>107</v>
      </c>
      <c r="K986" s="44" t="s">
        <v>82</v>
      </c>
      <c r="L986" s="45" t="s">
        <v>62</v>
      </c>
      <c r="M986" s="19" t="s">
        <v>1433</v>
      </c>
      <c r="N986" s="6"/>
    </row>
    <row r="987" spans="1:14" ht="12.75" customHeight="1" x14ac:dyDescent="0.2">
      <c r="A987" s="161"/>
      <c r="B987" s="175" t="s">
        <v>933</v>
      </c>
      <c r="C987" s="166"/>
      <c r="D987" s="166"/>
      <c r="E987" s="162"/>
      <c r="F987" s="70"/>
      <c r="G987" s="70"/>
      <c r="H987" s="70"/>
      <c r="I987" s="15"/>
      <c r="J987" s="10"/>
      <c r="K987" s="11"/>
      <c r="L987" s="11"/>
      <c r="M987" s="9"/>
      <c r="N987" s="6"/>
    </row>
    <row r="988" spans="1:14" ht="63.75" customHeight="1" x14ac:dyDescent="0.2">
      <c r="A988" s="161">
        <v>733</v>
      </c>
      <c r="B988" s="174" t="s">
        <v>934</v>
      </c>
      <c r="C988" s="166" t="s">
        <v>202</v>
      </c>
      <c r="D988" s="162" t="s">
        <v>2</v>
      </c>
      <c r="E988" s="162" t="s">
        <v>160</v>
      </c>
      <c r="F988" s="88">
        <v>10.0222</v>
      </c>
      <c r="G988" s="88">
        <v>10.0222</v>
      </c>
      <c r="H988" s="88">
        <v>10.0222</v>
      </c>
      <c r="I988" s="180" t="s">
        <v>1258</v>
      </c>
      <c r="J988" s="44" t="s">
        <v>107</v>
      </c>
      <c r="K988" s="44" t="s">
        <v>82</v>
      </c>
      <c r="L988" s="45" t="s">
        <v>62</v>
      </c>
      <c r="M988" s="19" t="s">
        <v>1433</v>
      </c>
      <c r="N988" s="6"/>
    </row>
    <row r="989" spans="1:14" ht="38.25" x14ac:dyDescent="0.2">
      <c r="A989" s="161">
        <v>735</v>
      </c>
      <c r="B989" s="174" t="s">
        <v>935</v>
      </c>
      <c r="C989" s="166" t="s">
        <v>202</v>
      </c>
      <c r="D989" s="162" t="s">
        <v>2</v>
      </c>
      <c r="E989" s="162" t="s">
        <v>160</v>
      </c>
      <c r="F989" s="88">
        <v>4.0038</v>
      </c>
      <c r="G989" s="88">
        <v>4.0038</v>
      </c>
      <c r="H989" s="88">
        <v>4.0038</v>
      </c>
      <c r="I989" s="180" t="s">
        <v>1258</v>
      </c>
      <c r="J989" s="44" t="s">
        <v>107</v>
      </c>
      <c r="K989" s="44" t="s">
        <v>82</v>
      </c>
      <c r="L989" s="45" t="s">
        <v>62</v>
      </c>
      <c r="M989" s="19" t="s">
        <v>1433</v>
      </c>
      <c r="N989" s="6"/>
    </row>
    <row r="990" spans="1:14" ht="51" x14ac:dyDescent="0.2">
      <c r="A990" s="161">
        <v>737</v>
      </c>
      <c r="B990" s="174" t="s">
        <v>936</v>
      </c>
      <c r="C990" s="166" t="s">
        <v>202</v>
      </c>
      <c r="D990" s="162" t="s">
        <v>2</v>
      </c>
      <c r="E990" s="162" t="s">
        <v>160</v>
      </c>
      <c r="F990" s="88">
        <v>4.0065</v>
      </c>
      <c r="G990" s="88">
        <v>4.0065</v>
      </c>
      <c r="H990" s="88">
        <v>4.0065</v>
      </c>
      <c r="I990" s="180" t="s">
        <v>1258</v>
      </c>
      <c r="J990" s="44" t="s">
        <v>107</v>
      </c>
      <c r="K990" s="44" t="s">
        <v>82</v>
      </c>
      <c r="L990" s="45" t="s">
        <v>62</v>
      </c>
      <c r="M990" s="19" t="s">
        <v>1433</v>
      </c>
      <c r="N990" s="6"/>
    </row>
    <row r="991" spans="1:14" ht="12.75" customHeight="1" x14ac:dyDescent="0.2">
      <c r="A991" s="161"/>
      <c r="B991" s="175" t="s">
        <v>891</v>
      </c>
      <c r="C991" s="166"/>
      <c r="D991" s="166"/>
      <c r="E991" s="162"/>
      <c r="F991" s="70"/>
      <c r="G991" s="70"/>
      <c r="H991" s="70"/>
      <c r="I991" s="15"/>
      <c r="J991" s="10"/>
      <c r="K991" s="11"/>
      <c r="L991" s="11"/>
      <c r="M991" s="9"/>
      <c r="N991" s="6"/>
    </row>
    <row r="992" spans="1:14" ht="38.25" customHeight="1" x14ac:dyDescent="0.2">
      <c r="A992" s="161">
        <v>740</v>
      </c>
      <c r="B992" s="174" t="s">
        <v>937</v>
      </c>
      <c r="C992" s="166" t="s">
        <v>202</v>
      </c>
      <c r="D992" s="162" t="s">
        <v>2</v>
      </c>
      <c r="E992" s="162" t="s">
        <v>160</v>
      </c>
      <c r="F992" s="18">
        <v>30.570399999999999</v>
      </c>
      <c r="G992" s="18">
        <v>30.570399999999999</v>
      </c>
      <c r="H992" s="18">
        <v>30.570399999999999</v>
      </c>
      <c r="I992" s="180" t="s">
        <v>1258</v>
      </c>
      <c r="J992" s="44" t="s">
        <v>107</v>
      </c>
      <c r="K992" s="44" t="s">
        <v>82</v>
      </c>
      <c r="L992" s="45" t="s">
        <v>62</v>
      </c>
      <c r="M992" s="19" t="s">
        <v>1433</v>
      </c>
      <c r="N992" s="6"/>
    </row>
    <row r="993" spans="1:14" ht="12.75" customHeight="1" x14ac:dyDescent="0.2">
      <c r="A993" s="161"/>
      <c r="B993" s="175" t="s">
        <v>894</v>
      </c>
      <c r="C993" s="166"/>
      <c r="D993" s="166"/>
      <c r="E993" s="162"/>
      <c r="F993" s="70"/>
      <c r="G993" s="70"/>
      <c r="H993" s="70"/>
      <c r="I993" s="15"/>
      <c r="J993" s="10"/>
      <c r="K993" s="11"/>
      <c r="L993" s="11"/>
      <c r="M993" s="9"/>
      <c r="N993" s="6"/>
    </row>
    <row r="994" spans="1:14" ht="38.25" customHeight="1" x14ac:dyDescent="0.2">
      <c r="A994" s="161">
        <v>744</v>
      </c>
      <c r="B994" s="174" t="s">
        <v>938</v>
      </c>
      <c r="C994" s="166" t="s">
        <v>202</v>
      </c>
      <c r="D994" s="162" t="s">
        <v>2</v>
      </c>
      <c r="E994" s="162" t="s">
        <v>160</v>
      </c>
      <c r="F994" s="18">
        <v>21.049199999999999</v>
      </c>
      <c r="G994" s="18">
        <v>21.049199999999999</v>
      </c>
      <c r="H994" s="18">
        <v>21.049199999999999</v>
      </c>
      <c r="I994" s="180" t="s">
        <v>1258</v>
      </c>
      <c r="J994" s="44" t="s">
        <v>107</v>
      </c>
      <c r="K994" s="44" t="s">
        <v>82</v>
      </c>
      <c r="L994" s="45" t="s">
        <v>62</v>
      </c>
      <c r="M994" s="19" t="s">
        <v>1433</v>
      </c>
      <c r="N994" s="6"/>
    </row>
    <row r="995" spans="1:14" ht="25.5" customHeight="1" x14ac:dyDescent="0.2">
      <c r="A995" s="161">
        <v>745</v>
      </c>
      <c r="B995" s="174" t="s">
        <v>939</v>
      </c>
      <c r="C995" s="166" t="s">
        <v>202</v>
      </c>
      <c r="D995" s="162" t="s">
        <v>2</v>
      </c>
      <c r="E995" s="162" t="s">
        <v>160</v>
      </c>
      <c r="F995" s="18">
        <v>42.104100000000003</v>
      </c>
      <c r="G995" s="18">
        <v>42.104100000000003</v>
      </c>
      <c r="H995" s="18">
        <v>42.104100000000003</v>
      </c>
      <c r="I995" s="180" t="s">
        <v>1258</v>
      </c>
      <c r="J995" s="44" t="s">
        <v>107</v>
      </c>
      <c r="K995" s="44" t="s">
        <v>82</v>
      </c>
      <c r="L995" s="45" t="s">
        <v>62</v>
      </c>
      <c r="M995" s="19" t="s">
        <v>1433</v>
      </c>
      <c r="N995" s="6"/>
    </row>
    <row r="996" spans="1:14" ht="12.75" customHeight="1" x14ac:dyDescent="0.2">
      <c r="A996" s="161"/>
      <c r="B996" s="175" t="s">
        <v>897</v>
      </c>
      <c r="C996" s="166"/>
      <c r="D996" s="166"/>
      <c r="E996" s="162"/>
      <c r="F996" s="70"/>
      <c r="G996" s="70"/>
      <c r="H996" s="70"/>
      <c r="I996" s="15"/>
      <c r="J996" s="10"/>
      <c r="K996" s="11"/>
      <c r="L996" s="11"/>
      <c r="M996" s="9"/>
      <c r="N996" s="6"/>
    </row>
    <row r="997" spans="1:14" ht="63.75" customHeight="1" x14ac:dyDescent="0.2">
      <c r="A997" s="161">
        <v>746</v>
      </c>
      <c r="B997" s="174" t="s">
        <v>940</v>
      </c>
      <c r="C997" s="166" t="s">
        <v>202</v>
      </c>
      <c r="D997" s="162" t="s">
        <v>2</v>
      </c>
      <c r="E997" s="162" t="s">
        <v>160</v>
      </c>
      <c r="F997" s="88">
        <v>4.8474000000000004</v>
      </c>
      <c r="G997" s="88">
        <v>4.8474000000000004</v>
      </c>
      <c r="H997" s="88">
        <v>4.8474000000000004</v>
      </c>
      <c r="I997" s="180" t="s">
        <v>1258</v>
      </c>
      <c r="J997" s="44" t="s">
        <v>107</v>
      </c>
      <c r="K997" s="44" t="s">
        <v>82</v>
      </c>
      <c r="L997" s="45" t="s">
        <v>62</v>
      </c>
      <c r="M997" s="19" t="s">
        <v>1433</v>
      </c>
      <c r="N997" s="6"/>
    </row>
    <row r="998" spans="1:14" ht="63.75" customHeight="1" x14ac:dyDescent="0.2">
      <c r="A998" s="161">
        <v>748</v>
      </c>
      <c r="B998" s="174" t="s">
        <v>941</v>
      </c>
      <c r="C998" s="166" t="s">
        <v>202</v>
      </c>
      <c r="D998" s="162" t="s">
        <v>2</v>
      </c>
      <c r="E998" s="162" t="s">
        <v>160</v>
      </c>
      <c r="F998" s="88">
        <v>2.1720000000000002</v>
      </c>
      <c r="G998" s="88">
        <v>2.1720000000000002</v>
      </c>
      <c r="H998" s="88">
        <v>2.1720000000000002</v>
      </c>
      <c r="I998" s="180" t="s">
        <v>1258</v>
      </c>
      <c r="J998" s="44" t="s">
        <v>107</v>
      </c>
      <c r="K998" s="44" t="s">
        <v>82</v>
      </c>
      <c r="L998" s="45" t="s">
        <v>62</v>
      </c>
      <c r="M998" s="19" t="s">
        <v>1433</v>
      </c>
      <c r="N998" s="6"/>
    </row>
    <row r="999" spans="1:14" ht="12.75" customHeight="1" x14ac:dyDescent="0.2">
      <c r="A999" s="161"/>
      <c r="B999" s="175" t="s">
        <v>902</v>
      </c>
      <c r="C999" s="166"/>
      <c r="D999" s="166"/>
      <c r="E999" s="162"/>
      <c r="F999" s="70"/>
      <c r="G999" s="70"/>
      <c r="H999" s="70"/>
      <c r="I999" s="15"/>
      <c r="J999" s="10"/>
      <c r="K999" s="11"/>
      <c r="L999" s="11"/>
      <c r="M999" s="9"/>
      <c r="N999" s="6"/>
    </row>
    <row r="1000" spans="1:14" ht="51" x14ac:dyDescent="0.2">
      <c r="A1000" s="161">
        <v>757</v>
      </c>
      <c r="B1000" s="174" t="s">
        <v>942</v>
      </c>
      <c r="C1000" s="166" t="s">
        <v>202</v>
      </c>
      <c r="D1000" s="162" t="s">
        <v>2</v>
      </c>
      <c r="E1000" s="162" t="s">
        <v>160</v>
      </c>
      <c r="F1000" s="42">
        <v>1.8964000000000001</v>
      </c>
      <c r="G1000" s="42">
        <v>1.8964000000000001</v>
      </c>
      <c r="H1000" s="42">
        <v>1.8964000000000001</v>
      </c>
      <c r="I1000" s="180" t="s">
        <v>1258</v>
      </c>
      <c r="J1000" s="44" t="s">
        <v>107</v>
      </c>
      <c r="K1000" s="44" t="s">
        <v>82</v>
      </c>
      <c r="L1000" s="45" t="s">
        <v>62</v>
      </c>
      <c r="M1000" s="19" t="s">
        <v>1433</v>
      </c>
      <c r="N1000" s="6"/>
    </row>
    <row r="1001" spans="1:14" ht="38.25" customHeight="1" x14ac:dyDescent="0.2">
      <c r="A1001" s="161">
        <v>763</v>
      </c>
      <c r="B1001" s="174" t="s">
        <v>943</v>
      </c>
      <c r="C1001" s="166" t="s">
        <v>202</v>
      </c>
      <c r="D1001" s="162" t="s">
        <v>2</v>
      </c>
      <c r="E1001" s="162" t="s">
        <v>160</v>
      </c>
      <c r="F1001" s="88">
        <v>236.99940000000001</v>
      </c>
      <c r="G1001" s="88">
        <v>236.99940000000001</v>
      </c>
      <c r="H1001" s="88">
        <v>236.99940000000001</v>
      </c>
      <c r="I1001" s="180" t="s">
        <v>1258</v>
      </c>
      <c r="J1001" s="44" t="s">
        <v>107</v>
      </c>
      <c r="K1001" s="44" t="s">
        <v>82</v>
      </c>
      <c r="L1001" s="45" t="s">
        <v>62</v>
      </c>
      <c r="M1001" s="19" t="s">
        <v>1433</v>
      </c>
      <c r="N1001" s="6"/>
    </row>
    <row r="1002" spans="1:14" ht="51" customHeight="1" x14ac:dyDescent="0.2">
      <c r="A1002" s="161">
        <v>764</v>
      </c>
      <c r="B1002" s="174" t="s">
        <v>944</v>
      </c>
      <c r="C1002" s="166" t="s">
        <v>202</v>
      </c>
      <c r="D1002" s="162" t="s">
        <v>2</v>
      </c>
      <c r="E1002" s="162" t="s">
        <v>160</v>
      </c>
      <c r="F1002" s="88">
        <v>16.331199999999999</v>
      </c>
      <c r="G1002" s="88">
        <v>16.331199999999999</v>
      </c>
      <c r="H1002" s="88">
        <v>16.331199999999999</v>
      </c>
      <c r="I1002" s="180" t="s">
        <v>1258</v>
      </c>
      <c r="J1002" s="44" t="s">
        <v>107</v>
      </c>
      <c r="K1002" s="44" t="s">
        <v>82</v>
      </c>
      <c r="L1002" s="45" t="s">
        <v>62</v>
      </c>
      <c r="M1002" s="19" t="s">
        <v>1433</v>
      </c>
      <c r="N1002" s="6"/>
    </row>
    <row r="1003" spans="1:14" ht="38.25" customHeight="1" x14ac:dyDescent="0.2">
      <c r="A1003" s="161">
        <v>765</v>
      </c>
      <c r="B1003" s="174" t="s">
        <v>945</v>
      </c>
      <c r="C1003" s="166" t="s">
        <v>202</v>
      </c>
      <c r="D1003" s="162" t="s">
        <v>2</v>
      </c>
      <c r="E1003" s="162" t="s">
        <v>160</v>
      </c>
      <c r="F1003" s="88">
        <v>10.963900000000001</v>
      </c>
      <c r="G1003" s="88">
        <v>10.963900000000001</v>
      </c>
      <c r="H1003" s="88">
        <v>10.963900000000001</v>
      </c>
      <c r="I1003" s="180" t="s">
        <v>1258</v>
      </c>
      <c r="J1003" s="44" t="s">
        <v>107</v>
      </c>
      <c r="K1003" s="44" t="s">
        <v>82</v>
      </c>
      <c r="L1003" s="45" t="s">
        <v>62</v>
      </c>
      <c r="M1003" s="9" t="s">
        <v>1867</v>
      </c>
      <c r="N1003" s="6"/>
    </row>
    <row r="1004" spans="1:14" ht="51" x14ac:dyDescent="0.2">
      <c r="A1004" s="161">
        <v>768</v>
      </c>
      <c r="B1004" s="174" t="s">
        <v>946</v>
      </c>
      <c r="C1004" s="166" t="s">
        <v>202</v>
      </c>
      <c r="D1004" s="162" t="s">
        <v>2</v>
      </c>
      <c r="E1004" s="162" t="s">
        <v>160</v>
      </c>
      <c r="F1004" s="88">
        <v>4.6253000000000002</v>
      </c>
      <c r="G1004" s="88">
        <v>4.6253000000000002</v>
      </c>
      <c r="H1004" s="88">
        <v>4.6253000000000002</v>
      </c>
      <c r="I1004" s="180" t="s">
        <v>1258</v>
      </c>
      <c r="J1004" s="44" t="s">
        <v>107</v>
      </c>
      <c r="K1004" s="44" t="s">
        <v>82</v>
      </c>
      <c r="L1004" s="45" t="s">
        <v>62</v>
      </c>
      <c r="M1004" s="19" t="s">
        <v>1433</v>
      </c>
      <c r="N1004" s="6"/>
    </row>
    <row r="1005" spans="1:14" ht="51" customHeight="1" x14ac:dyDescent="0.2">
      <c r="A1005" s="161">
        <v>770</v>
      </c>
      <c r="B1005" s="174" t="s">
        <v>947</v>
      </c>
      <c r="C1005" s="166" t="s">
        <v>202</v>
      </c>
      <c r="D1005" s="162" t="s">
        <v>2</v>
      </c>
      <c r="E1005" s="162" t="s">
        <v>160</v>
      </c>
      <c r="F1005" s="88">
        <v>20.7349</v>
      </c>
      <c r="G1005" s="88">
        <v>20.7349</v>
      </c>
      <c r="H1005" s="88">
        <v>20.7349</v>
      </c>
      <c r="I1005" s="180" t="s">
        <v>1258</v>
      </c>
      <c r="J1005" s="44" t="s">
        <v>107</v>
      </c>
      <c r="K1005" s="44" t="s">
        <v>82</v>
      </c>
      <c r="L1005" s="45" t="s">
        <v>62</v>
      </c>
      <c r="M1005" s="19" t="s">
        <v>1433</v>
      </c>
      <c r="N1005" s="6"/>
    </row>
    <row r="1006" spans="1:14" ht="38.25" customHeight="1" x14ac:dyDescent="0.2">
      <c r="A1006" s="161">
        <v>772</v>
      </c>
      <c r="B1006" s="174" t="s">
        <v>948</v>
      </c>
      <c r="C1006" s="166" t="s">
        <v>202</v>
      </c>
      <c r="D1006" s="162" t="s">
        <v>2</v>
      </c>
      <c r="E1006" s="162" t="s">
        <v>160</v>
      </c>
      <c r="F1006" s="88">
        <v>15.045999999999999</v>
      </c>
      <c r="G1006" s="88">
        <v>15.045999999999999</v>
      </c>
      <c r="H1006" s="88">
        <v>15.045999999999999</v>
      </c>
      <c r="I1006" s="180" t="s">
        <v>1258</v>
      </c>
      <c r="J1006" s="44" t="s">
        <v>107</v>
      </c>
      <c r="K1006" s="44" t="s">
        <v>82</v>
      </c>
      <c r="L1006" s="45" t="s">
        <v>62</v>
      </c>
      <c r="M1006" s="19" t="s">
        <v>1433</v>
      </c>
      <c r="N1006" s="6"/>
    </row>
    <row r="1007" spans="1:14" ht="51" customHeight="1" x14ac:dyDescent="0.2">
      <c r="A1007" s="161">
        <v>773</v>
      </c>
      <c r="B1007" s="174" t="s">
        <v>949</v>
      </c>
      <c r="C1007" s="166" t="s">
        <v>202</v>
      </c>
      <c r="D1007" s="162" t="s">
        <v>2</v>
      </c>
      <c r="E1007" s="162" t="s">
        <v>160</v>
      </c>
      <c r="F1007" s="18">
        <v>5.6269999999999998</v>
      </c>
      <c r="G1007" s="18">
        <v>5.6269999999999998</v>
      </c>
      <c r="H1007" s="18">
        <v>5.6269999999999998</v>
      </c>
      <c r="I1007" s="180" t="s">
        <v>1258</v>
      </c>
      <c r="J1007" s="44" t="s">
        <v>107</v>
      </c>
      <c r="K1007" s="44" t="s">
        <v>82</v>
      </c>
      <c r="L1007" s="45" t="s">
        <v>62</v>
      </c>
      <c r="M1007" s="9" t="s">
        <v>1977</v>
      </c>
      <c r="N1007" s="6"/>
    </row>
    <row r="1008" spans="1:14" ht="38.25" customHeight="1" x14ac:dyDescent="0.2">
      <c r="A1008" s="161">
        <v>774</v>
      </c>
      <c r="B1008" s="174" t="s">
        <v>950</v>
      </c>
      <c r="C1008" s="166" t="s">
        <v>202</v>
      </c>
      <c r="D1008" s="162" t="s">
        <v>2</v>
      </c>
      <c r="E1008" s="162" t="s">
        <v>160</v>
      </c>
      <c r="F1008" s="88">
        <v>155.542</v>
      </c>
      <c r="G1008" s="88">
        <v>155.542</v>
      </c>
      <c r="H1008" s="88">
        <v>155.542</v>
      </c>
      <c r="I1008" s="180" t="s">
        <v>1258</v>
      </c>
      <c r="J1008" s="44" t="s">
        <v>107</v>
      </c>
      <c r="K1008" s="44" t="s">
        <v>82</v>
      </c>
      <c r="L1008" s="45" t="s">
        <v>62</v>
      </c>
      <c r="M1008" s="19" t="s">
        <v>1433</v>
      </c>
      <c r="N1008" s="6"/>
    </row>
    <row r="1009" spans="1:14" ht="51" customHeight="1" x14ac:dyDescent="0.2">
      <c r="A1009" s="161">
        <v>775</v>
      </c>
      <c r="B1009" s="174" t="s">
        <v>951</v>
      </c>
      <c r="C1009" s="166" t="s">
        <v>202</v>
      </c>
      <c r="D1009" s="162" t="s">
        <v>2</v>
      </c>
      <c r="E1009" s="162" t="s">
        <v>160</v>
      </c>
      <c r="F1009" s="88">
        <v>11.6013</v>
      </c>
      <c r="G1009" s="88">
        <v>11.6013</v>
      </c>
      <c r="H1009" s="152">
        <v>11.6013</v>
      </c>
      <c r="I1009" s="180" t="s">
        <v>1258</v>
      </c>
      <c r="J1009" s="44" t="s">
        <v>107</v>
      </c>
      <c r="K1009" s="44" t="s">
        <v>82</v>
      </c>
      <c r="L1009" s="45" t="s">
        <v>62</v>
      </c>
      <c r="M1009" s="19" t="s">
        <v>1433</v>
      </c>
      <c r="N1009" s="6"/>
    </row>
    <row r="1010" spans="1:14" ht="63.75" x14ac:dyDescent="0.2">
      <c r="A1010" s="193">
        <v>776</v>
      </c>
      <c r="B1010" s="173" t="s">
        <v>904</v>
      </c>
      <c r="C1010" s="166" t="s">
        <v>202</v>
      </c>
      <c r="D1010" s="162" t="s">
        <v>2</v>
      </c>
      <c r="E1010" s="162" t="s">
        <v>160</v>
      </c>
      <c r="F1010" s="42">
        <v>312.13200000000001</v>
      </c>
      <c r="G1010" s="42">
        <v>312.13200000000001</v>
      </c>
      <c r="H1010" s="42">
        <v>312.13200000000001</v>
      </c>
      <c r="I1010" s="180" t="s">
        <v>142</v>
      </c>
      <c r="J1010" s="44" t="s">
        <v>107</v>
      </c>
      <c r="K1010" s="44" t="s">
        <v>82</v>
      </c>
      <c r="L1010" s="45" t="s">
        <v>61</v>
      </c>
      <c r="M1010" s="9" t="s">
        <v>1868</v>
      </c>
      <c r="N1010" s="6"/>
    </row>
    <row r="1011" spans="1:14" ht="76.5" x14ac:dyDescent="0.2">
      <c r="A1011" s="193"/>
      <c r="B1011" s="173" t="s">
        <v>906</v>
      </c>
      <c r="C1011" s="166" t="s">
        <v>202</v>
      </c>
      <c r="D1011" s="162" t="s">
        <v>2</v>
      </c>
      <c r="E1011" s="162" t="s">
        <v>160</v>
      </c>
      <c r="F1011" s="42">
        <v>32.347999999999999</v>
      </c>
      <c r="G1011" s="42">
        <v>32.347999999999999</v>
      </c>
      <c r="H1011" s="42">
        <v>32.347999999999999</v>
      </c>
      <c r="I1011" s="180" t="s">
        <v>142</v>
      </c>
      <c r="J1011" s="44" t="s">
        <v>107</v>
      </c>
      <c r="K1011" s="44" t="s">
        <v>82</v>
      </c>
      <c r="L1011" s="45" t="s">
        <v>61</v>
      </c>
      <c r="M1011" s="9" t="s">
        <v>1869</v>
      </c>
      <c r="N1011" s="6"/>
    </row>
    <row r="1012" spans="1:14" ht="12.75" customHeight="1" x14ac:dyDescent="0.2">
      <c r="A1012" s="193"/>
      <c r="B1012" s="173" t="s">
        <v>905</v>
      </c>
      <c r="C1012" s="166" t="s">
        <v>202</v>
      </c>
      <c r="D1012" s="162" t="s">
        <v>2</v>
      </c>
      <c r="E1012" s="162" t="s">
        <v>160</v>
      </c>
      <c r="F1012" s="42">
        <v>279.78399999999999</v>
      </c>
      <c r="G1012" s="42">
        <v>279.78399999999999</v>
      </c>
      <c r="H1012" s="42">
        <v>279.78399889999997</v>
      </c>
      <c r="I1012" s="180" t="s">
        <v>142</v>
      </c>
      <c r="J1012" s="44" t="s">
        <v>107</v>
      </c>
      <c r="K1012" s="44" t="s">
        <v>82</v>
      </c>
      <c r="L1012" s="45" t="s">
        <v>61</v>
      </c>
      <c r="M1012" s="19" t="s">
        <v>1433</v>
      </c>
      <c r="N1012" s="6"/>
    </row>
    <row r="1013" spans="1:14" ht="51" customHeight="1" x14ac:dyDescent="0.2">
      <c r="A1013" s="193">
        <v>777</v>
      </c>
      <c r="B1013" s="173" t="s">
        <v>952</v>
      </c>
      <c r="C1013" s="166" t="s">
        <v>202</v>
      </c>
      <c r="D1013" s="162" t="s">
        <v>2</v>
      </c>
      <c r="E1013" s="162" t="s">
        <v>160</v>
      </c>
      <c r="F1013" s="42">
        <v>517.125</v>
      </c>
      <c r="G1013" s="42">
        <v>517.125</v>
      </c>
      <c r="H1013" s="42">
        <v>517.125</v>
      </c>
      <c r="I1013" s="180" t="s">
        <v>1259</v>
      </c>
      <c r="J1013" s="44" t="s">
        <v>107</v>
      </c>
      <c r="K1013" s="44" t="s">
        <v>82</v>
      </c>
      <c r="L1013" s="45" t="s">
        <v>73</v>
      </c>
      <c r="M1013" s="19" t="s">
        <v>1433</v>
      </c>
      <c r="N1013" s="6"/>
    </row>
    <row r="1014" spans="1:14" ht="38.25" x14ac:dyDescent="0.2">
      <c r="A1014" s="193"/>
      <c r="B1014" s="173" t="s">
        <v>953</v>
      </c>
      <c r="C1014" s="166" t="s">
        <v>202</v>
      </c>
      <c r="D1014" s="162" t="s">
        <v>2</v>
      </c>
      <c r="E1014" s="162" t="s">
        <v>160</v>
      </c>
      <c r="F1014" s="42">
        <v>517.125</v>
      </c>
      <c r="G1014" s="42">
        <v>517.125</v>
      </c>
      <c r="H1014" s="42">
        <v>517.125</v>
      </c>
      <c r="I1014" s="180" t="s">
        <v>1259</v>
      </c>
      <c r="J1014" s="44" t="s">
        <v>107</v>
      </c>
      <c r="K1014" s="44" t="s">
        <v>82</v>
      </c>
      <c r="L1014" s="45" t="s">
        <v>73</v>
      </c>
      <c r="M1014" s="19" t="s">
        <v>1978</v>
      </c>
      <c r="N1014" s="6"/>
    </row>
    <row r="1015" spans="1:14" ht="12.75" customHeight="1" x14ac:dyDescent="0.2">
      <c r="A1015" s="161"/>
      <c r="B1015" s="174"/>
      <c r="C1015" s="166"/>
      <c r="D1015" s="162" t="s">
        <v>2</v>
      </c>
      <c r="E1015" s="162"/>
      <c r="F1015" s="18"/>
      <c r="G1015" s="18"/>
      <c r="H1015" s="18"/>
      <c r="I1015" s="180"/>
      <c r="J1015" s="44"/>
      <c r="K1015" s="44"/>
      <c r="L1015" s="45"/>
      <c r="M1015" s="9"/>
      <c r="N1015" s="6"/>
    </row>
    <row r="1016" spans="1:14" ht="38.25" customHeight="1" x14ac:dyDescent="0.2">
      <c r="A1016" s="161">
        <v>792</v>
      </c>
      <c r="B1016" s="174" t="s">
        <v>954</v>
      </c>
      <c r="C1016" s="166" t="s">
        <v>202</v>
      </c>
      <c r="D1016" s="162" t="s">
        <v>2</v>
      </c>
      <c r="E1016" s="162" t="s">
        <v>160</v>
      </c>
      <c r="F1016" s="42">
        <v>42.6111</v>
      </c>
      <c r="G1016" s="42">
        <v>42.6111</v>
      </c>
      <c r="H1016" s="42">
        <v>42.611043199999997</v>
      </c>
      <c r="I1016" s="180" t="s">
        <v>1258</v>
      </c>
      <c r="J1016" s="44" t="s">
        <v>107</v>
      </c>
      <c r="K1016" s="44" t="s">
        <v>109</v>
      </c>
      <c r="L1016" s="45" t="s">
        <v>65</v>
      </c>
      <c r="M1016" s="19" t="s">
        <v>1433</v>
      </c>
      <c r="N1016" s="6"/>
    </row>
    <row r="1017" spans="1:14" ht="51" customHeight="1" x14ac:dyDescent="0.2">
      <c r="A1017" s="161">
        <v>793</v>
      </c>
      <c r="B1017" s="174" t="s">
        <v>955</v>
      </c>
      <c r="C1017" s="166" t="s">
        <v>202</v>
      </c>
      <c r="D1017" s="162" t="s">
        <v>2</v>
      </c>
      <c r="E1017" s="162" t="s">
        <v>160</v>
      </c>
      <c r="F1017" s="42">
        <v>20.7849</v>
      </c>
      <c r="G1017" s="42">
        <v>20.7849</v>
      </c>
      <c r="H1017" s="42">
        <v>20.7849</v>
      </c>
      <c r="I1017" s="180" t="s">
        <v>1258</v>
      </c>
      <c r="J1017" s="44" t="s">
        <v>107</v>
      </c>
      <c r="K1017" s="44" t="s">
        <v>109</v>
      </c>
      <c r="L1017" s="45" t="s">
        <v>65</v>
      </c>
      <c r="M1017" s="19" t="s">
        <v>1433</v>
      </c>
      <c r="N1017" s="6"/>
    </row>
    <row r="1018" spans="1:14" ht="12.75" customHeight="1" x14ac:dyDescent="0.2">
      <c r="A1018" s="193">
        <v>794</v>
      </c>
      <c r="B1018" s="204" t="s">
        <v>956</v>
      </c>
      <c r="C1018" s="166" t="s">
        <v>309</v>
      </c>
      <c r="D1018" s="198" t="s">
        <v>2</v>
      </c>
      <c r="E1018" s="194" t="s">
        <v>160</v>
      </c>
      <c r="F1018" s="70">
        <v>248.12100000000001</v>
      </c>
      <c r="G1018" s="70">
        <v>248.12100000000001</v>
      </c>
      <c r="H1018" s="70">
        <f>H1021</f>
        <v>248.12100000000001</v>
      </c>
      <c r="I1018" s="15" t="s">
        <v>19</v>
      </c>
      <c r="J1018" s="10">
        <v>271</v>
      </c>
      <c r="K1018" s="11" t="s">
        <v>91</v>
      </c>
      <c r="L1018" s="11" t="s">
        <v>61</v>
      </c>
      <c r="M1018" s="19" t="s">
        <v>1433</v>
      </c>
      <c r="N1018" s="6"/>
    </row>
    <row r="1019" spans="1:14" ht="26.25" customHeight="1" x14ac:dyDescent="0.2">
      <c r="A1019" s="193"/>
      <c r="B1019" s="204"/>
      <c r="C1019" s="166" t="s">
        <v>309</v>
      </c>
      <c r="D1019" s="198"/>
      <c r="E1019" s="194"/>
      <c r="F1019" s="70">
        <v>27.569299999999998</v>
      </c>
      <c r="G1019" s="70">
        <v>27.569299999999998</v>
      </c>
      <c r="H1019" s="70">
        <f>H1022</f>
        <v>27.569299999999998</v>
      </c>
      <c r="I1019" s="15" t="s">
        <v>168</v>
      </c>
      <c r="J1019" s="10">
        <v>271</v>
      </c>
      <c r="K1019" s="11" t="s">
        <v>91</v>
      </c>
      <c r="L1019" s="11" t="s">
        <v>62</v>
      </c>
      <c r="M1019" s="19" t="s">
        <v>1433</v>
      </c>
      <c r="N1019" s="6"/>
    </row>
    <row r="1020" spans="1:14" ht="12.75" customHeight="1" x14ac:dyDescent="0.2">
      <c r="A1020" s="161"/>
      <c r="B1020" s="175" t="s">
        <v>840</v>
      </c>
      <c r="C1020" s="166"/>
      <c r="D1020" s="166"/>
      <c r="E1020" s="162"/>
      <c r="F1020" s="70"/>
      <c r="G1020" s="70"/>
      <c r="H1020" s="70"/>
      <c r="I1020" s="15"/>
      <c r="J1020" s="10"/>
      <c r="K1020" s="11"/>
      <c r="L1020" s="11"/>
      <c r="M1020" s="9"/>
      <c r="N1020" s="6"/>
    </row>
    <row r="1021" spans="1:14" ht="38.25" x14ac:dyDescent="0.2">
      <c r="A1021" s="193">
        <v>795</v>
      </c>
      <c r="B1021" s="206" t="s">
        <v>957</v>
      </c>
      <c r="C1021" s="166" t="s">
        <v>202</v>
      </c>
      <c r="D1021" s="198" t="s">
        <v>2</v>
      </c>
      <c r="E1021" s="214" t="s">
        <v>160</v>
      </c>
      <c r="F1021" s="42">
        <v>248.12100000000001</v>
      </c>
      <c r="G1021" s="42">
        <v>248.12100000000001</v>
      </c>
      <c r="H1021" s="42">
        <v>248.12100000000001</v>
      </c>
      <c r="I1021" s="166" t="s">
        <v>142</v>
      </c>
      <c r="J1021" s="44" t="s">
        <v>107</v>
      </c>
      <c r="K1021" s="44" t="s">
        <v>91</v>
      </c>
      <c r="L1021" s="44" t="s">
        <v>61</v>
      </c>
      <c r="M1021" s="19" t="s">
        <v>1870</v>
      </c>
      <c r="N1021" s="6"/>
    </row>
    <row r="1022" spans="1:14" ht="38.25" x14ac:dyDescent="0.2">
      <c r="A1022" s="193"/>
      <c r="B1022" s="206"/>
      <c r="C1022" s="166" t="s">
        <v>202</v>
      </c>
      <c r="D1022" s="198"/>
      <c r="E1022" s="214"/>
      <c r="F1022" s="42">
        <v>27.569299999999998</v>
      </c>
      <c r="G1022" s="42">
        <v>27.569299999999998</v>
      </c>
      <c r="H1022" s="42">
        <v>27.569299999999998</v>
      </c>
      <c r="I1022" s="166" t="s">
        <v>1258</v>
      </c>
      <c r="J1022" s="44" t="s">
        <v>107</v>
      </c>
      <c r="K1022" s="44" t="s">
        <v>91</v>
      </c>
      <c r="L1022" s="44" t="s">
        <v>62</v>
      </c>
      <c r="M1022" s="9" t="s">
        <v>1871</v>
      </c>
      <c r="N1022" s="6"/>
    </row>
    <row r="1023" spans="1:14" ht="12.75" customHeight="1" x14ac:dyDescent="0.2">
      <c r="A1023" s="161"/>
      <c r="B1023" s="19" t="s">
        <v>167</v>
      </c>
      <c r="C1023" s="166"/>
      <c r="D1023" s="162"/>
      <c r="E1023" s="59"/>
      <c r="F1023" s="79"/>
      <c r="G1023" s="79"/>
      <c r="H1023" s="79"/>
      <c r="I1023" s="180"/>
      <c r="J1023" s="162"/>
      <c r="K1023" s="162"/>
      <c r="L1023" s="162"/>
      <c r="M1023" s="9"/>
      <c r="N1023" s="6"/>
    </row>
    <row r="1024" spans="1:14" ht="12.75" customHeight="1" x14ac:dyDescent="0.2">
      <c r="A1024" s="161"/>
      <c r="B1024" s="19" t="s">
        <v>168</v>
      </c>
      <c r="C1024" s="166"/>
      <c r="D1024" s="166"/>
      <c r="E1024" s="59"/>
      <c r="F1024" s="79">
        <f>F1019+F956+F918+F915+F914</f>
        <v>2387.7907</v>
      </c>
      <c r="G1024" s="79">
        <f>G1019+G956+G918+G915+G914</f>
        <v>2387.7907</v>
      </c>
      <c r="H1024" s="79">
        <f>H1019+H956+H918+H915+H914</f>
        <v>2387.7908000000002</v>
      </c>
      <c r="I1024" s="166"/>
      <c r="J1024" s="162"/>
      <c r="K1024" s="162"/>
      <c r="L1024" s="162"/>
      <c r="M1024" s="9"/>
      <c r="N1024" s="6"/>
    </row>
    <row r="1025" spans="1:14" ht="12.75" customHeight="1" x14ac:dyDescent="0.2">
      <c r="A1025" s="161"/>
      <c r="B1025" s="19" t="s">
        <v>19</v>
      </c>
      <c r="C1025" s="166"/>
      <c r="D1025" s="166"/>
      <c r="E1025" s="59"/>
      <c r="F1025" s="79">
        <f>F1018+F955+F917</f>
        <v>560.25300000000004</v>
      </c>
      <c r="G1025" s="79">
        <f>G1018+G955+G917</f>
        <v>560.25300000000004</v>
      </c>
      <c r="H1025" s="79">
        <f>H1018+H955+H917</f>
        <v>560.25300000000004</v>
      </c>
      <c r="I1025" s="166"/>
      <c r="J1025" s="162"/>
      <c r="K1025" s="162"/>
      <c r="L1025" s="162"/>
      <c r="M1025" s="9"/>
      <c r="N1025" s="6"/>
    </row>
    <row r="1026" spans="1:14" ht="12.75" customHeight="1" x14ac:dyDescent="0.2">
      <c r="A1026" s="161"/>
      <c r="B1026" s="19" t="s">
        <v>169</v>
      </c>
      <c r="C1026" s="166"/>
      <c r="D1026" s="166"/>
      <c r="E1026" s="59"/>
      <c r="F1026" s="79">
        <f>F957+F919</f>
        <v>2053.6639999999998</v>
      </c>
      <c r="G1026" s="79">
        <f>G957+G919</f>
        <v>2053.6639999999998</v>
      </c>
      <c r="H1026" s="79">
        <f>H957+H919</f>
        <v>2053.6639999999998</v>
      </c>
      <c r="I1026" s="166"/>
      <c r="J1026" s="162"/>
      <c r="K1026" s="162"/>
      <c r="L1026" s="162"/>
      <c r="M1026" s="9"/>
      <c r="N1026" s="6"/>
    </row>
    <row r="1027" spans="1:14" ht="12.75" customHeight="1" x14ac:dyDescent="0.2">
      <c r="A1027" s="161"/>
      <c r="B1027" s="127" t="s">
        <v>958</v>
      </c>
      <c r="C1027" s="166"/>
      <c r="D1027" s="166"/>
      <c r="E1027" s="59"/>
      <c r="F1027" s="79">
        <f>F1026+F1025+F1024</f>
        <v>5001.7076999999999</v>
      </c>
      <c r="G1027" s="79">
        <f>G1026+G1025+G1024</f>
        <v>5001.7076999999999</v>
      </c>
      <c r="H1027" s="79">
        <f>H1026+H1025+H1024</f>
        <v>5001.7078000000001</v>
      </c>
      <c r="I1027" s="166"/>
      <c r="J1027" s="162"/>
      <c r="K1027" s="162"/>
      <c r="L1027" s="162"/>
      <c r="M1027" s="9"/>
      <c r="N1027" s="6"/>
    </row>
    <row r="1028" spans="1:14" ht="13.5" customHeight="1" x14ac:dyDescent="0.2">
      <c r="A1028" s="161"/>
      <c r="B1028" s="126" t="s">
        <v>959</v>
      </c>
      <c r="C1028" s="61"/>
      <c r="D1028" s="62"/>
      <c r="E1028" s="62"/>
      <c r="F1028" s="60"/>
      <c r="G1028" s="60"/>
      <c r="H1028" s="60"/>
      <c r="I1028" s="61"/>
      <c r="J1028" s="62"/>
      <c r="K1028" s="62"/>
      <c r="L1028" s="62"/>
      <c r="M1028" s="9"/>
      <c r="N1028" s="6"/>
    </row>
    <row r="1029" spans="1:14" ht="25.5" customHeight="1" x14ac:dyDescent="0.2">
      <c r="A1029" s="161"/>
      <c r="B1029" s="93" t="s">
        <v>960</v>
      </c>
      <c r="C1029" s="162"/>
      <c r="D1029" s="162"/>
      <c r="E1029" s="162"/>
      <c r="F1029" s="15"/>
      <c r="G1029" s="15"/>
      <c r="H1029" s="15"/>
      <c r="I1029" s="162"/>
      <c r="J1029" s="162"/>
      <c r="K1029" s="162"/>
      <c r="L1029" s="162"/>
      <c r="M1029" s="9"/>
      <c r="N1029" s="6"/>
    </row>
    <row r="1030" spans="1:14" ht="38.25" x14ac:dyDescent="0.2">
      <c r="A1030" s="161">
        <v>796</v>
      </c>
      <c r="B1030" s="172" t="s">
        <v>961</v>
      </c>
      <c r="C1030" s="166" t="s">
        <v>309</v>
      </c>
      <c r="D1030" s="166" t="s">
        <v>2</v>
      </c>
      <c r="E1030" s="162" t="s">
        <v>160</v>
      </c>
      <c r="F1030" s="70">
        <v>573.404</v>
      </c>
      <c r="G1030" s="70">
        <v>573.404</v>
      </c>
      <c r="H1030" s="70">
        <v>573.404</v>
      </c>
      <c r="I1030" s="15" t="s">
        <v>168</v>
      </c>
      <c r="J1030" s="10">
        <v>271</v>
      </c>
      <c r="K1030" s="11" t="s">
        <v>141</v>
      </c>
      <c r="L1030" s="11"/>
      <c r="M1030" s="19" t="s">
        <v>1705</v>
      </c>
      <c r="N1030" s="6"/>
    </row>
    <row r="1031" spans="1:14" ht="25.5" x14ac:dyDescent="0.2">
      <c r="A1031" s="193">
        <v>797</v>
      </c>
      <c r="B1031" s="204" t="s">
        <v>962</v>
      </c>
      <c r="C1031" s="166" t="s">
        <v>309</v>
      </c>
      <c r="D1031" s="198" t="s">
        <v>2</v>
      </c>
      <c r="E1031" s="194" t="s">
        <v>160</v>
      </c>
      <c r="F1031" s="70">
        <v>3397.1120000000001</v>
      </c>
      <c r="G1031" s="70">
        <v>3397.1120000000001</v>
      </c>
      <c r="H1031" s="70">
        <f>H1052+H1053+H1054+H1055+H1056+H1057+H1058+H1059+H1060+H1061+H1062+H1063</f>
        <v>3397.1119999999992</v>
      </c>
      <c r="I1031" s="15" t="s">
        <v>19</v>
      </c>
      <c r="J1031" s="10">
        <v>271</v>
      </c>
      <c r="K1031" s="11" t="s">
        <v>110</v>
      </c>
      <c r="L1031" s="11" t="s">
        <v>61</v>
      </c>
      <c r="M1031" s="9" t="s">
        <v>1909</v>
      </c>
      <c r="N1031" s="6"/>
    </row>
    <row r="1032" spans="1:14" ht="38.25" customHeight="1" x14ac:dyDescent="0.2">
      <c r="A1032" s="193"/>
      <c r="B1032" s="204"/>
      <c r="C1032" s="166" t="s">
        <v>309</v>
      </c>
      <c r="D1032" s="198"/>
      <c r="E1032" s="194"/>
      <c r="F1032" s="70">
        <v>1203.5717</v>
      </c>
      <c r="G1032" s="70">
        <v>1203.5717</v>
      </c>
      <c r="H1032" s="70">
        <f>H1034+H1035+H1036+H1037+H1038+H1039+H1040+H1041+H1042+H1043+H1044+H1045+H1046+H1047+H1048+H1049+H1050+H1051</f>
        <v>1203.5717</v>
      </c>
      <c r="I1032" s="15" t="s">
        <v>168</v>
      </c>
      <c r="J1032" s="10">
        <v>271</v>
      </c>
      <c r="K1032" s="11" t="s">
        <v>110</v>
      </c>
      <c r="L1032" s="11" t="s">
        <v>62</v>
      </c>
      <c r="M1032" s="9" t="s">
        <v>1910</v>
      </c>
      <c r="N1032" s="6"/>
    </row>
    <row r="1033" spans="1:14" ht="12.75" customHeight="1" x14ac:dyDescent="0.2">
      <c r="A1033" s="161"/>
      <c r="B1033" s="175" t="s">
        <v>840</v>
      </c>
      <c r="C1033" s="166"/>
      <c r="D1033" s="166"/>
      <c r="E1033" s="162"/>
      <c r="F1033" s="70"/>
      <c r="G1033" s="70"/>
      <c r="H1033" s="70"/>
      <c r="I1033" s="15"/>
      <c r="J1033" s="10"/>
      <c r="K1033" s="11"/>
      <c r="L1033" s="11"/>
      <c r="M1033" s="9"/>
      <c r="N1033" s="6"/>
    </row>
    <row r="1034" spans="1:14" ht="25.5" customHeight="1" x14ac:dyDescent="0.2">
      <c r="A1034" s="161">
        <v>798</v>
      </c>
      <c r="B1034" s="174" t="s">
        <v>963</v>
      </c>
      <c r="C1034" s="166" t="s">
        <v>202</v>
      </c>
      <c r="D1034" s="162" t="s">
        <v>2</v>
      </c>
      <c r="E1034" s="180" t="s">
        <v>160</v>
      </c>
      <c r="F1034" s="18">
        <v>19.831499999999998</v>
      </c>
      <c r="G1034" s="18">
        <v>19.831499999999998</v>
      </c>
      <c r="H1034" s="18">
        <v>19.831499999999998</v>
      </c>
      <c r="I1034" s="180" t="s">
        <v>1258</v>
      </c>
      <c r="J1034" s="44" t="s">
        <v>107</v>
      </c>
      <c r="K1034" s="44" t="s">
        <v>110</v>
      </c>
      <c r="L1034" s="45" t="s">
        <v>62</v>
      </c>
      <c r="M1034" s="19" t="s">
        <v>1438</v>
      </c>
      <c r="N1034" s="6"/>
    </row>
    <row r="1035" spans="1:14" ht="25.5" customHeight="1" x14ac:dyDescent="0.2">
      <c r="A1035" s="161">
        <v>800</v>
      </c>
      <c r="B1035" s="174" t="s">
        <v>964</v>
      </c>
      <c r="C1035" s="166" t="s">
        <v>202</v>
      </c>
      <c r="D1035" s="162" t="s">
        <v>2</v>
      </c>
      <c r="E1035" s="180" t="s">
        <v>160</v>
      </c>
      <c r="F1035" s="18">
        <v>18.694500000000001</v>
      </c>
      <c r="G1035" s="18">
        <v>18.694500000000001</v>
      </c>
      <c r="H1035" s="18">
        <v>18.694500000000001</v>
      </c>
      <c r="I1035" s="180" t="s">
        <v>1258</v>
      </c>
      <c r="J1035" s="44" t="s">
        <v>107</v>
      </c>
      <c r="K1035" s="44" t="s">
        <v>110</v>
      </c>
      <c r="L1035" s="45" t="s">
        <v>62</v>
      </c>
      <c r="M1035" s="52" t="s">
        <v>1872</v>
      </c>
      <c r="N1035" s="6"/>
    </row>
    <row r="1036" spans="1:14" ht="25.5" customHeight="1" x14ac:dyDescent="0.2">
      <c r="A1036" s="161">
        <v>801</v>
      </c>
      <c r="B1036" s="174" t="s">
        <v>965</v>
      </c>
      <c r="C1036" s="166" t="s">
        <v>202</v>
      </c>
      <c r="D1036" s="162" t="s">
        <v>2</v>
      </c>
      <c r="E1036" s="180" t="s">
        <v>160</v>
      </c>
      <c r="F1036" s="18">
        <v>55.547199999999997</v>
      </c>
      <c r="G1036" s="18">
        <v>55.547199999999997</v>
      </c>
      <c r="H1036" s="18">
        <v>55.547199999999997</v>
      </c>
      <c r="I1036" s="180" t="s">
        <v>1258</v>
      </c>
      <c r="J1036" s="44" t="s">
        <v>107</v>
      </c>
      <c r="K1036" s="44" t="s">
        <v>110</v>
      </c>
      <c r="L1036" s="45" t="s">
        <v>62</v>
      </c>
      <c r="M1036" s="19" t="s">
        <v>1438</v>
      </c>
      <c r="N1036" s="6"/>
    </row>
    <row r="1037" spans="1:14" ht="25.5" customHeight="1" x14ac:dyDescent="0.2">
      <c r="A1037" s="161">
        <v>809</v>
      </c>
      <c r="B1037" s="174" t="s">
        <v>966</v>
      </c>
      <c r="C1037" s="166" t="s">
        <v>202</v>
      </c>
      <c r="D1037" s="162" t="s">
        <v>2</v>
      </c>
      <c r="E1037" s="180" t="s">
        <v>160</v>
      </c>
      <c r="F1037" s="18">
        <v>43</v>
      </c>
      <c r="G1037" s="18">
        <v>43</v>
      </c>
      <c r="H1037" s="18">
        <v>43</v>
      </c>
      <c r="I1037" s="180" t="s">
        <v>1258</v>
      </c>
      <c r="J1037" s="44" t="s">
        <v>107</v>
      </c>
      <c r="K1037" s="44" t="s">
        <v>110</v>
      </c>
      <c r="L1037" s="45" t="s">
        <v>62</v>
      </c>
      <c r="M1037" s="19" t="s">
        <v>1705</v>
      </c>
      <c r="N1037" s="6"/>
    </row>
    <row r="1038" spans="1:14" ht="51" customHeight="1" x14ac:dyDescent="0.2">
      <c r="A1038" s="161">
        <v>814</v>
      </c>
      <c r="B1038" s="174" t="s">
        <v>967</v>
      </c>
      <c r="C1038" s="166" t="s">
        <v>202</v>
      </c>
      <c r="D1038" s="162" t="s">
        <v>2</v>
      </c>
      <c r="E1038" s="180" t="s">
        <v>160</v>
      </c>
      <c r="F1038" s="18">
        <v>9.4063999999999997</v>
      </c>
      <c r="G1038" s="18">
        <v>9.4063999999999997</v>
      </c>
      <c r="H1038" s="18">
        <v>9.4063999999999997</v>
      </c>
      <c r="I1038" s="180" t="s">
        <v>1258</v>
      </c>
      <c r="J1038" s="44" t="s">
        <v>107</v>
      </c>
      <c r="K1038" s="44" t="s">
        <v>110</v>
      </c>
      <c r="L1038" s="45" t="s">
        <v>62</v>
      </c>
      <c r="M1038" s="145" t="s">
        <v>1438</v>
      </c>
      <c r="N1038" s="6"/>
    </row>
    <row r="1039" spans="1:14" ht="25.5" customHeight="1" x14ac:dyDescent="0.2">
      <c r="A1039" s="161">
        <v>815</v>
      </c>
      <c r="B1039" s="174" t="s">
        <v>968</v>
      </c>
      <c r="C1039" s="166" t="s">
        <v>202</v>
      </c>
      <c r="D1039" s="162" t="s">
        <v>2</v>
      </c>
      <c r="E1039" s="180" t="s">
        <v>160</v>
      </c>
      <c r="F1039" s="18">
        <v>51.48</v>
      </c>
      <c r="G1039" s="18">
        <v>51.48</v>
      </c>
      <c r="H1039" s="18">
        <v>51.48</v>
      </c>
      <c r="I1039" s="180" t="s">
        <v>1258</v>
      </c>
      <c r="J1039" s="44" t="s">
        <v>107</v>
      </c>
      <c r="K1039" s="44" t="s">
        <v>110</v>
      </c>
      <c r="L1039" s="45" t="s">
        <v>62</v>
      </c>
      <c r="M1039" s="145" t="s">
        <v>1438</v>
      </c>
      <c r="N1039" s="6"/>
    </row>
    <row r="1040" spans="1:14" ht="25.5" customHeight="1" x14ac:dyDescent="0.2">
      <c r="A1040" s="161">
        <v>818</v>
      </c>
      <c r="B1040" s="174" t="s">
        <v>969</v>
      </c>
      <c r="C1040" s="166" t="s">
        <v>202</v>
      </c>
      <c r="D1040" s="162" t="s">
        <v>2</v>
      </c>
      <c r="E1040" s="180" t="s">
        <v>160</v>
      </c>
      <c r="F1040" s="18">
        <v>17.314</v>
      </c>
      <c r="G1040" s="18">
        <v>17.314</v>
      </c>
      <c r="H1040" s="18">
        <v>17.314</v>
      </c>
      <c r="I1040" s="180" t="s">
        <v>1258</v>
      </c>
      <c r="J1040" s="44" t="s">
        <v>107</v>
      </c>
      <c r="K1040" s="44" t="s">
        <v>110</v>
      </c>
      <c r="L1040" s="45" t="s">
        <v>62</v>
      </c>
      <c r="M1040" s="19" t="s">
        <v>1438</v>
      </c>
      <c r="N1040" s="6"/>
    </row>
    <row r="1041" spans="1:14" ht="25.5" customHeight="1" x14ac:dyDescent="0.2">
      <c r="A1041" s="161">
        <v>819</v>
      </c>
      <c r="B1041" s="174" t="s">
        <v>970</v>
      </c>
      <c r="C1041" s="166" t="s">
        <v>202</v>
      </c>
      <c r="D1041" s="162" t="s">
        <v>2</v>
      </c>
      <c r="E1041" s="180" t="s">
        <v>160</v>
      </c>
      <c r="F1041" s="18">
        <v>34</v>
      </c>
      <c r="G1041" s="18">
        <v>34</v>
      </c>
      <c r="H1041" s="18">
        <v>34</v>
      </c>
      <c r="I1041" s="180" t="s">
        <v>1258</v>
      </c>
      <c r="J1041" s="44" t="s">
        <v>107</v>
      </c>
      <c r="K1041" s="44" t="s">
        <v>110</v>
      </c>
      <c r="L1041" s="45" t="s">
        <v>62</v>
      </c>
      <c r="M1041" s="19" t="s">
        <v>1438</v>
      </c>
      <c r="N1041" s="6"/>
    </row>
    <row r="1042" spans="1:14" ht="25.5" customHeight="1" x14ac:dyDescent="0.2">
      <c r="A1042" s="161">
        <v>820</v>
      </c>
      <c r="B1042" s="174" t="s">
        <v>971</v>
      </c>
      <c r="C1042" s="166" t="s">
        <v>202</v>
      </c>
      <c r="D1042" s="162" t="s">
        <v>2</v>
      </c>
      <c r="E1042" s="180" t="s">
        <v>160</v>
      </c>
      <c r="F1042" s="18">
        <v>13.5101</v>
      </c>
      <c r="G1042" s="18">
        <v>13.5101</v>
      </c>
      <c r="H1042" s="18">
        <v>13.5101</v>
      </c>
      <c r="I1042" s="180" t="s">
        <v>1258</v>
      </c>
      <c r="J1042" s="44" t="s">
        <v>107</v>
      </c>
      <c r="K1042" s="44" t="s">
        <v>110</v>
      </c>
      <c r="L1042" s="45" t="s">
        <v>62</v>
      </c>
      <c r="M1042" s="19" t="s">
        <v>1438</v>
      </c>
      <c r="N1042" s="6"/>
    </row>
    <row r="1043" spans="1:14" ht="25.5" customHeight="1" x14ac:dyDescent="0.2">
      <c r="A1043" s="161">
        <v>821</v>
      </c>
      <c r="B1043" s="174" t="s">
        <v>972</v>
      </c>
      <c r="C1043" s="166" t="s">
        <v>202</v>
      </c>
      <c r="D1043" s="162" t="s">
        <v>2</v>
      </c>
      <c r="E1043" s="180" t="s">
        <v>160</v>
      </c>
      <c r="F1043" s="18">
        <v>20.513000000000002</v>
      </c>
      <c r="G1043" s="18">
        <v>20.513000000000002</v>
      </c>
      <c r="H1043" s="18">
        <v>20.513000000000002</v>
      </c>
      <c r="I1043" s="180" t="s">
        <v>1258</v>
      </c>
      <c r="J1043" s="44" t="s">
        <v>107</v>
      </c>
      <c r="K1043" s="44" t="s">
        <v>110</v>
      </c>
      <c r="L1043" s="45" t="s">
        <v>62</v>
      </c>
      <c r="M1043" s="19" t="s">
        <v>1438</v>
      </c>
      <c r="N1043" s="6"/>
    </row>
    <row r="1044" spans="1:14" ht="76.5" x14ac:dyDescent="0.2">
      <c r="A1044" s="161">
        <v>822</v>
      </c>
      <c r="B1044" s="174" t="s">
        <v>973</v>
      </c>
      <c r="C1044" s="166" t="s">
        <v>202</v>
      </c>
      <c r="D1044" s="162" t="s">
        <v>2</v>
      </c>
      <c r="E1044" s="180" t="s">
        <v>160</v>
      </c>
      <c r="F1044" s="18">
        <v>18</v>
      </c>
      <c r="G1044" s="18">
        <v>18</v>
      </c>
      <c r="H1044" s="18">
        <v>18</v>
      </c>
      <c r="I1044" s="180" t="s">
        <v>1258</v>
      </c>
      <c r="J1044" s="44" t="s">
        <v>107</v>
      </c>
      <c r="K1044" s="44" t="s">
        <v>110</v>
      </c>
      <c r="L1044" s="45" t="s">
        <v>62</v>
      </c>
      <c r="M1044" s="19" t="s">
        <v>1873</v>
      </c>
      <c r="N1044" s="6"/>
    </row>
    <row r="1045" spans="1:14" ht="25.5" customHeight="1" x14ac:dyDescent="0.2">
      <c r="A1045" s="161">
        <v>824</v>
      </c>
      <c r="B1045" s="174" t="s">
        <v>974</v>
      </c>
      <c r="C1045" s="166" t="s">
        <v>202</v>
      </c>
      <c r="D1045" s="162" t="s">
        <v>2</v>
      </c>
      <c r="E1045" s="180" t="s">
        <v>160</v>
      </c>
      <c r="F1045" s="18">
        <v>42.301499999999997</v>
      </c>
      <c r="G1045" s="18">
        <v>42.301499999999997</v>
      </c>
      <c r="H1045" s="18">
        <v>42.301499999999997</v>
      </c>
      <c r="I1045" s="180" t="s">
        <v>1258</v>
      </c>
      <c r="J1045" s="44" t="s">
        <v>107</v>
      </c>
      <c r="K1045" s="44" t="s">
        <v>110</v>
      </c>
      <c r="L1045" s="45" t="s">
        <v>62</v>
      </c>
      <c r="M1045" s="19" t="s">
        <v>1438</v>
      </c>
      <c r="N1045" s="6"/>
    </row>
    <row r="1046" spans="1:14" ht="25.5" customHeight="1" x14ac:dyDescent="0.2">
      <c r="A1046" s="161">
        <v>825</v>
      </c>
      <c r="B1046" s="174" t="s">
        <v>975</v>
      </c>
      <c r="C1046" s="166" t="s">
        <v>202</v>
      </c>
      <c r="D1046" s="162" t="s">
        <v>2</v>
      </c>
      <c r="E1046" s="180" t="s">
        <v>160</v>
      </c>
      <c r="F1046" s="18">
        <v>210.9288</v>
      </c>
      <c r="G1046" s="18">
        <v>210.9288</v>
      </c>
      <c r="H1046" s="18">
        <v>210.9288</v>
      </c>
      <c r="I1046" s="180" t="s">
        <v>1258</v>
      </c>
      <c r="J1046" s="44" t="s">
        <v>107</v>
      </c>
      <c r="K1046" s="44" t="s">
        <v>110</v>
      </c>
      <c r="L1046" s="45" t="s">
        <v>62</v>
      </c>
      <c r="M1046" s="19" t="s">
        <v>1438</v>
      </c>
      <c r="N1046" s="6"/>
    </row>
    <row r="1047" spans="1:14" ht="25.5" customHeight="1" x14ac:dyDescent="0.2">
      <c r="A1047" s="161">
        <v>826</v>
      </c>
      <c r="B1047" s="174" t="s">
        <v>976</v>
      </c>
      <c r="C1047" s="166" t="s">
        <v>202</v>
      </c>
      <c r="D1047" s="162" t="s">
        <v>2</v>
      </c>
      <c r="E1047" s="180" t="s">
        <v>160</v>
      </c>
      <c r="F1047" s="18">
        <v>27.613700000000001</v>
      </c>
      <c r="G1047" s="18">
        <v>27.613700000000001</v>
      </c>
      <c r="H1047" s="18">
        <v>27.613700000000001</v>
      </c>
      <c r="I1047" s="180" t="s">
        <v>1258</v>
      </c>
      <c r="J1047" s="44" t="s">
        <v>107</v>
      </c>
      <c r="K1047" s="44" t="s">
        <v>110</v>
      </c>
      <c r="L1047" s="45" t="s">
        <v>62</v>
      </c>
      <c r="M1047" s="19" t="s">
        <v>1433</v>
      </c>
      <c r="N1047" s="6"/>
    </row>
    <row r="1048" spans="1:14" ht="38.25" customHeight="1" x14ac:dyDescent="0.2">
      <c r="A1048" s="161">
        <v>827</v>
      </c>
      <c r="B1048" s="174" t="s">
        <v>977</v>
      </c>
      <c r="C1048" s="166" t="s">
        <v>202</v>
      </c>
      <c r="D1048" s="162" t="s">
        <v>2</v>
      </c>
      <c r="E1048" s="180" t="s">
        <v>160</v>
      </c>
      <c r="F1048" s="18">
        <v>555.78800000000001</v>
      </c>
      <c r="G1048" s="18">
        <v>555.78800000000001</v>
      </c>
      <c r="H1048" s="18">
        <v>555.78800000000001</v>
      </c>
      <c r="I1048" s="180" t="s">
        <v>1258</v>
      </c>
      <c r="J1048" s="44" t="s">
        <v>107</v>
      </c>
      <c r="K1048" s="44" t="s">
        <v>110</v>
      </c>
      <c r="L1048" s="45" t="s">
        <v>62</v>
      </c>
      <c r="M1048" s="19" t="s">
        <v>1438</v>
      </c>
      <c r="N1048" s="6"/>
    </row>
    <row r="1049" spans="1:14" ht="25.5" customHeight="1" x14ac:dyDescent="0.2">
      <c r="A1049" s="161">
        <v>828</v>
      </c>
      <c r="B1049" s="174" t="s">
        <v>978</v>
      </c>
      <c r="C1049" s="166" t="s">
        <v>202</v>
      </c>
      <c r="D1049" s="162" t="s">
        <v>2</v>
      </c>
      <c r="E1049" s="180" t="s">
        <v>160</v>
      </c>
      <c r="F1049" s="18">
        <v>3.8</v>
      </c>
      <c r="G1049" s="18">
        <v>3.8</v>
      </c>
      <c r="H1049" s="18">
        <v>3.8</v>
      </c>
      <c r="I1049" s="180" t="s">
        <v>1258</v>
      </c>
      <c r="J1049" s="44" t="s">
        <v>107</v>
      </c>
      <c r="K1049" s="44" t="s">
        <v>110</v>
      </c>
      <c r="L1049" s="45" t="s">
        <v>62</v>
      </c>
      <c r="M1049" s="19" t="s">
        <v>1705</v>
      </c>
      <c r="N1049" s="6"/>
    </row>
    <row r="1050" spans="1:14" ht="25.5" customHeight="1" x14ac:dyDescent="0.2">
      <c r="A1050" s="161">
        <v>832</v>
      </c>
      <c r="B1050" s="173" t="s">
        <v>979</v>
      </c>
      <c r="C1050" s="166" t="s">
        <v>202</v>
      </c>
      <c r="D1050" s="162" t="s">
        <v>2</v>
      </c>
      <c r="E1050" s="180" t="s">
        <v>160</v>
      </c>
      <c r="F1050" s="18">
        <v>20</v>
      </c>
      <c r="G1050" s="18">
        <v>20</v>
      </c>
      <c r="H1050" s="18">
        <v>20</v>
      </c>
      <c r="I1050" s="180" t="s">
        <v>1258</v>
      </c>
      <c r="J1050" s="44" t="s">
        <v>107</v>
      </c>
      <c r="K1050" s="44" t="s">
        <v>110</v>
      </c>
      <c r="L1050" s="45" t="s">
        <v>62</v>
      </c>
      <c r="M1050" s="19" t="s">
        <v>1438</v>
      </c>
      <c r="N1050" s="6"/>
    </row>
    <row r="1051" spans="1:14" ht="25.5" customHeight="1" x14ac:dyDescent="0.2">
      <c r="A1051" s="161">
        <v>833</v>
      </c>
      <c r="B1051" s="174" t="s">
        <v>980</v>
      </c>
      <c r="C1051" s="166" t="s">
        <v>202</v>
      </c>
      <c r="D1051" s="162" t="s">
        <v>2</v>
      </c>
      <c r="E1051" s="180" t="s">
        <v>160</v>
      </c>
      <c r="F1051" s="18">
        <v>41.843000000000004</v>
      </c>
      <c r="G1051" s="18">
        <v>41.843000000000004</v>
      </c>
      <c r="H1051" s="18">
        <v>41.843000000000004</v>
      </c>
      <c r="I1051" s="180" t="s">
        <v>1258</v>
      </c>
      <c r="J1051" s="44" t="s">
        <v>107</v>
      </c>
      <c r="K1051" s="44" t="s">
        <v>110</v>
      </c>
      <c r="L1051" s="45" t="s">
        <v>62</v>
      </c>
      <c r="M1051" s="19" t="s">
        <v>1438</v>
      </c>
      <c r="N1051" s="6"/>
    </row>
    <row r="1052" spans="1:14" ht="38.25" customHeight="1" x14ac:dyDescent="0.2">
      <c r="A1052" s="161">
        <v>847</v>
      </c>
      <c r="B1052" s="174" t="s">
        <v>981</v>
      </c>
      <c r="C1052" s="166" t="s">
        <v>202</v>
      </c>
      <c r="D1052" s="162" t="s">
        <v>2</v>
      </c>
      <c r="E1052" s="180" t="s">
        <v>160</v>
      </c>
      <c r="F1052" s="18">
        <v>121.59099999999999</v>
      </c>
      <c r="G1052" s="18">
        <v>121.59099999999999</v>
      </c>
      <c r="H1052" s="18">
        <v>121.59099999999999</v>
      </c>
      <c r="I1052" s="180" t="s">
        <v>142</v>
      </c>
      <c r="J1052" s="44" t="s">
        <v>107</v>
      </c>
      <c r="K1052" s="44" t="s">
        <v>110</v>
      </c>
      <c r="L1052" s="45" t="s">
        <v>61</v>
      </c>
      <c r="M1052" s="19" t="s">
        <v>1438</v>
      </c>
      <c r="N1052" s="6"/>
    </row>
    <row r="1053" spans="1:14" ht="38.25" customHeight="1" x14ac:dyDescent="0.2">
      <c r="A1053" s="161">
        <v>849</v>
      </c>
      <c r="B1053" s="174" t="s">
        <v>982</v>
      </c>
      <c r="C1053" s="166" t="s">
        <v>202</v>
      </c>
      <c r="D1053" s="162" t="s">
        <v>2</v>
      </c>
      <c r="E1053" s="180" t="s">
        <v>160</v>
      </c>
      <c r="F1053" s="18">
        <v>200</v>
      </c>
      <c r="G1053" s="18">
        <v>200</v>
      </c>
      <c r="H1053" s="18">
        <v>200</v>
      </c>
      <c r="I1053" s="180" t="s">
        <v>142</v>
      </c>
      <c r="J1053" s="44" t="s">
        <v>107</v>
      </c>
      <c r="K1053" s="44" t="s">
        <v>110</v>
      </c>
      <c r="L1053" s="45" t="s">
        <v>61</v>
      </c>
      <c r="M1053" s="19" t="s">
        <v>1874</v>
      </c>
      <c r="N1053" s="6"/>
    </row>
    <row r="1054" spans="1:14" ht="25.5" customHeight="1" x14ac:dyDescent="0.2">
      <c r="A1054" s="161">
        <v>850</v>
      </c>
      <c r="B1054" s="174" t="s">
        <v>983</v>
      </c>
      <c r="C1054" s="166" t="s">
        <v>202</v>
      </c>
      <c r="D1054" s="162" t="s">
        <v>2</v>
      </c>
      <c r="E1054" s="180" t="s">
        <v>160</v>
      </c>
      <c r="F1054" s="18">
        <v>100</v>
      </c>
      <c r="G1054" s="18">
        <v>100</v>
      </c>
      <c r="H1054" s="18">
        <v>100</v>
      </c>
      <c r="I1054" s="180" t="s">
        <v>142</v>
      </c>
      <c r="J1054" s="44" t="s">
        <v>107</v>
      </c>
      <c r="K1054" s="44" t="s">
        <v>110</v>
      </c>
      <c r="L1054" s="45" t="s">
        <v>61</v>
      </c>
      <c r="M1054" s="19" t="s">
        <v>1874</v>
      </c>
      <c r="N1054" s="6"/>
    </row>
    <row r="1055" spans="1:14" ht="25.5" customHeight="1" x14ac:dyDescent="0.2">
      <c r="A1055" s="161">
        <v>851</v>
      </c>
      <c r="B1055" s="174" t="s">
        <v>984</v>
      </c>
      <c r="C1055" s="166" t="s">
        <v>202</v>
      </c>
      <c r="D1055" s="162" t="s">
        <v>2</v>
      </c>
      <c r="E1055" s="180" t="s">
        <v>160</v>
      </c>
      <c r="F1055" s="18">
        <v>200</v>
      </c>
      <c r="G1055" s="18">
        <v>200</v>
      </c>
      <c r="H1055" s="18">
        <v>200</v>
      </c>
      <c r="I1055" s="180" t="s">
        <v>142</v>
      </c>
      <c r="J1055" s="44" t="s">
        <v>107</v>
      </c>
      <c r="K1055" s="44" t="s">
        <v>110</v>
      </c>
      <c r="L1055" s="45" t="s">
        <v>61</v>
      </c>
      <c r="M1055" s="19" t="s">
        <v>1874</v>
      </c>
      <c r="N1055" s="6"/>
    </row>
    <row r="1056" spans="1:14" ht="25.5" customHeight="1" x14ac:dyDescent="0.2">
      <c r="A1056" s="161">
        <v>853</v>
      </c>
      <c r="B1056" s="174" t="s">
        <v>985</v>
      </c>
      <c r="C1056" s="166" t="s">
        <v>202</v>
      </c>
      <c r="D1056" s="162" t="s">
        <v>2</v>
      </c>
      <c r="E1056" s="180" t="s">
        <v>160</v>
      </c>
      <c r="F1056" s="18">
        <v>503.94200000000001</v>
      </c>
      <c r="G1056" s="18">
        <v>503.94200000000001</v>
      </c>
      <c r="H1056" s="18">
        <v>503.94200000000001</v>
      </c>
      <c r="I1056" s="180" t="s">
        <v>142</v>
      </c>
      <c r="J1056" s="44" t="s">
        <v>107</v>
      </c>
      <c r="K1056" s="44" t="s">
        <v>110</v>
      </c>
      <c r="L1056" s="45" t="s">
        <v>61</v>
      </c>
      <c r="M1056" s="19" t="s">
        <v>1438</v>
      </c>
      <c r="N1056" s="6"/>
    </row>
    <row r="1057" spans="1:14" ht="25.5" customHeight="1" x14ac:dyDescent="0.2">
      <c r="A1057" s="161">
        <v>854</v>
      </c>
      <c r="B1057" s="174" t="s">
        <v>986</v>
      </c>
      <c r="C1057" s="166" t="s">
        <v>202</v>
      </c>
      <c r="D1057" s="162" t="s">
        <v>2</v>
      </c>
      <c r="E1057" s="180" t="s">
        <v>160</v>
      </c>
      <c r="F1057" s="18">
        <v>259.71600000000001</v>
      </c>
      <c r="G1057" s="18">
        <v>259.71600000000001</v>
      </c>
      <c r="H1057" s="18">
        <v>259.71600000000001</v>
      </c>
      <c r="I1057" s="180" t="s">
        <v>142</v>
      </c>
      <c r="J1057" s="44" t="s">
        <v>107</v>
      </c>
      <c r="K1057" s="44" t="s">
        <v>110</v>
      </c>
      <c r="L1057" s="45" t="s">
        <v>61</v>
      </c>
      <c r="M1057" s="19" t="s">
        <v>1438</v>
      </c>
      <c r="N1057" s="6"/>
    </row>
    <row r="1058" spans="1:14" ht="38.25" customHeight="1" x14ac:dyDescent="0.2">
      <c r="A1058" s="161">
        <v>856</v>
      </c>
      <c r="B1058" s="174" t="s">
        <v>987</v>
      </c>
      <c r="C1058" s="166" t="s">
        <v>202</v>
      </c>
      <c r="D1058" s="162" t="s">
        <v>2</v>
      </c>
      <c r="E1058" s="180" t="s">
        <v>160</v>
      </c>
      <c r="F1058" s="18">
        <v>376.58699999999999</v>
      </c>
      <c r="G1058" s="18">
        <v>376.58699999999999</v>
      </c>
      <c r="H1058" s="18">
        <v>376.58699999999999</v>
      </c>
      <c r="I1058" s="180" t="s">
        <v>142</v>
      </c>
      <c r="J1058" s="44" t="s">
        <v>107</v>
      </c>
      <c r="K1058" s="44" t="s">
        <v>110</v>
      </c>
      <c r="L1058" s="45" t="s">
        <v>61</v>
      </c>
      <c r="M1058" s="19" t="s">
        <v>1438</v>
      </c>
      <c r="N1058" s="6"/>
    </row>
    <row r="1059" spans="1:14" ht="25.5" customHeight="1" x14ac:dyDescent="0.2">
      <c r="A1059" s="161">
        <v>857</v>
      </c>
      <c r="B1059" s="9" t="s">
        <v>988</v>
      </c>
      <c r="C1059" s="166" t="s">
        <v>202</v>
      </c>
      <c r="D1059" s="162" t="s">
        <v>2</v>
      </c>
      <c r="E1059" s="180" t="s">
        <v>160</v>
      </c>
      <c r="F1059" s="18">
        <v>184.61600000000001</v>
      </c>
      <c r="G1059" s="18">
        <v>184.61600000000001</v>
      </c>
      <c r="H1059" s="18">
        <v>184.61600000000001</v>
      </c>
      <c r="I1059" s="180" t="s">
        <v>142</v>
      </c>
      <c r="J1059" s="44" t="s">
        <v>107</v>
      </c>
      <c r="K1059" s="44" t="s">
        <v>110</v>
      </c>
      <c r="L1059" s="45" t="s">
        <v>61</v>
      </c>
      <c r="M1059" s="19" t="s">
        <v>1438</v>
      </c>
      <c r="N1059" s="6"/>
    </row>
    <row r="1060" spans="1:14" ht="38.25" customHeight="1" x14ac:dyDescent="0.2">
      <c r="A1060" s="161">
        <v>859</v>
      </c>
      <c r="B1060" s="9" t="s">
        <v>989</v>
      </c>
      <c r="C1060" s="166" t="s">
        <v>202</v>
      </c>
      <c r="D1060" s="162" t="s">
        <v>2</v>
      </c>
      <c r="E1060" s="180" t="s">
        <v>160</v>
      </c>
      <c r="F1060" s="18">
        <v>879.05899999999997</v>
      </c>
      <c r="G1060" s="18">
        <v>879.05899999999997</v>
      </c>
      <c r="H1060" s="18">
        <v>879.05899999999997</v>
      </c>
      <c r="I1060" s="180" t="s">
        <v>142</v>
      </c>
      <c r="J1060" s="44" t="s">
        <v>107</v>
      </c>
      <c r="K1060" s="44" t="s">
        <v>110</v>
      </c>
      <c r="L1060" s="45" t="s">
        <v>61</v>
      </c>
      <c r="M1060" s="19" t="s">
        <v>1874</v>
      </c>
      <c r="N1060" s="6"/>
    </row>
    <row r="1061" spans="1:14" ht="25.5" customHeight="1" x14ac:dyDescent="0.2">
      <c r="A1061" s="161">
        <v>860</v>
      </c>
      <c r="B1061" s="9" t="s">
        <v>990</v>
      </c>
      <c r="C1061" s="166" t="s">
        <v>202</v>
      </c>
      <c r="D1061" s="162" t="s">
        <v>2</v>
      </c>
      <c r="E1061" s="180" t="s">
        <v>160</v>
      </c>
      <c r="F1061" s="18">
        <v>154.52600000000001</v>
      </c>
      <c r="G1061" s="18">
        <v>154.52600000000001</v>
      </c>
      <c r="H1061" s="18">
        <v>154.52600000000001</v>
      </c>
      <c r="I1061" s="180" t="s">
        <v>142</v>
      </c>
      <c r="J1061" s="44" t="s">
        <v>107</v>
      </c>
      <c r="K1061" s="44" t="s">
        <v>110</v>
      </c>
      <c r="L1061" s="45" t="s">
        <v>61</v>
      </c>
      <c r="M1061" s="19" t="s">
        <v>1438</v>
      </c>
      <c r="N1061" s="6"/>
    </row>
    <row r="1062" spans="1:14" ht="38.25" customHeight="1" x14ac:dyDescent="0.2">
      <c r="A1062" s="161">
        <v>862</v>
      </c>
      <c r="B1062" s="173" t="s">
        <v>991</v>
      </c>
      <c r="C1062" s="166" t="s">
        <v>202</v>
      </c>
      <c r="D1062" s="162" t="s">
        <v>2</v>
      </c>
      <c r="E1062" s="180" t="s">
        <v>160</v>
      </c>
      <c r="F1062" s="18">
        <v>168.25</v>
      </c>
      <c r="G1062" s="18">
        <v>168.25</v>
      </c>
      <c r="H1062" s="18">
        <v>168.25</v>
      </c>
      <c r="I1062" s="180" t="s">
        <v>142</v>
      </c>
      <c r="J1062" s="44" t="s">
        <v>107</v>
      </c>
      <c r="K1062" s="44" t="s">
        <v>110</v>
      </c>
      <c r="L1062" s="45" t="s">
        <v>61</v>
      </c>
      <c r="M1062" s="19" t="s">
        <v>1438</v>
      </c>
      <c r="N1062" s="6"/>
    </row>
    <row r="1063" spans="1:14" ht="38.25" customHeight="1" x14ac:dyDescent="0.2">
      <c r="A1063" s="161">
        <v>869</v>
      </c>
      <c r="B1063" s="173" t="s">
        <v>992</v>
      </c>
      <c r="C1063" s="166" t="s">
        <v>202</v>
      </c>
      <c r="D1063" s="162" t="s">
        <v>2</v>
      </c>
      <c r="E1063" s="180" t="s">
        <v>160</v>
      </c>
      <c r="F1063" s="18">
        <v>248.82499999999999</v>
      </c>
      <c r="G1063" s="18">
        <v>248.82499999999999</v>
      </c>
      <c r="H1063" s="18">
        <v>248.82499999999999</v>
      </c>
      <c r="I1063" s="180" t="s">
        <v>142</v>
      </c>
      <c r="J1063" s="44" t="s">
        <v>107</v>
      </c>
      <c r="K1063" s="44" t="s">
        <v>110</v>
      </c>
      <c r="L1063" s="45" t="s">
        <v>61</v>
      </c>
      <c r="M1063" s="19" t="s">
        <v>1438</v>
      </c>
      <c r="N1063" s="6"/>
    </row>
    <row r="1064" spans="1:14" ht="12.75" customHeight="1" x14ac:dyDescent="0.2">
      <c r="A1064" s="161"/>
      <c r="B1064" s="19" t="s">
        <v>167</v>
      </c>
      <c r="C1064" s="168"/>
      <c r="D1064" s="168"/>
      <c r="E1064" s="59"/>
      <c r="F1064" s="79"/>
      <c r="G1064" s="79"/>
      <c r="H1064" s="79"/>
      <c r="I1064" s="59"/>
      <c r="J1064" s="162"/>
      <c r="K1064" s="162"/>
      <c r="L1064" s="162"/>
      <c r="M1064" s="9"/>
      <c r="N1064" s="6"/>
    </row>
    <row r="1065" spans="1:14" ht="12.75" customHeight="1" x14ac:dyDescent="0.2">
      <c r="A1065" s="161"/>
      <c r="B1065" s="19" t="s">
        <v>168</v>
      </c>
      <c r="C1065" s="168"/>
      <c r="D1065" s="168"/>
      <c r="E1065" s="168"/>
      <c r="F1065" s="79">
        <f>F1032+F1030</f>
        <v>1776.9757</v>
      </c>
      <c r="G1065" s="79">
        <f>G1032+G1030</f>
        <v>1776.9757</v>
      </c>
      <c r="H1065" s="79">
        <f>H1032+H1030</f>
        <v>1776.9757</v>
      </c>
      <c r="I1065" s="168"/>
      <c r="J1065" s="162"/>
      <c r="K1065" s="162"/>
      <c r="L1065" s="162"/>
      <c r="M1065" s="9"/>
      <c r="N1065" s="6"/>
    </row>
    <row r="1066" spans="1:14" ht="12.75" customHeight="1" x14ac:dyDescent="0.2">
      <c r="A1066" s="161"/>
      <c r="B1066" s="19" t="s">
        <v>19</v>
      </c>
      <c r="C1066" s="168"/>
      <c r="D1066" s="168"/>
      <c r="E1066" s="168"/>
      <c r="F1066" s="79">
        <f>F1031</f>
        <v>3397.1120000000001</v>
      </c>
      <c r="G1066" s="79">
        <f>G1031</f>
        <v>3397.1120000000001</v>
      </c>
      <c r="H1066" s="79">
        <f>H1031</f>
        <v>3397.1119999999992</v>
      </c>
      <c r="I1066" s="59"/>
      <c r="J1066" s="162"/>
      <c r="K1066" s="162"/>
      <c r="L1066" s="162"/>
      <c r="M1066" s="9"/>
      <c r="N1066" s="6"/>
    </row>
    <row r="1067" spans="1:14" ht="12.75" customHeight="1" x14ac:dyDescent="0.2">
      <c r="A1067" s="161"/>
      <c r="B1067" s="19" t="s">
        <v>169</v>
      </c>
      <c r="C1067" s="168"/>
      <c r="D1067" s="168"/>
      <c r="E1067" s="168"/>
      <c r="F1067" s="79"/>
      <c r="G1067" s="79"/>
      <c r="H1067" s="79"/>
      <c r="I1067" s="59"/>
      <c r="J1067" s="162"/>
      <c r="K1067" s="162"/>
      <c r="L1067" s="162"/>
      <c r="M1067" s="9"/>
      <c r="N1067" s="6"/>
    </row>
    <row r="1068" spans="1:14" ht="12.75" customHeight="1" x14ac:dyDescent="0.2">
      <c r="A1068" s="161"/>
      <c r="B1068" s="127" t="s">
        <v>993</v>
      </c>
      <c r="C1068" s="168"/>
      <c r="D1068" s="168"/>
      <c r="E1068" s="168"/>
      <c r="F1068" s="79">
        <v>0</v>
      </c>
      <c r="G1068" s="79">
        <v>0</v>
      </c>
      <c r="H1068" s="79"/>
      <c r="I1068" s="59"/>
      <c r="J1068" s="162"/>
      <c r="K1068" s="162"/>
      <c r="L1068" s="162"/>
      <c r="M1068" s="9"/>
      <c r="N1068" s="6"/>
    </row>
    <row r="1069" spans="1:14" ht="12.75" customHeight="1" x14ac:dyDescent="0.2">
      <c r="A1069" s="161">
        <v>1</v>
      </c>
      <c r="B1069" s="127"/>
      <c r="C1069" s="168"/>
      <c r="D1069" s="168"/>
      <c r="E1069" s="168"/>
      <c r="F1069" s="79"/>
      <c r="G1069" s="79"/>
      <c r="H1069" s="79"/>
      <c r="I1069" s="59"/>
      <c r="J1069" s="162"/>
      <c r="K1069" s="162"/>
      <c r="L1069" s="162"/>
      <c r="M1069" s="9"/>
      <c r="N1069" s="6"/>
    </row>
    <row r="1070" spans="1:14" ht="12.75" customHeight="1" x14ac:dyDescent="0.2">
      <c r="A1070" s="161"/>
      <c r="B1070" s="19" t="s">
        <v>167</v>
      </c>
      <c r="C1070" s="168"/>
      <c r="D1070" s="168"/>
      <c r="E1070" s="168"/>
      <c r="F1070" s="79">
        <v>39.9</v>
      </c>
      <c r="G1070" s="79">
        <f>G1064+G1023+G908+G889+G872+G853+G840+G770</f>
        <v>39.9</v>
      </c>
      <c r="H1070" s="79">
        <f>H1064+H1023+H908+H889+H872+H853+H840+H770</f>
        <v>39.9</v>
      </c>
      <c r="I1070" s="162"/>
      <c r="J1070" s="162"/>
      <c r="K1070" s="162"/>
      <c r="L1070" s="162"/>
      <c r="M1070" s="9"/>
      <c r="N1070" s="6"/>
    </row>
    <row r="1071" spans="1:14" ht="12.75" customHeight="1" x14ac:dyDescent="0.2">
      <c r="A1071" s="161"/>
      <c r="B1071" s="19" t="s">
        <v>168</v>
      </c>
      <c r="C1071" s="168"/>
      <c r="D1071" s="168"/>
      <c r="E1071" s="168"/>
      <c r="F1071" s="79">
        <v>7882.4574000000011</v>
      </c>
      <c r="G1071" s="79">
        <v>7882.4574000000011</v>
      </c>
      <c r="H1071" s="79">
        <f>H1065+H1024+H909+H890+H854+H841+H771</f>
        <v>7741.8656000000001</v>
      </c>
      <c r="I1071" s="166"/>
      <c r="J1071" s="162"/>
      <c r="K1071" s="162"/>
      <c r="L1071" s="162"/>
      <c r="M1071" s="9"/>
      <c r="N1071" s="6"/>
    </row>
    <row r="1072" spans="1:14" ht="12.75" customHeight="1" x14ac:dyDescent="0.2">
      <c r="A1072" s="161"/>
      <c r="B1072" s="19" t="s">
        <v>19</v>
      </c>
      <c r="C1072" s="168"/>
      <c r="D1072" s="168"/>
      <c r="E1072" s="168"/>
      <c r="F1072" s="79">
        <v>8255.262999999999</v>
      </c>
      <c r="G1072" s="79">
        <v>8255.262999999999</v>
      </c>
      <c r="H1072" s="79">
        <f>H842+H910+H1025+H1066</f>
        <v>6339.5579999999991</v>
      </c>
      <c r="I1072" s="180"/>
      <c r="J1072" s="162"/>
      <c r="K1072" s="162"/>
      <c r="L1072" s="162"/>
      <c r="M1072" s="9"/>
      <c r="N1072" s="6"/>
    </row>
    <row r="1073" spans="1:14" ht="12.75" customHeight="1" x14ac:dyDescent="0.2">
      <c r="A1073" s="161"/>
      <c r="B1073" s="19" t="s">
        <v>169</v>
      </c>
      <c r="C1073" s="168"/>
      <c r="D1073" s="168"/>
      <c r="E1073" s="168"/>
      <c r="F1073" s="79">
        <v>3958.0909999999999</v>
      </c>
      <c r="G1073" s="79">
        <f>G1067+G1026+G911+G892+G875+G856+G843+G773</f>
        <v>3958.0909999999994</v>
      </c>
      <c r="H1073" s="79">
        <f>H1067+H1026+H911+H892+H875+H856+H843+H773</f>
        <v>3958.0909999999994</v>
      </c>
      <c r="I1073" s="180"/>
      <c r="J1073" s="162"/>
      <c r="K1073" s="162"/>
      <c r="L1073" s="162"/>
      <c r="M1073" s="9"/>
      <c r="N1073" s="6"/>
    </row>
    <row r="1074" spans="1:14" ht="25.5" customHeight="1" x14ac:dyDescent="0.2">
      <c r="A1074" s="161"/>
      <c r="B1074" s="127" t="s">
        <v>994</v>
      </c>
      <c r="C1074" s="168"/>
      <c r="D1074" s="168"/>
      <c r="E1074" s="168"/>
      <c r="F1074" s="79">
        <v>20135.7114</v>
      </c>
      <c r="G1074" s="79">
        <v>20135.7114</v>
      </c>
      <c r="H1074" s="79">
        <f>H1068+H1027+H912+H893+H876+H857+H844+H774</f>
        <v>12905.326900000002</v>
      </c>
      <c r="I1074" s="180"/>
      <c r="J1074" s="162"/>
      <c r="K1074" s="162"/>
      <c r="L1074" s="162"/>
      <c r="M1074" s="9"/>
      <c r="N1074" s="6"/>
    </row>
    <row r="1075" spans="1:14" ht="12.75" customHeight="1" x14ac:dyDescent="0.2">
      <c r="A1075" s="161"/>
      <c r="B1075" s="90" t="s">
        <v>1265</v>
      </c>
      <c r="C1075" s="161"/>
      <c r="D1075" s="161"/>
      <c r="E1075" s="161"/>
      <c r="F1075" s="195"/>
      <c r="G1075" s="195"/>
      <c r="H1075" s="195"/>
      <c r="I1075" s="195"/>
      <c r="J1075" s="195"/>
      <c r="K1075" s="195"/>
      <c r="L1075" s="195"/>
      <c r="M1075" s="9"/>
      <c r="N1075" s="6"/>
    </row>
    <row r="1076" spans="1:14" ht="12.75" customHeight="1" x14ac:dyDescent="0.2">
      <c r="A1076" s="161"/>
      <c r="B1076" s="90" t="s">
        <v>1266</v>
      </c>
      <c r="C1076" s="161"/>
      <c r="D1076" s="161"/>
      <c r="E1076" s="161"/>
      <c r="F1076" s="195"/>
      <c r="G1076" s="195"/>
      <c r="H1076" s="195"/>
      <c r="I1076" s="195"/>
      <c r="J1076" s="195"/>
      <c r="K1076" s="195"/>
      <c r="L1076" s="195"/>
      <c r="M1076" s="9"/>
      <c r="N1076" s="6"/>
    </row>
    <row r="1077" spans="1:14" ht="63.75" x14ac:dyDescent="0.2">
      <c r="A1077" s="110">
        <v>63</v>
      </c>
      <c r="B1077" s="9" t="s">
        <v>996</v>
      </c>
      <c r="C1077" s="162" t="s">
        <v>1</v>
      </c>
      <c r="D1077" s="162" t="s">
        <v>1414</v>
      </c>
      <c r="E1077" s="162" t="s">
        <v>995</v>
      </c>
      <c r="F1077" s="15">
        <v>67.099999999999994</v>
      </c>
      <c r="G1077" s="15">
        <v>67.099999999999994</v>
      </c>
      <c r="H1077" s="134">
        <v>67.099999999999994</v>
      </c>
      <c r="I1077" s="163" t="s">
        <v>2</v>
      </c>
      <c r="J1077" s="163" t="s">
        <v>2</v>
      </c>
      <c r="K1077" s="163" t="s">
        <v>2</v>
      </c>
      <c r="L1077" s="163" t="s">
        <v>2</v>
      </c>
      <c r="M1077" s="9" t="s">
        <v>1875</v>
      </c>
      <c r="N1077" s="6"/>
    </row>
    <row r="1078" spans="1:14" ht="127.5" x14ac:dyDescent="0.2">
      <c r="A1078" s="110">
        <v>64</v>
      </c>
      <c r="B1078" s="9" t="s">
        <v>997</v>
      </c>
      <c r="C1078" s="162" t="s">
        <v>1</v>
      </c>
      <c r="D1078" s="162" t="s">
        <v>1414</v>
      </c>
      <c r="E1078" s="162" t="s">
        <v>995</v>
      </c>
      <c r="F1078" s="15">
        <v>18</v>
      </c>
      <c r="G1078" s="15">
        <v>18</v>
      </c>
      <c r="H1078" s="134" t="s">
        <v>1777</v>
      </c>
      <c r="I1078" s="163" t="s">
        <v>2</v>
      </c>
      <c r="J1078" s="163" t="s">
        <v>2</v>
      </c>
      <c r="K1078" s="163" t="s">
        <v>2</v>
      </c>
      <c r="L1078" s="163" t="s">
        <v>2</v>
      </c>
      <c r="M1078" s="9" t="s">
        <v>1876</v>
      </c>
      <c r="N1078" s="6"/>
    </row>
    <row r="1079" spans="1:14" ht="25.5" customHeight="1" x14ac:dyDescent="0.2">
      <c r="A1079" s="161"/>
      <c r="B1079" s="93" t="s">
        <v>1041</v>
      </c>
      <c r="C1079" s="162"/>
      <c r="D1079" s="162"/>
      <c r="E1079" s="162"/>
      <c r="F1079" s="10"/>
      <c r="G1079" s="10"/>
      <c r="H1079" s="10"/>
      <c r="I1079" s="10"/>
      <c r="J1079" s="10"/>
      <c r="K1079" s="10"/>
      <c r="L1079" s="10"/>
      <c r="M1079" s="9"/>
      <c r="N1079" s="6"/>
    </row>
    <row r="1080" spans="1:14" ht="38.25" x14ac:dyDescent="0.2">
      <c r="A1080" s="161">
        <v>871</v>
      </c>
      <c r="B1080" s="172" t="s">
        <v>1348</v>
      </c>
      <c r="C1080" s="162" t="s">
        <v>202</v>
      </c>
      <c r="D1080" s="162" t="s">
        <v>2</v>
      </c>
      <c r="E1080" s="162" t="s">
        <v>995</v>
      </c>
      <c r="F1080" s="84">
        <v>52.805300000000003</v>
      </c>
      <c r="G1080" s="84">
        <v>52.805300000000003</v>
      </c>
      <c r="H1080" s="84">
        <v>50.405000000000001</v>
      </c>
      <c r="I1080" s="10" t="s">
        <v>168</v>
      </c>
      <c r="J1080" s="10">
        <v>268</v>
      </c>
      <c r="K1080" s="11" t="s">
        <v>103</v>
      </c>
      <c r="L1080" s="11"/>
      <c r="M1080" s="9" t="s">
        <v>1670</v>
      </c>
      <c r="N1080" s="6"/>
    </row>
    <row r="1081" spans="1:14" ht="25.5" customHeight="1" x14ac:dyDescent="0.2">
      <c r="A1081" s="161">
        <v>872</v>
      </c>
      <c r="B1081" s="111" t="s">
        <v>1349</v>
      </c>
      <c r="C1081" s="162" t="s">
        <v>202</v>
      </c>
      <c r="D1081" s="162" t="s">
        <v>2</v>
      </c>
      <c r="E1081" s="162" t="s">
        <v>995</v>
      </c>
      <c r="F1081" s="84">
        <v>10.98</v>
      </c>
      <c r="G1081" s="84">
        <v>10.98</v>
      </c>
      <c r="H1081" s="84">
        <v>10.891</v>
      </c>
      <c r="I1081" s="10" t="s">
        <v>168</v>
      </c>
      <c r="J1081" s="10">
        <v>268</v>
      </c>
      <c r="K1081" s="11" t="s">
        <v>61</v>
      </c>
      <c r="L1081" s="10"/>
      <c r="M1081" s="19" t="s">
        <v>1438</v>
      </c>
      <c r="N1081" s="6"/>
    </row>
    <row r="1082" spans="1:14" ht="12.75" customHeight="1" x14ac:dyDescent="0.2">
      <c r="A1082" s="193">
        <v>873</v>
      </c>
      <c r="B1082" s="204" t="s">
        <v>1350</v>
      </c>
      <c r="C1082" s="162" t="s">
        <v>202</v>
      </c>
      <c r="D1082" s="194" t="s">
        <v>2</v>
      </c>
      <c r="E1082" s="194" t="s">
        <v>995</v>
      </c>
      <c r="F1082" s="84">
        <v>843.5</v>
      </c>
      <c r="G1082" s="84">
        <v>843.5</v>
      </c>
      <c r="H1082" s="84">
        <v>843.5</v>
      </c>
      <c r="I1082" s="10" t="s">
        <v>19</v>
      </c>
      <c r="J1082" s="10">
        <v>268</v>
      </c>
      <c r="K1082" s="11" t="s">
        <v>102</v>
      </c>
      <c r="L1082" s="11" t="s">
        <v>61</v>
      </c>
      <c r="M1082" s="19" t="s">
        <v>1532</v>
      </c>
      <c r="N1082" s="6"/>
    </row>
    <row r="1083" spans="1:14" ht="12.75" customHeight="1" x14ac:dyDescent="0.2">
      <c r="A1083" s="193"/>
      <c r="B1083" s="204"/>
      <c r="C1083" s="162" t="s">
        <v>202</v>
      </c>
      <c r="D1083" s="194"/>
      <c r="E1083" s="194"/>
      <c r="F1083" s="84">
        <v>59.438899999999997</v>
      </c>
      <c r="G1083" s="84">
        <v>59.438899999999997</v>
      </c>
      <c r="H1083" s="84">
        <f>H1087+H1088+H1089+H1090+H1091+H1092</f>
        <v>59.439000000000007</v>
      </c>
      <c r="I1083" s="10" t="s">
        <v>168</v>
      </c>
      <c r="J1083" s="10">
        <v>268</v>
      </c>
      <c r="K1083" s="11" t="s">
        <v>102</v>
      </c>
      <c r="L1083" s="11" t="s">
        <v>62</v>
      </c>
      <c r="M1083" s="19" t="s">
        <v>1532</v>
      </c>
      <c r="N1083" s="6"/>
    </row>
    <row r="1084" spans="1:14" ht="12.75" customHeight="1" x14ac:dyDescent="0.2">
      <c r="A1084" s="161"/>
      <c r="B1084" s="175" t="s">
        <v>788</v>
      </c>
      <c r="C1084" s="162"/>
      <c r="D1084" s="162"/>
      <c r="E1084" s="162"/>
      <c r="F1084" s="84"/>
      <c r="G1084" s="84"/>
      <c r="H1084" s="84"/>
      <c r="I1084" s="10"/>
      <c r="J1084" s="10"/>
      <c r="K1084" s="11"/>
      <c r="L1084" s="11"/>
      <c r="M1084" s="9"/>
      <c r="N1084" s="6"/>
    </row>
    <row r="1085" spans="1:14" ht="15" customHeight="1" x14ac:dyDescent="0.2">
      <c r="A1085" s="193">
        <v>874</v>
      </c>
      <c r="B1085" s="217" t="s">
        <v>1042</v>
      </c>
      <c r="C1085" s="181" t="s">
        <v>202</v>
      </c>
      <c r="D1085" s="166" t="s">
        <v>2</v>
      </c>
      <c r="E1085" s="166" t="s">
        <v>995</v>
      </c>
      <c r="F1085" s="58"/>
      <c r="G1085" s="58"/>
      <c r="H1085" s="58"/>
      <c r="I1085" s="166"/>
      <c r="J1085" s="44"/>
      <c r="K1085" s="44"/>
      <c r="L1085" s="44"/>
      <c r="M1085" s="9"/>
      <c r="N1085" s="6"/>
    </row>
    <row r="1086" spans="1:14" x14ac:dyDescent="0.2">
      <c r="A1086" s="193"/>
      <c r="B1086" s="217"/>
      <c r="C1086" s="181" t="s">
        <v>202</v>
      </c>
      <c r="D1086" s="166" t="s">
        <v>2</v>
      </c>
      <c r="E1086" s="166" t="s">
        <v>995</v>
      </c>
      <c r="F1086" s="58">
        <v>843.5</v>
      </c>
      <c r="G1086" s="58">
        <v>843.5</v>
      </c>
      <c r="H1086" s="58">
        <v>843.5</v>
      </c>
      <c r="I1086" s="166" t="s">
        <v>142</v>
      </c>
      <c r="J1086" s="44" t="s">
        <v>114</v>
      </c>
      <c r="K1086" s="44" t="s">
        <v>102</v>
      </c>
      <c r="L1086" s="44" t="s">
        <v>61</v>
      </c>
      <c r="M1086" s="19" t="s">
        <v>1532</v>
      </c>
      <c r="N1086" s="6"/>
    </row>
    <row r="1087" spans="1:14" x14ac:dyDescent="0.2">
      <c r="A1087" s="193"/>
      <c r="B1087" s="217"/>
      <c r="C1087" s="181" t="s">
        <v>202</v>
      </c>
      <c r="D1087" s="166" t="s">
        <v>2</v>
      </c>
      <c r="E1087" s="166" t="s">
        <v>995</v>
      </c>
      <c r="F1087" s="58">
        <v>16.436</v>
      </c>
      <c r="G1087" s="58">
        <v>16.436</v>
      </c>
      <c r="H1087" s="58">
        <v>16.436</v>
      </c>
      <c r="I1087" s="166" t="s">
        <v>1258</v>
      </c>
      <c r="J1087" s="44" t="s">
        <v>114</v>
      </c>
      <c r="K1087" s="44" t="s">
        <v>102</v>
      </c>
      <c r="L1087" s="44" t="s">
        <v>62</v>
      </c>
      <c r="M1087" s="19" t="s">
        <v>1532</v>
      </c>
      <c r="N1087" s="6"/>
    </row>
    <row r="1088" spans="1:14" ht="51" customHeight="1" x14ac:dyDescent="0.2">
      <c r="A1088" s="161">
        <v>875</v>
      </c>
      <c r="B1088" s="181" t="s">
        <v>1043</v>
      </c>
      <c r="C1088" s="181" t="s">
        <v>202</v>
      </c>
      <c r="D1088" s="166" t="s">
        <v>2</v>
      </c>
      <c r="E1088" s="166" t="s">
        <v>995</v>
      </c>
      <c r="F1088" s="58">
        <v>6.84</v>
      </c>
      <c r="G1088" s="58">
        <v>6.84</v>
      </c>
      <c r="H1088" s="58">
        <v>6.84</v>
      </c>
      <c r="I1088" s="166" t="s">
        <v>1258</v>
      </c>
      <c r="J1088" s="44" t="s">
        <v>114</v>
      </c>
      <c r="K1088" s="44" t="s">
        <v>102</v>
      </c>
      <c r="L1088" s="44" t="s">
        <v>62</v>
      </c>
      <c r="M1088" s="19" t="s">
        <v>1532</v>
      </c>
      <c r="N1088" s="6"/>
    </row>
    <row r="1089" spans="1:14" ht="51" customHeight="1" x14ac:dyDescent="0.2">
      <c r="A1089" s="161">
        <v>876</v>
      </c>
      <c r="B1089" s="181" t="s">
        <v>1044</v>
      </c>
      <c r="C1089" s="181" t="s">
        <v>202</v>
      </c>
      <c r="D1089" s="166" t="s">
        <v>2</v>
      </c>
      <c r="E1089" s="166" t="s">
        <v>995</v>
      </c>
      <c r="F1089" s="58">
        <v>9.8652999999999995</v>
      </c>
      <c r="G1089" s="58">
        <v>9.8652999999999995</v>
      </c>
      <c r="H1089" s="58">
        <v>9.8650000000000002</v>
      </c>
      <c r="I1089" s="166" t="s">
        <v>1258</v>
      </c>
      <c r="J1089" s="44" t="s">
        <v>114</v>
      </c>
      <c r="K1089" s="44" t="s">
        <v>102</v>
      </c>
      <c r="L1089" s="44" t="s">
        <v>62</v>
      </c>
      <c r="M1089" s="19" t="s">
        <v>1532</v>
      </c>
      <c r="N1089" s="6"/>
    </row>
    <row r="1090" spans="1:14" ht="51" customHeight="1" x14ac:dyDescent="0.2">
      <c r="A1090" s="161">
        <v>877</v>
      </c>
      <c r="B1090" s="181" t="s">
        <v>1045</v>
      </c>
      <c r="C1090" s="181" t="s">
        <v>202</v>
      </c>
      <c r="D1090" s="166" t="s">
        <v>2</v>
      </c>
      <c r="E1090" s="166" t="s">
        <v>995</v>
      </c>
      <c r="F1090" s="58">
        <v>3.923</v>
      </c>
      <c r="G1090" s="58">
        <v>3.923</v>
      </c>
      <c r="H1090" s="58">
        <v>3.923</v>
      </c>
      <c r="I1090" s="166" t="s">
        <v>1258</v>
      </c>
      <c r="J1090" s="44" t="s">
        <v>114</v>
      </c>
      <c r="K1090" s="44" t="s">
        <v>102</v>
      </c>
      <c r="L1090" s="44" t="s">
        <v>62</v>
      </c>
      <c r="M1090" s="19" t="s">
        <v>1532</v>
      </c>
      <c r="N1090" s="6"/>
    </row>
    <row r="1091" spans="1:14" ht="51" customHeight="1" x14ac:dyDescent="0.2">
      <c r="A1091" s="161">
        <v>878</v>
      </c>
      <c r="B1091" s="181" t="s">
        <v>1046</v>
      </c>
      <c r="C1091" s="181" t="s">
        <v>202</v>
      </c>
      <c r="D1091" s="166" t="s">
        <v>2</v>
      </c>
      <c r="E1091" s="166" t="s">
        <v>995</v>
      </c>
      <c r="F1091" s="58">
        <v>8.52</v>
      </c>
      <c r="G1091" s="58">
        <v>8.52</v>
      </c>
      <c r="H1091" s="58">
        <v>8.52</v>
      </c>
      <c r="I1091" s="166" t="s">
        <v>1258</v>
      </c>
      <c r="J1091" s="44" t="s">
        <v>114</v>
      </c>
      <c r="K1091" s="44" t="s">
        <v>102</v>
      </c>
      <c r="L1091" s="44" t="s">
        <v>62</v>
      </c>
      <c r="M1091" s="19" t="s">
        <v>1532</v>
      </c>
      <c r="N1091" s="6"/>
    </row>
    <row r="1092" spans="1:14" ht="38.25" customHeight="1" x14ac:dyDescent="0.2">
      <c r="A1092" s="161">
        <v>879</v>
      </c>
      <c r="B1092" s="181" t="s">
        <v>1047</v>
      </c>
      <c r="C1092" s="181" t="s">
        <v>202</v>
      </c>
      <c r="D1092" s="166" t="s">
        <v>2</v>
      </c>
      <c r="E1092" s="166" t="s">
        <v>995</v>
      </c>
      <c r="F1092" s="58">
        <v>13.8546</v>
      </c>
      <c r="G1092" s="58">
        <v>13.8546</v>
      </c>
      <c r="H1092" s="58">
        <v>13.855</v>
      </c>
      <c r="I1092" s="166" t="s">
        <v>1258</v>
      </c>
      <c r="J1092" s="44" t="s">
        <v>114</v>
      </c>
      <c r="K1092" s="44" t="s">
        <v>102</v>
      </c>
      <c r="L1092" s="44" t="s">
        <v>62</v>
      </c>
      <c r="M1092" s="19" t="s">
        <v>1532</v>
      </c>
      <c r="N1092" s="6"/>
    </row>
    <row r="1093" spans="1:14" ht="12.75" customHeight="1" x14ac:dyDescent="0.2">
      <c r="A1093" s="193">
        <v>881</v>
      </c>
      <c r="B1093" s="204" t="s">
        <v>1351</v>
      </c>
      <c r="C1093" s="162" t="s">
        <v>202</v>
      </c>
      <c r="D1093" s="194" t="s">
        <v>2</v>
      </c>
      <c r="E1093" s="194" t="s">
        <v>995</v>
      </c>
      <c r="F1093" s="84">
        <v>1231.989</v>
      </c>
      <c r="G1093" s="84">
        <v>1231.989</v>
      </c>
      <c r="H1093" s="84">
        <f>H1099+H1104+H1105+H1107</f>
        <v>1231.989</v>
      </c>
      <c r="I1093" s="10" t="s">
        <v>19</v>
      </c>
      <c r="J1093" s="10">
        <v>268</v>
      </c>
      <c r="K1093" s="11" t="s">
        <v>77</v>
      </c>
      <c r="L1093" s="11" t="s">
        <v>61</v>
      </c>
      <c r="M1093" s="19" t="s">
        <v>1532</v>
      </c>
      <c r="N1093" s="6"/>
    </row>
    <row r="1094" spans="1:14" ht="25.5" customHeight="1" x14ac:dyDescent="0.2">
      <c r="A1094" s="193"/>
      <c r="B1094" s="207"/>
      <c r="C1094" s="162" t="s">
        <v>202</v>
      </c>
      <c r="D1094" s="194"/>
      <c r="E1094" s="194"/>
      <c r="F1094" s="84">
        <v>562.41629999999998</v>
      </c>
      <c r="G1094" s="84">
        <v>562.41629999999998</v>
      </c>
      <c r="H1094" s="84">
        <f>H1097+H1100+H1102+H1106+H1108+H1110</f>
        <v>562.41700000000003</v>
      </c>
      <c r="I1094" s="10" t="s">
        <v>168</v>
      </c>
      <c r="J1094" s="10">
        <v>268</v>
      </c>
      <c r="K1094" s="11" t="s">
        <v>77</v>
      </c>
      <c r="L1094" s="11" t="s">
        <v>62</v>
      </c>
      <c r="M1094" s="19" t="s">
        <v>1532</v>
      </c>
      <c r="N1094" s="6"/>
    </row>
    <row r="1095" spans="1:14" ht="12.75" customHeight="1" x14ac:dyDescent="0.2">
      <c r="A1095" s="161"/>
      <c r="B1095" s="175" t="s">
        <v>840</v>
      </c>
      <c r="C1095" s="162"/>
      <c r="D1095" s="162"/>
      <c r="E1095" s="162"/>
      <c r="F1095" s="89"/>
      <c r="G1095" s="89"/>
      <c r="H1095" s="89"/>
      <c r="I1095" s="10"/>
      <c r="J1095" s="10"/>
      <c r="K1095" s="11"/>
      <c r="L1095" s="11"/>
      <c r="M1095" s="9"/>
      <c r="N1095" s="6"/>
    </row>
    <row r="1096" spans="1:14" ht="12.75" customHeight="1" x14ac:dyDescent="0.2">
      <c r="A1096" s="161"/>
      <c r="B1096" s="175" t="s">
        <v>874</v>
      </c>
      <c r="C1096" s="162"/>
      <c r="D1096" s="162"/>
      <c r="E1096" s="162"/>
      <c r="F1096" s="89"/>
      <c r="G1096" s="89"/>
      <c r="H1096" s="89"/>
      <c r="I1096" s="10"/>
      <c r="J1096" s="10"/>
      <c r="K1096" s="11"/>
      <c r="L1096" s="11"/>
      <c r="M1096" s="9"/>
      <c r="N1096" s="6"/>
    </row>
    <row r="1097" spans="1:14" ht="38.25" customHeight="1" x14ac:dyDescent="0.2">
      <c r="A1097" s="161">
        <v>882</v>
      </c>
      <c r="B1097" s="181" t="s">
        <v>1048</v>
      </c>
      <c r="C1097" s="181" t="s">
        <v>202</v>
      </c>
      <c r="D1097" s="166" t="s">
        <v>2</v>
      </c>
      <c r="E1097" s="166" t="s">
        <v>995</v>
      </c>
      <c r="F1097" s="58">
        <v>9</v>
      </c>
      <c r="G1097" s="58">
        <v>9</v>
      </c>
      <c r="H1097" s="58">
        <v>9</v>
      </c>
      <c r="I1097" s="166" t="s">
        <v>1258</v>
      </c>
      <c r="J1097" s="44" t="s">
        <v>114</v>
      </c>
      <c r="K1097" s="44" t="s">
        <v>77</v>
      </c>
      <c r="L1097" s="44" t="s">
        <v>62</v>
      </c>
      <c r="M1097" s="19" t="s">
        <v>1532</v>
      </c>
      <c r="N1097" s="6"/>
    </row>
    <row r="1098" spans="1:14" ht="12.75" customHeight="1" x14ac:dyDescent="0.2">
      <c r="A1098" s="161"/>
      <c r="B1098" s="175" t="s">
        <v>880</v>
      </c>
      <c r="C1098" s="162"/>
      <c r="D1098" s="162"/>
      <c r="E1098" s="162"/>
      <c r="F1098" s="89"/>
      <c r="G1098" s="89"/>
      <c r="H1098" s="89"/>
      <c r="I1098" s="10"/>
      <c r="J1098" s="10"/>
      <c r="K1098" s="11"/>
      <c r="L1098" s="11"/>
      <c r="M1098" s="9"/>
      <c r="N1098" s="6"/>
    </row>
    <row r="1099" spans="1:14" ht="25.5" customHeight="1" x14ac:dyDescent="0.2">
      <c r="A1099" s="161">
        <v>884</v>
      </c>
      <c r="B1099" s="181" t="s">
        <v>1049</v>
      </c>
      <c r="C1099" s="181" t="s">
        <v>202</v>
      </c>
      <c r="D1099" s="166" t="s">
        <v>2</v>
      </c>
      <c r="E1099" s="166" t="s">
        <v>995</v>
      </c>
      <c r="F1099" s="58">
        <v>79</v>
      </c>
      <c r="G1099" s="58">
        <v>79</v>
      </c>
      <c r="H1099" s="58">
        <v>79</v>
      </c>
      <c r="I1099" s="166" t="s">
        <v>142</v>
      </c>
      <c r="J1099" s="44" t="s">
        <v>114</v>
      </c>
      <c r="K1099" s="44" t="s">
        <v>77</v>
      </c>
      <c r="L1099" s="44" t="s">
        <v>61</v>
      </c>
      <c r="M1099" s="19" t="s">
        <v>1433</v>
      </c>
      <c r="N1099" s="6"/>
    </row>
    <row r="1100" spans="1:14" ht="38.25" customHeight="1" x14ac:dyDescent="0.2">
      <c r="A1100" s="161">
        <v>885</v>
      </c>
      <c r="B1100" s="181" t="s">
        <v>1050</v>
      </c>
      <c r="C1100" s="181" t="s">
        <v>202</v>
      </c>
      <c r="D1100" s="166" t="s">
        <v>2</v>
      </c>
      <c r="E1100" s="166" t="s">
        <v>995</v>
      </c>
      <c r="F1100" s="58">
        <v>17.928599999999999</v>
      </c>
      <c r="G1100" s="58">
        <v>17.928599999999999</v>
      </c>
      <c r="H1100" s="58">
        <v>17.928999999999998</v>
      </c>
      <c r="I1100" s="166" t="s">
        <v>1258</v>
      </c>
      <c r="J1100" s="44" t="s">
        <v>114</v>
      </c>
      <c r="K1100" s="44" t="s">
        <v>77</v>
      </c>
      <c r="L1100" s="44" t="s">
        <v>62</v>
      </c>
      <c r="M1100" s="19" t="s">
        <v>1532</v>
      </c>
      <c r="N1100" s="6"/>
    </row>
    <row r="1101" spans="1:14" ht="12.75" customHeight="1" x14ac:dyDescent="0.2">
      <c r="A1101" s="161"/>
      <c r="B1101" s="175" t="s">
        <v>1051</v>
      </c>
      <c r="C1101" s="162"/>
      <c r="D1101" s="162"/>
      <c r="E1101" s="162"/>
      <c r="F1101" s="89"/>
      <c r="G1101" s="89"/>
      <c r="H1101" s="89"/>
      <c r="I1101" s="10"/>
      <c r="J1101" s="10"/>
      <c r="K1101" s="11"/>
      <c r="L1101" s="11"/>
      <c r="M1101" s="19"/>
      <c r="N1101" s="6"/>
    </row>
    <row r="1102" spans="1:14" ht="38.25" customHeight="1" x14ac:dyDescent="0.2">
      <c r="A1102" s="161">
        <v>891</v>
      </c>
      <c r="B1102" s="181" t="s">
        <v>1052</v>
      </c>
      <c r="C1102" s="181" t="s">
        <v>202</v>
      </c>
      <c r="D1102" s="166" t="s">
        <v>2</v>
      </c>
      <c r="E1102" s="166" t="s">
        <v>995</v>
      </c>
      <c r="F1102" s="58">
        <v>24.57</v>
      </c>
      <c r="G1102" s="58">
        <v>24.57</v>
      </c>
      <c r="H1102" s="58">
        <v>24.57</v>
      </c>
      <c r="I1102" s="166" t="s">
        <v>1258</v>
      </c>
      <c r="J1102" s="44" t="s">
        <v>114</v>
      </c>
      <c r="K1102" s="44" t="s">
        <v>77</v>
      </c>
      <c r="L1102" s="44" t="s">
        <v>62</v>
      </c>
      <c r="M1102" s="19" t="s">
        <v>1532</v>
      </c>
      <c r="N1102" s="6"/>
    </row>
    <row r="1103" spans="1:14" ht="12.75" customHeight="1" x14ac:dyDescent="0.2">
      <c r="A1103" s="161"/>
      <c r="B1103" s="175" t="s">
        <v>894</v>
      </c>
      <c r="C1103" s="162"/>
      <c r="D1103" s="162"/>
      <c r="E1103" s="162"/>
      <c r="F1103" s="89"/>
      <c r="G1103" s="89"/>
      <c r="H1103" s="89"/>
      <c r="I1103" s="10"/>
      <c r="J1103" s="10"/>
      <c r="K1103" s="11"/>
      <c r="L1103" s="11"/>
      <c r="M1103" s="9"/>
      <c r="N1103" s="6"/>
    </row>
    <row r="1104" spans="1:14" ht="25.5" customHeight="1" x14ac:dyDescent="0.2">
      <c r="A1104" s="161">
        <v>893</v>
      </c>
      <c r="B1104" s="181" t="s">
        <v>1053</v>
      </c>
      <c r="C1104" s="181" t="s">
        <v>202</v>
      </c>
      <c r="D1104" s="166" t="s">
        <v>2</v>
      </c>
      <c r="E1104" s="166" t="s">
        <v>995</v>
      </c>
      <c r="F1104" s="58">
        <v>500</v>
      </c>
      <c r="G1104" s="58">
        <v>500</v>
      </c>
      <c r="H1104" s="58">
        <v>500</v>
      </c>
      <c r="I1104" s="166" t="s">
        <v>142</v>
      </c>
      <c r="J1104" s="44" t="s">
        <v>114</v>
      </c>
      <c r="K1104" s="44" t="s">
        <v>77</v>
      </c>
      <c r="L1104" s="44" t="s">
        <v>61</v>
      </c>
      <c r="M1104" s="19" t="s">
        <v>1433</v>
      </c>
      <c r="N1104" s="6"/>
    </row>
    <row r="1105" spans="1:14" ht="12.75" customHeight="1" x14ac:dyDescent="0.2">
      <c r="A1105" s="193">
        <v>894</v>
      </c>
      <c r="B1105" s="217" t="s">
        <v>1054</v>
      </c>
      <c r="C1105" s="181" t="s">
        <v>202</v>
      </c>
      <c r="D1105" s="198" t="s">
        <v>2</v>
      </c>
      <c r="E1105" s="198" t="s">
        <v>995</v>
      </c>
      <c r="F1105" s="58">
        <v>352.98899999999998</v>
      </c>
      <c r="G1105" s="58">
        <v>352.98899999999998</v>
      </c>
      <c r="H1105" s="58">
        <v>352.98899999999998</v>
      </c>
      <c r="I1105" s="166" t="s">
        <v>142</v>
      </c>
      <c r="J1105" s="44" t="s">
        <v>114</v>
      </c>
      <c r="K1105" s="44" t="s">
        <v>77</v>
      </c>
      <c r="L1105" s="44" t="s">
        <v>61</v>
      </c>
      <c r="M1105" s="19" t="s">
        <v>1433</v>
      </c>
      <c r="N1105" s="6"/>
    </row>
    <row r="1106" spans="1:14" x14ac:dyDescent="0.2">
      <c r="A1106" s="193"/>
      <c r="B1106" s="217"/>
      <c r="C1106" s="181" t="s">
        <v>202</v>
      </c>
      <c r="D1106" s="198"/>
      <c r="E1106" s="198"/>
      <c r="F1106" s="58">
        <v>15.375500000000001</v>
      </c>
      <c r="G1106" s="58">
        <v>15.375500000000001</v>
      </c>
      <c r="H1106" s="58">
        <v>15.375999999999999</v>
      </c>
      <c r="I1106" s="166" t="s">
        <v>1258</v>
      </c>
      <c r="J1106" s="44" t="s">
        <v>114</v>
      </c>
      <c r="K1106" s="44" t="s">
        <v>77</v>
      </c>
      <c r="L1106" s="44" t="s">
        <v>62</v>
      </c>
      <c r="M1106" s="19" t="s">
        <v>1433</v>
      </c>
      <c r="N1106" s="6"/>
    </row>
    <row r="1107" spans="1:14" ht="25.5" customHeight="1" x14ac:dyDescent="0.2">
      <c r="A1107" s="161">
        <v>895</v>
      </c>
      <c r="B1107" s="181" t="s">
        <v>1055</v>
      </c>
      <c r="C1107" s="181" t="s">
        <v>202</v>
      </c>
      <c r="D1107" s="166" t="s">
        <v>2</v>
      </c>
      <c r="E1107" s="166" t="s">
        <v>995</v>
      </c>
      <c r="F1107" s="58">
        <v>300</v>
      </c>
      <c r="G1107" s="58">
        <v>300</v>
      </c>
      <c r="H1107" s="58">
        <v>300</v>
      </c>
      <c r="I1107" s="166" t="s">
        <v>142</v>
      </c>
      <c r="J1107" s="44" t="s">
        <v>114</v>
      </c>
      <c r="K1107" s="44" t="s">
        <v>77</v>
      </c>
      <c r="L1107" s="44" t="s">
        <v>61</v>
      </c>
      <c r="M1107" s="19" t="s">
        <v>1433</v>
      </c>
      <c r="N1107" s="6"/>
    </row>
    <row r="1108" spans="1:14" ht="38.25" customHeight="1" x14ac:dyDescent="0.2">
      <c r="A1108" s="161">
        <v>896</v>
      </c>
      <c r="B1108" s="181" t="s">
        <v>1056</v>
      </c>
      <c r="C1108" s="181" t="s">
        <v>202</v>
      </c>
      <c r="D1108" s="166" t="s">
        <v>2</v>
      </c>
      <c r="E1108" s="166" t="s">
        <v>995</v>
      </c>
      <c r="F1108" s="58">
        <v>19.864899999999999</v>
      </c>
      <c r="G1108" s="58">
        <v>19.864899999999999</v>
      </c>
      <c r="H1108" s="58">
        <v>19.864999999999998</v>
      </c>
      <c r="I1108" s="166" t="s">
        <v>1258</v>
      </c>
      <c r="J1108" s="44" t="s">
        <v>114</v>
      </c>
      <c r="K1108" s="44" t="s">
        <v>77</v>
      </c>
      <c r="L1108" s="44" t="s">
        <v>62</v>
      </c>
      <c r="M1108" s="19" t="s">
        <v>1433</v>
      </c>
      <c r="N1108" s="6"/>
    </row>
    <row r="1109" spans="1:14" ht="12.75" customHeight="1" x14ac:dyDescent="0.2">
      <c r="A1109" s="161"/>
      <c r="B1109" s="175" t="s">
        <v>902</v>
      </c>
      <c r="C1109" s="162"/>
      <c r="D1109" s="162"/>
      <c r="E1109" s="162"/>
      <c r="F1109" s="89"/>
      <c r="G1109" s="89"/>
      <c r="H1109" s="89"/>
      <c r="I1109" s="10"/>
      <c r="J1109" s="10"/>
      <c r="K1109" s="11"/>
      <c r="L1109" s="11"/>
      <c r="M1109" s="19"/>
      <c r="N1109" s="6"/>
    </row>
    <row r="1110" spans="1:14" ht="25.5" customHeight="1" x14ac:dyDescent="0.2">
      <c r="A1110" s="161">
        <v>899</v>
      </c>
      <c r="B1110" s="181" t="s">
        <v>1057</v>
      </c>
      <c r="C1110" s="181" t="s">
        <v>202</v>
      </c>
      <c r="D1110" s="166" t="s">
        <v>2</v>
      </c>
      <c r="E1110" s="166" t="s">
        <v>995</v>
      </c>
      <c r="F1110" s="58">
        <v>475.6773</v>
      </c>
      <c r="G1110" s="58">
        <v>475.6773</v>
      </c>
      <c r="H1110" s="58">
        <v>475.67700000000002</v>
      </c>
      <c r="I1110" s="166" t="s">
        <v>1258</v>
      </c>
      <c r="J1110" s="44" t="s">
        <v>114</v>
      </c>
      <c r="K1110" s="44" t="s">
        <v>77</v>
      </c>
      <c r="L1110" s="44" t="s">
        <v>62</v>
      </c>
      <c r="M1110" s="19" t="s">
        <v>1433</v>
      </c>
      <c r="N1110" s="6"/>
    </row>
    <row r="1111" spans="1:14" ht="76.5" x14ac:dyDescent="0.2">
      <c r="A1111" s="161">
        <v>902</v>
      </c>
      <c r="B1111" s="175" t="s">
        <v>1058</v>
      </c>
      <c r="C1111" s="162" t="s">
        <v>202</v>
      </c>
      <c r="D1111" s="162" t="s">
        <v>2</v>
      </c>
      <c r="E1111" s="162" t="s">
        <v>995</v>
      </c>
      <c r="F1111" s="84">
        <v>1.2729999999999999</v>
      </c>
      <c r="G1111" s="84">
        <v>1.2729999999999999</v>
      </c>
      <c r="H1111" s="84">
        <v>1.2729999999999999</v>
      </c>
      <c r="I1111" s="10" t="s">
        <v>19</v>
      </c>
      <c r="J1111" s="10">
        <v>268</v>
      </c>
      <c r="K1111" s="11" t="s">
        <v>87</v>
      </c>
      <c r="L1111" s="11" t="s">
        <v>61</v>
      </c>
      <c r="M1111" s="19" t="s">
        <v>1433</v>
      </c>
      <c r="N1111" s="6"/>
    </row>
    <row r="1112" spans="1:14" ht="38.25" x14ac:dyDescent="0.2">
      <c r="A1112" s="161">
        <v>903</v>
      </c>
      <c r="B1112" s="175" t="s">
        <v>1059</v>
      </c>
      <c r="C1112" s="162" t="s">
        <v>202</v>
      </c>
      <c r="D1112" s="162" t="s">
        <v>2</v>
      </c>
      <c r="E1112" s="162" t="s">
        <v>995</v>
      </c>
      <c r="F1112" s="84">
        <v>884.79100000000005</v>
      </c>
      <c r="G1112" s="84">
        <v>884.79100000000005</v>
      </c>
      <c r="H1112" s="84">
        <v>884.79100000000005</v>
      </c>
      <c r="I1112" s="10" t="s">
        <v>168</v>
      </c>
      <c r="J1112" s="10">
        <v>268</v>
      </c>
      <c r="K1112" s="11" t="s">
        <v>84</v>
      </c>
      <c r="L1112" s="11"/>
      <c r="M1112" s="19" t="s">
        <v>1532</v>
      </c>
      <c r="N1112" s="6"/>
    </row>
    <row r="1113" spans="1:14" ht="12.75" customHeight="1" x14ac:dyDescent="0.2">
      <c r="A1113" s="193"/>
      <c r="B1113" s="207" t="s">
        <v>1352</v>
      </c>
      <c r="C1113" s="162" t="s">
        <v>202</v>
      </c>
      <c r="D1113" s="194" t="s">
        <v>2</v>
      </c>
      <c r="E1113" s="194" t="s">
        <v>995</v>
      </c>
      <c r="F1113" s="84">
        <v>3071.39</v>
      </c>
      <c r="G1113" s="84">
        <v>3071.39</v>
      </c>
      <c r="H1113" s="84">
        <v>3071.39</v>
      </c>
      <c r="I1113" s="10" t="s">
        <v>142</v>
      </c>
      <c r="J1113" s="10" t="s">
        <v>1911</v>
      </c>
      <c r="K1113" s="11" t="s">
        <v>82</v>
      </c>
      <c r="L1113" s="11" t="s">
        <v>61</v>
      </c>
      <c r="M1113" s="19" t="s">
        <v>1532</v>
      </c>
      <c r="N1113" s="6"/>
    </row>
    <row r="1114" spans="1:14" ht="38.25" customHeight="1" x14ac:dyDescent="0.2">
      <c r="A1114" s="193"/>
      <c r="B1114" s="207"/>
      <c r="C1114" s="162" t="s">
        <v>202</v>
      </c>
      <c r="D1114" s="194"/>
      <c r="E1114" s="194"/>
      <c r="F1114" s="84">
        <v>150</v>
      </c>
      <c r="G1114" s="84">
        <v>150</v>
      </c>
      <c r="H1114" s="84">
        <v>150</v>
      </c>
      <c r="I1114" s="10" t="s">
        <v>1258</v>
      </c>
      <c r="J1114" s="10" t="s">
        <v>1911</v>
      </c>
      <c r="K1114" s="11" t="s">
        <v>82</v>
      </c>
      <c r="L1114" s="11" t="s">
        <v>62</v>
      </c>
      <c r="M1114" s="19" t="s">
        <v>1532</v>
      </c>
      <c r="N1114" s="6"/>
    </row>
    <row r="1115" spans="1:14" ht="12.75" customHeight="1" x14ac:dyDescent="0.2">
      <c r="A1115" s="193"/>
      <c r="B1115" s="207" t="s">
        <v>1353</v>
      </c>
      <c r="C1115" s="162" t="s">
        <v>202</v>
      </c>
      <c r="D1115" s="194" t="s">
        <v>2</v>
      </c>
      <c r="E1115" s="194" t="s">
        <v>995</v>
      </c>
      <c r="F1115" s="84">
        <v>179.44399999999999</v>
      </c>
      <c r="G1115" s="84">
        <v>179.44399999999999</v>
      </c>
      <c r="H1115" s="84">
        <v>179.44399999999999</v>
      </c>
      <c r="I1115" s="10" t="s">
        <v>142</v>
      </c>
      <c r="J1115" s="10" t="s">
        <v>1911</v>
      </c>
      <c r="K1115" s="11" t="s">
        <v>64</v>
      </c>
      <c r="L1115" s="11" t="s">
        <v>61</v>
      </c>
      <c r="M1115" s="19" t="s">
        <v>1532</v>
      </c>
      <c r="N1115" s="6"/>
    </row>
    <row r="1116" spans="1:14" ht="12.75" customHeight="1" x14ac:dyDescent="0.2">
      <c r="A1116" s="193"/>
      <c r="B1116" s="207"/>
      <c r="C1116" s="162" t="s">
        <v>202</v>
      </c>
      <c r="D1116" s="194"/>
      <c r="E1116" s="194"/>
      <c r="F1116" s="84">
        <v>599.29600000000005</v>
      </c>
      <c r="G1116" s="84">
        <v>599.29600000000005</v>
      </c>
      <c r="H1116" s="84">
        <v>599.29600000000005</v>
      </c>
      <c r="I1116" s="10" t="s">
        <v>1258</v>
      </c>
      <c r="J1116" s="10" t="s">
        <v>1911</v>
      </c>
      <c r="K1116" s="11" t="s">
        <v>64</v>
      </c>
      <c r="L1116" s="11" t="s">
        <v>62</v>
      </c>
      <c r="M1116" s="19" t="s">
        <v>1532</v>
      </c>
      <c r="N1116" s="6"/>
    </row>
    <row r="1117" spans="1:14" ht="25.5" customHeight="1" x14ac:dyDescent="0.2">
      <c r="A1117" s="161"/>
      <c r="B1117" s="112" t="s">
        <v>1354</v>
      </c>
      <c r="C1117" s="162" t="s">
        <v>202</v>
      </c>
      <c r="D1117" s="162" t="s">
        <v>2</v>
      </c>
      <c r="E1117" s="162" t="s">
        <v>995</v>
      </c>
      <c r="F1117" s="84">
        <v>2978.9965000000002</v>
      </c>
      <c r="G1117" s="84">
        <v>2978.9965000000002</v>
      </c>
      <c r="H1117" s="84">
        <v>2978.9965000000002</v>
      </c>
      <c r="I1117" s="10" t="s">
        <v>1258</v>
      </c>
      <c r="J1117" s="10" t="s">
        <v>1911</v>
      </c>
      <c r="K1117" s="11" t="s">
        <v>63</v>
      </c>
      <c r="L1117" s="11"/>
      <c r="M1117" s="19" t="s">
        <v>1532</v>
      </c>
      <c r="N1117" s="6"/>
    </row>
    <row r="1118" spans="1:14" ht="12.75" customHeight="1" x14ac:dyDescent="0.2">
      <c r="A1118" s="161"/>
      <c r="B1118" s="93" t="s">
        <v>162</v>
      </c>
      <c r="C1118" s="166"/>
      <c r="D1118" s="166"/>
      <c r="E1118" s="166"/>
      <c r="F1118" s="42"/>
      <c r="G1118" s="42"/>
      <c r="H1118" s="42"/>
      <c r="I1118" s="162"/>
      <c r="J1118" s="162"/>
      <c r="K1118" s="162"/>
      <c r="L1118" s="162"/>
      <c r="M1118" s="9"/>
      <c r="N1118" s="6"/>
    </row>
    <row r="1119" spans="1:14" ht="51" customHeight="1" x14ac:dyDescent="0.2">
      <c r="A1119" s="161">
        <v>905</v>
      </c>
      <c r="B1119" s="181" t="s">
        <v>1290</v>
      </c>
      <c r="C1119" s="166" t="s">
        <v>202</v>
      </c>
      <c r="D1119" s="166" t="s">
        <v>2</v>
      </c>
      <c r="E1119" s="166" t="s">
        <v>995</v>
      </c>
      <c r="F1119" s="42">
        <v>1719.0884000000001</v>
      </c>
      <c r="G1119" s="42">
        <v>1719.0884000000001</v>
      </c>
      <c r="H1119" s="42">
        <v>1719.088</v>
      </c>
      <c r="I1119" s="162" t="s">
        <v>168</v>
      </c>
      <c r="J1119" s="44" t="s">
        <v>114</v>
      </c>
      <c r="K1119" s="44" t="s">
        <v>115</v>
      </c>
      <c r="L1119" s="44"/>
      <c r="M1119" s="19" t="s">
        <v>1532</v>
      </c>
      <c r="N1119" s="6"/>
    </row>
    <row r="1120" spans="1:14" ht="12.75" customHeight="1" x14ac:dyDescent="0.2">
      <c r="A1120" s="193">
        <v>906</v>
      </c>
      <c r="B1120" s="217" t="s">
        <v>1060</v>
      </c>
      <c r="C1120" s="198" t="s">
        <v>202</v>
      </c>
      <c r="D1120" s="198" t="s">
        <v>2</v>
      </c>
      <c r="E1120" s="166" t="s">
        <v>995</v>
      </c>
      <c r="F1120" s="42">
        <v>114.5699</v>
      </c>
      <c r="G1120" s="42">
        <v>114.5699</v>
      </c>
      <c r="H1120" s="42">
        <v>114.57</v>
      </c>
      <c r="I1120" s="162" t="s">
        <v>1258</v>
      </c>
      <c r="J1120" s="44" t="s">
        <v>114</v>
      </c>
      <c r="K1120" s="44" t="s">
        <v>115</v>
      </c>
      <c r="L1120" s="45" t="s">
        <v>65</v>
      </c>
      <c r="M1120" s="19" t="s">
        <v>1532</v>
      </c>
      <c r="N1120" s="6"/>
    </row>
    <row r="1121" spans="1:14" ht="74.25" customHeight="1" x14ac:dyDescent="0.2">
      <c r="A1121" s="193"/>
      <c r="B1121" s="217"/>
      <c r="C1121" s="198"/>
      <c r="D1121" s="198"/>
      <c r="E1121" s="166" t="s">
        <v>1299</v>
      </c>
      <c r="F1121" s="42">
        <v>28.808900000000001</v>
      </c>
      <c r="G1121" s="42">
        <v>28.808900000000001</v>
      </c>
      <c r="H1121" s="42">
        <v>28.809000000000001</v>
      </c>
      <c r="I1121" s="162" t="s">
        <v>168</v>
      </c>
      <c r="J1121" s="44" t="s">
        <v>114</v>
      </c>
      <c r="K1121" s="44" t="s">
        <v>63</v>
      </c>
      <c r="L1121" s="44" t="s">
        <v>65</v>
      </c>
      <c r="M1121" s="19" t="s">
        <v>1532</v>
      </c>
      <c r="N1121" s="6"/>
    </row>
    <row r="1122" spans="1:14" ht="51" x14ac:dyDescent="0.2">
      <c r="A1122" s="161">
        <v>907</v>
      </c>
      <c r="B1122" s="181" t="s">
        <v>1061</v>
      </c>
      <c r="C1122" s="166" t="s">
        <v>202</v>
      </c>
      <c r="D1122" s="166" t="s">
        <v>2</v>
      </c>
      <c r="E1122" s="166" t="s">
        <v>995</v>
      </c>
      <c r="F1122" s="42">
        <v>0.69799999999999995</v>
      </c>
      <c r="G1122" s="42">
        <v>0.69799999999999995</v>
      </c>
      <c r="H1122" s="42">
        <v>0.69799999999999995</v>
      </c>
      <c r="I1122" s="162" t="s">
        <v>1258</v>
      </c>
      <c r="J1122" s="44" t="s">
        <v>114</v>
      </c>
      <c r="K1122" s="44" t="s">
        <v>115</v>
      </c>
      <c r="L1122" s="44" t="s">
        <v>65</v>
      </c>
      <c r="M1122" s="19" t="s">
        <v>1532</v>
      </c>
      <c r="N1122" s="6"/>
    </row>
    <row r="1123" spans="1:14" ht="51" x14ac:dyDescent="0.2">
      <c r="A1123" s="161">
        <v>908</v>
      </c>
      <c r="B1123" s="181" t="s">
        <v>1062</v>
      </c>
      <c r="C1123" s="166" t="s">
        <v>202</v>
      </c>
      <c r="D1123" s="166" t="s">
        <v>2</v>
      </c>
      <c r="E1123" s="166" t="s">
        <v>995</v>
      </c>
      <c r="F1123" s="42">
        <v>0.65800000000000003</v>
      </c>
      <c r="G1123" s="42">
        <v>0.65800000000000003</v>
      </c>
      <c r="H1123" s="42">
        <v>0.65800000000000003</v>
      </c>
      <c r="I1123" s="162" t="s">
        <v>1258</v>
      </c>
      <c r="J1123" s="44" t="s">
        <v>114</v>
      </c>
      <c r="K1123" s="44" t="s">
        <v>115</v>
      </c>
      <c r="L1123" s="44" t="s">
        <v>65</v>
      </c>
      <c r="M1123" s="19" t="s">
        <v>1532</v>
      </c>
      <c r="N1123" s="6"/>
    </row>
    <row r="1124" spans="1:14" ht="38.25" customHeight="1" x14ac:dyDescent="0.2">
      <c r="A1124" s="161">
        <v>919</v>
      </c>
      <c r="B1124" s="181" t="s">
        <v>1063</v>
      </c>
      <c r="C1124" s="166" t="s">
        <v>202</v>
      </c>
      <c r="D1124" s="166" t="s">
        <v>2</v>
      </c>
      <c r="E1124" s="166" t="s">
        <v>995</v>
      </c>
      <c r="F1124" s="42">
        <v>299.53769999999997</v>
      </c>
      <c r="G1124" s="42">
        <v>299.53769999999997</v>
      </c>
      <c r="H1124" s="42">
        <v>299.53800000000001</v>
      </c>
      <c r="I1124" s="162" t="s">
        <v>1258</v>
      </c>
      <c r="J1124" s="44" t="s">
        <v>114</v>
      </c>
      <c r="K1124" s="44" t="s">
        <v>115</v>
      </c>
      <c r="L1124" s="45" t="s">
        <v>65</v>
      </c>
      <c r="M1124" s="19" t="s">
        <v>1532</v>
      </c>
      <c r="N1124" s="6"/>
    </row>
    <row r="1125" spans="1:14" ht="51" customHeight="1" x14ac:dyDescent="0.2">
      <c r="A1125" s="161">
        <v>920</v>
      </c>
      <c r="B1125" s="181" t="s">
        <v>1064</v>
      </c>
      <c r="C1125" s="166" t="s">
        <v>202</v>
      </c>
      <c r="D1125" s="182" t="s">
        <v>2</v>
      </c>
      <c r="E1125" s="166" t="s">
        <v>995</v>
      </c>
      <c r="F1125" s="42">
        <v>999.10019999999997</v>
      </c>
      <c r="G1125" s="42">
        <v>999.10019999999997</v>
      </c>
      <c r="H1125" s="42">
        <v>999.1</v>
      </c>
      <c r="I1125" s="162" t="s">
        <v>1258</v>
      </c>
      <c r="J1125" s="44" t="s">
        <v>114</v>
      </c>
      <c r="K1125" s="44" t="s">
        <v>115</v>
      </c>
      <c r="L1125" s="45" t="s">
        <v>65</v>
      </c>
      <c r="M1125" s="19" t="s">
        <v>1532</v>
      </c>
      <c r="N1125" s="6"/>
    </row>
    <row r="1126" spans="1:14" ht="38.25" customHeight="1" x14ac:dyDescent="0.2">
      <c r="A1126" s="161">
        <v>921</v>
      </c>
      <c r="B1126" s="181" t="s">
        <v>1065</v>
      </c>
      <c r="C1126" s="166" t="s">
        <v>202</v>
      </c>
      <c r="D1126" s="166" t="s">
        <v>2</v>
      </c>
      <c r="E1126" s="166" t="s">
        <v>995</v>
      </c>
      <c r="F1126" s="42">
        <v>299.8449</v>
      </c>
      <c r="G1126" s="42">
        <v>299.8449</v>
      </c>
      <c r="H1126" s="42">
        <v>299.84500000000003</v>
      </c>
      <c r="I1126" s="162" t="s">
        <v>1258</v>
      </c>
      <c r="J1126" s="44" t="s">
        <v>114</v>
      </c>
      <c r="K1126" s="44" t="s">
        <v>115</v>
      </c>
      <c r="L1126" s="45" t="s">
        <v>65</v>
      </c>
      <c r="M1126" s="19" t="s">
        <v>1532</v>
      </c>
      <c r="N1126" s="6"/>
    </row>
    <row r="1127" spans="1:14" ht="12.75" customHeight="1" x14ac:dyDescent="0.2">
      <c r="A1127" s="193">
        <v>922</v>
      </c>
      <c r="B1127" s="217" t="s">
        <v>1066</v>
      </c>
      <c r="C1127" s="217" t="s">
        <v>202</v>
      </c>
      <c r="D1127" s="218" t="s">
        <v>2</v>
      </c>
      <c r="E1127" s="198" t="s">
        <v>995</v>
      </c>
      <c r="F1127" s="42">
        <v>4.6797000000000004</v>
      </c>
      <c r="G1127" s="42">
        <v>4.6797000000000004</v>
      </c>
      <c r="H1127" s="42">
        <v>4.68</v>
      </c>
      <c r="I1127" s="162" t="s">
        <v>1258</v>
      </c>
      <c r="J1127" s="44" t="s">
        <v>114</v>
      </c>
      <c r="K1127" s="44" t="s">
        <v>115</v>
      </c>
      <c r="L1127" s="45" t="s">
        <v>65</v>
      </c>
      <c r="M1127" s="19" t="s">
        <v>1532</v>
      </c>
      <c r="N1127" s="6"/>
    </row>
    <row r="1128" spans="1:14" ht="12.75" customHeight="1" x14ac:dyDescent="0.2">
      <c r="A1128" s="193"/>
      <c r="B1128" s="226"/>
      <c r="C1128" s="226"/>
      <c r="D1128" s="227"/>
      <c r="E1128" s="227"/>
      <c r="F1128" s="42">
        <v>395.31979999999999</v>
      </c>
      <c r="G1128" s="42">
        <v>395.31979999999999</v>
      </c>
      <c r="H1128" s="42">
        <v>395.32</v>
      </c>
      <c r="I1128" s="162" t="s">
        <v>168</v>
      </c>
      <c r="J1128" s="44" t="s">
        <v>114</v>
      </c>
      <c r="K1128" s="44" t="s">
        <v>64</v>
      </c>
      <c r="L1128" s="45" t="s">
        <v>62</v>
      </c>
      <c r="M1128" s="19" t="s">
        <v>1532</v>
      </c>
      <c r="N1128" s="6"/>
    </row>
    <row r="1129" spans="1:14" ht="51" customHeight="1" x14ac:dyDescent="0.2">
      <c r="A1129" s="161">
        <v>923</v>
      </c>
      <c r="B1129" s="181" t="s">
        <v>1067</v>
      </c>
      <c r="C1129" s="166" t="s">
        <v>202</v>
      </c>
      <c r="D1129" s="166" t="s">
        <v>2</v>
      </c>
      <c r="E1129" s="166" t="s">
        <v>995</v>
      </c>
      <c r="F1129" s="42">
        <v>193.97620000000001</v>
      </c>
      <c r="G1129" s="42">
        <v>193.97620000000001</v>
      </c>
      <c r="H1129" s="42">
        <v>193.976</v>
      </c>
      <c r="I1129" s="162" t="s">
        <v>168</v>
      </c>
      <c r="J1129" s="44" t="s">
        <v>114</v>
      </c>
      <c r="K1129" s="44" t="s">
        <v>64</v>
      </c>
      <c r="L1129" s="45" t="s">
        <v>62</v>
      </c>
      <c r="M1129" s="19" t="s">
        <v>1532</v>
      </c>
      <c r="N1129" s="6"/>
    </row>
    <row r="1130" spans="1:14" ht="51" customHeight="1" x14ac:dyDescent="0.2">
      <c r="A1130" s="161">
        <v>928</v>
      </c>
      <c r="B1130" s="181" t="s">
        <v>1068</v>
      </c>
      <c r="C1130" s="166" t="s">
        <v>202</v>
      </c>
      <c r="D1130" s="166" t="s">
        <v>2</v>
      </c>
      <c r="E1130" s="166" t="s">
        <v>995</v>
      </c>
      <c r="F1130" s="42">
        <v>10</v>
      </c>
      <c r="G1130" s="42">
        <v>10</v>
      </c>
      <c r="H1130" s="42">
        <v>10</v>
      </c>
      <c r="I1130" s="162" t="s">
        <v>168</v>
      </c>
      <c r="J1130" s="44" t="s">
        <v>114</v>
      </c>
      <c r="K1130" s="44" t="s">
        <v>64</v>
      </c>
      <c r="L1130" s="45" t="s">
        <v>62</v>
      </c>
      <c r="M1130" s="19" t="s">
        <v>1532</v>
      </c>
      <c r="N1130" s="6"/>
    </row>
    <row r="1131" spans="1:14" ht="38.25" customHeight="1" x14ac:dyDescent="0.2">
      <c r="A1131" s="161">
        <v>929</v>
      </c>
      <c r="B1131" s="181" t="s">
        <v>1069</v>
      </c>
      <c r="C1131" s="166" t="s">
        <v>202</v>
      </c>
      <c r="D1131" s="166" t="s">
        <v>2</v>
      </c>
      <c r="E1131" s="166" t="s">
        <v>995</v>
      </c>
      <c r="F1131" s="42">
        <v>179.44399999999999</v>
      </c>
      <c r="G1131" s="42">
        <v>179.44399999999999</v>
      </c>
      <c r="H1131" s="42">
        <v>179.44399999999999</v>
      </c>
      <c r="I1131" s="162" t="s">
        <v>19</v>
      </c>
      <c r="J1131" s="44" t="s">
        <v>114</v>
      </c>
      <c r="K1131" s="44" t="s">
        <v>64</v>
      </c>
      <c r="L1131" s="45" t="s">
        <v>61</v>
      </c>
      <c r="M1131" s="19" t="s">
        <v>1532</v>
      </c>
      <c r="N1131" s="6"/>
    </row>
    <row r="1132" spans="1:14" ht="51" customHeight="1" x14ac:dyDescent="0.2">
      <c r="A1132" s="161">
        <v>930</v>
      </c>
      <c r="B1132" s="181" t="s">
        <v>1070</v>
      </c>
      <c r="C1132" s="166" t="s">
        <v>202</v>
      </c>
      <c r="D1132" s="166" t="s">
        <v>2</v>
      </c>
      <c r="E1132" s="166" t="s">
        <v>1269</v>
      </c>
      <c r="F1132" s="42">
        <v>181.95500000000001</v>
      </c>
      <c r="G1132" s="42">
        <v>154.62299999999999</v>
      </c>
      <c r="H1132" s="42">
        <v>154.62299999999999</v>
      </c>
      <c r="I1132" s="162" t="s">
        <v>19</v>
      </c>
      <c r="J1132" s="44" t="s">
        <v>114</v>
      </c>
      <c r="K1132" s="44" t="s">
        <v>82</v>
      </c>
      <c r="L1132" s="44" t="s">
        <v>61</v>
      </c>
      <c r="M1132" s="19" t="s">
        <v>1532</v>
      </c>
      <c r="N1132" s="6"/>
    </row>
    <row r="1133" spans="1:14" ht="51" customHeight="1" x14ac:dyDescent="0.2">
      <c r="A1133" s="161">
        <v>931</v>
      </c>
      <c r="B1133" s="181" t="s">
        <v>1071</v>
      </c>
      <c r="C1133" s="166" t="s">
        <v>202</v>
      </c>
      <c r="D1133" s="166" t="s">
        <v>2</v>
      </c>
      <c r="E1133" s="166" t="s">
        <v>1269</v>
      </c>
      <c r="F1133" s="42">
        <v>962.28200000000004</v>
      </c>
      <c r="G1133" s="42">
        <v>962.28200000000004</v>
      </c>
      <c r="H1133" s="42">
        <v>962.28200000000004</v>
      </c>
      <c r="I1133" s="162" t="s">
        <v>19</v>
      </c>
      <c r="J1133" s="44" t="s">
        <v>114</v>
      </c>
      <c r="K1133" s="44" t="s">
        <v>82</v>
      </c>
      <c r="L1133" s="44" t="s">
        <v>61</v>
      </c>
      <c r="M1133" s="19" t="s">
        <v>1532</v>
      </c>
      <c r="N1133" s="6"/>
    </row>
    <row r="1134" spans="1:14" ht="51" customHeight="1" x14ac:dyDescent="0.2">
      <c r="A1134" s="161">
        <v>933</v>
      </c>
      <c r="B1134" s="181" t="s">
        <v>1072</v>
      </c>
      <c r="C1134" s="166" t="s">
        <v>202</v>
      </c>
      <c r="D1134" s="166" t="s">
        <v>2</v>
      </c>
      <c r="E1134" s="166" t="s">
        <v>1269</v>
      </c>
      <c r="F1134" s="42">
        <v>311.084</v>
      </c>
      <c r="G1134" s="42">
        <v>311.084</v>
      </c>
      <c r="H1134" s="42">
        <v>311.084</v>
      </c>
      <c r="I1134" s="162" t="s">
        <v>19</v>
      </c>
      <c r="J1134" s="44" t="s">
        <v>114</v>
      </c>
      <c r="K1134" s="44" t="s">
        <v>82</v>
      </c>
      <c r="L1134" s="44" t="s">
        <v>61</v>
      </c>
      <c r="M1134" s="19" t="s">
        <v>1532</v>
      </c>
      <c r="N1134" s="6"/>
    </row>
    <row r="1135" spans="1:14" ht="51" customHeight="1" x14ac:dyDescent="0.2">
      <c r="A1135" s="161">
        <v>934</v>
      </c>
      <c r="B1135" s="181" t="s">
        <v>1073</v>
      </c>
      <c r="C1135" s="166" t="s">
        <v>202</v>
      </c>
      <c r="D1135" s="166" t="s">
        <v>2</v>
      </c>
      <c r="E1135" s="166" t="s">
        <v>1269</v>
      </c>
      <c r="F1135" s="42">
        <v>322.92599999999999</v>
      </c>
      <c r="G1135" s="42">
        <v>322.92599999999999</v>
      </c>
      <c r="H1135" s="42">
        <v>322.92599999999999</v>
      </c>
      <c r="I1135" s="162" t="s">
        <v>19</v>
      </c>
      <c r="J1135" s="44" t="s">
        <v>114</v>
      </c>
      <c r="K1135" s="44" t="s">
        <v>82</v>
      </c>
      <c r="L1135" s="44" t="s">
        <v>61</v>
      </c>
      <c r="M1135" s="19" t="s">
        <v>1532</v>
      </c>
      <c r="N1135" s="6"/>
    </row>
    <row r="1136" spans="1:14" ht="51" customHeight="1" x14ac:dyDescent="0.2">
      <c r="A1136" s="161">
        <v>935</v>
      </c>
      <c r="B1136" s="181" t="s">
        <v>1074</v>
      </c>
      <c r="C1136" s="166" t="s">
        <v>202</v>
      </c>
      <c r="D1136" s="166" t="s">
        <v>2</v>
      </c>
      <c r="E1136" s="166" t="s">
        <v>1269</v>
      </c>
      <c r="F1136" s="42">
        <v>349.16</v>
      </c>
      <c r="G1136" s="42">
        <v>349.16</v>
      </c>
      <c r="H1136" s="42">
        <v>349.16</v>
      </c>
      <c r="I1136" s="162" t="s">
        <v>19</v>
      </c>
      <c r="J1136" s="44" t="s">
        <v>114</v>
      </c>
      <c r="K1136" s="44" t="s">
        <v>82</v>
      </c>
      <c r="L1136" s="44" t="s">
        <v>61</v>
      </c>
      <c r="M1136" s="19" t="s">
        <v>1532</v>
      </c>
      <c r="N1136" s="6"/>
    </row>
    <row r="1137" spans="1:14" ht="51" customHeight="1" x14ac:dyDescent="0.2">
      <c r="A1137" s="161">
        <v>936</v>
      </c>
      <c r="B1137" s="181" t="s">
        <v>1075</v>
      </c>
      <c r="C1137" s="166" t="s">
        <v>202</v>
      </c>
      <c r="D1137" s="166" t="s">
        <v>2</v>
      </c>
      <c r="E1137" s="166" t="s">
        <v>1269</v>
      </c>
      <c r="F1137" s="42">
        <v>193.983</v>
      </c>
      <c r="G1137" s="42">
        <v>221.315</v>
      </c>
      <c r="H1137" s="42">
        <v>221.315</v>
      </c>
      <c r="I1137" s="162" t="s">
        <v>19</v>
      </c>
      <c r="J1137" s="44" t="s">
        <v>114</v>
      </c>
      <c r="K1137" s="44" t="s">
        <v>82</v>
      </c>
      <c r="L1137" s="44" t="s">
        <v>61</v>
      </c>
      <c r="M1137" s="19" t="s">
        <v>1532</v>
      </c>
      <c r="N1137" s="6"/>
    </row>
    <row r="1138" spans="1:14" ht="51" customHeight="1" x14ac:dyDescent="0.2">
      <c r="A1138" s="161">
        <v>937</v>
      </c>
      <c r="B1138" s="181" t="s">
        <v>1076</v>
      </c>
      <c r="C1138" s="166" t="s">
        <v>202</v>
      </c>
      <c r="D1138" s="166" t="s">
        <v>2</v>
      </c>
      <c r="E1138" s="166" t="s">
        <v>1269</v>
      </c>
      <c r="F1138" s="42">
        <v>450</v>
      </c>
      <c r="G1138" s="42">
        <v>450</v>
      </c>
      <c r="H1138" s="42">
        <v>450</v>
      </c>
      <c r="I1138" s="162" t="s">
        <v>19</v>
      </c>
      <c r="J1138" s="44" t="s">
        <v>114</v>
      </c>
      <c r="K1138" s="44" t="s">
        <v>82</v>
      </c>
      <c r="L1138" s="44" t="s">
        <v>61</v>
      </c>
      <c r="M1138" s="19" t="s">
        <v>1532</v>
      </c>
      <c r="N1138" s="6"/>
    </row>
    <row r="1139" spans="1:14" ht="12.75" customHeight="1" x14ac:dyDescent="0.2">
      <c r="A1139" s="193">
        <v>938</v>
      </c>
      <c r="B1139" s="217" t="s">
        <v>1077</v>
      </c>
      <c r="C1139" s="166" t="s">
        <v>202</v>
      </c>
      <c r="D1139" s="198" t="s">
        <v>2</v>
      </c>
      <c r="E1139" s="198" t="s">
        <v>1270</v>
      </c>
      <c r="F1139" s="42">
        <v>300</v>
      </c>
      <c r="G1139" s="42">
        <v>300</v>
      </c>
      <c r="H1139" s="42">
        <v>300</v>
      </c>
      <c r="I1139" s="162" t="s">
        <v>19</v>
      </c>
      <c r="J1139" s="44" t="s">
        <v>114</v>
      </c>
      <c r="K1139" s="44" t="s">
        <v>82</v>
      </c>
      <c r="L1139" s="44" t="s">
        <v>61</v>
      </c>
      <c r="M1139" s="19" t="s">
        <v>1532</v>
      </c>
      <c r="N1139" s="6"/>
    </row>
    <row r="1140" spans="1:14" x14ac:dyDescent="0.2">
      <c r="A1140" s="193"/>
      <c r="B1140" s="217"/>
      <c r="C1140" s="166" t="s">
        <v>202</v>
      </c>
      <c r="D1140" s="198"/>
      <c r="E1140" s="198"/>
      <c r="F1140" s="42">
        <v>100</v>
      </c>
      <c r="G1140" s="42">
        <v>100</v>
      </c>
      <c r="H1140" s="42">
        <v>100</v>
      </c>
      <c r="I1140" s="162" t="s">
        <v>168</v>
      </c>
      <c r="J1140" s="44" t="s">
        <v>114</v>
      </c>
      <c r="K1140" s="44" t="s">
        <v>82</v>
      </c>
      <c r="L1140" s="44" t="s">
        <v>62</v>
      </c>
      <c r="M1140" s="19" t="s">
        <v>1532</v>
      </c>
      <c r="N1140" s="6"/>
    </row>
    <row r="1141" spans="1:14" ht="51" customHeight="1" x14ac:dyDescent="0.2">
      <c r="A1141" s="161">
        <v>939</v>
      </c>
      <c r="B1141" s="181" t="s">
        <v>1078</v>
      </c>
      <c r="C1141" s="166" t="s">
        <v>202</v>
      </c>
      <c r="D1141" s="166" t="s">
        <v>2</v>
      </c>
      <c r="E1141" s="166" t="s">
        <v>1269</v>
      </c>
      <c r="F1141" s="42">
        <v>50</v>
      </c>
      <c r="G1141" s="42">
        <v>50</v>
      </c>
      <c r="H1141" s="42">
        <v>50</v>
      </c>
      <c r="I1141" s="162" t="s">
        <v>168</v>
      </c>
      <c r="J1141" s="44" t="s">
        <v>114</v>
      </c>
      <c r="K1141" s="44" t="s">
        <v>82</v>
      </c>
      <c r="L1141" s="44" t="s">
        <v>62</v>
      </c>
      <c r="M1141" s="19" t="s">
        <v>1532</v>
      </c>
      <c r="N1141" s="6"/>
    </row>
    <row r="1142" spans="1:14" ht="38.25" customHeight="1" x14ac:dyDescent="0.2">
      <c r="A1142" s="161">
        <v>946</v>
      </c>
      <c r="B1142" s="181" t="s">
        <v>1079</v>
      </c>
      <c r="C1142" s="166" t="s">
        <v>202</v>
      </c>
      <c r="D1142" s="166" t="s">
        <v>2</v>
      </c>
      <c r="E1142" s="166" t="s">
        <v>1273</v>
      </c>
      <c r="F1142" s="42">
        <v>40</v>
      </c>
      <c r="G1142" s="42">
        <v>40</v>
      </c>
      <c r="H1142" s="42">
        <v>40</v>
      </c>
      <c r="I1142" s="162" t="s">
        <v>168</v>
      </c>
      <c r="J1142" s="44" t="s">
        <v>114</v>
      </c>
      <c r="K1142" s="44" t="s">
        <v>63</v>
      </c>
      <c r="L1142" s="44" t="s">
        <v>65</v>
      </c>
      <c r="M1142" s="19" t="s">
        <v>1532</v>
      </c>
      <c r="N1142" s="6"/>
    </row>
    <row r="1143" spans="1:14" ht="38.25" customHeight="1" x14ac:dyDescent="0.2">
      <c r="A1143" s="161">
        <v>947</v>
      </c>
      <c r="B1143" s="181" t="s">
        <v>1080</v>
      </c>
      <c r="C1143" s="166" t="s">
        <v>202</v>
      </c>
      <c r="D1143" s="166" t="s">
        <v>2</v>
      </c>
      <c r="E1143" s="166" t="s">
        <v>1271</v>
      </c>
      <c r="F1143" s="42">
        <v>30</v>
      </c>
      <c r="G1143" s="42">
        <v>30</v>
      </c>
      <c r="H1143" s="42">
        <v>30</v>
      </c>
      <c r="I1143" s="162" t="s">
        <v>168</v>
      </c>
      <c r="J1143" s="44" t="s">
        <v>114</v>
      </c>
      <c r="K1143" s="44" t="s">
        <v>63</v>
      </c>
      <c r="L1143" s="44" t="s">
        <v>65</v>
      </c>
      <c r="M1143" s="19" t="s">
        <v>1532</v>
      </c>
      <c r="N1143" s="6"/>
    </row>
    <row r="1144" spans="1:14" ht="38.25" customHeight="1" x14ac:dyDescent="0.2">
      <c r="A1144" s="161">
        <v>948</v>
      </c>
      <c r="B1144" s="181" t="s">
        <v>1081</v>
      </c>
      <c r="C1144" s="166" t="s">
        <v>202</v>
      </c>
      <c r="D1144" s="166" t="s">
        <v>2</v>
      </c>
      <c r="E1144" s="166" t="s">
        <v>1272</v>
      </c>
      <c r="F1144" s="42">
        <v>29.007999999999999</v>
      </c>
      <c r="G1144" s="42">
        <v>29.007999999999999</v>
      </c>
      <c r="H1144" s="42">
        <v>29.007999999999999</v>
      </c>
      <c r="I1144" s="162" t="s">
        <v>168</v>
      </c>
      <c r="J1144" s="44" t="s">
        <v>114</v>
      </c>
      <c r="K1144" s="44" t="s">
        <v>63</v>
      </c>
      <c r="L1144" s="44" t="s">
        <v>65</v>
      </c>
      <c r="M1144" s="19" t="s">
        <v>1532</v>
      </c>
      <c r="N1144" s="6"/>
    </row>
    <row r="1145" spans="1:14" ht="38.25" customHeight="1" x14ac:dyDescent="0.2">
      <c r="A1145" s="161">
        <v>949</v>
      </c>
      <c r="B1145" s="181" t="s">
        <v>1082</v>
      </c>
      <c r="C1145" s="166" t="s">
        <v>202</v>
      </c>
      <c r="D1145" s="166" t="s">
        <v>2</v>
      </c>
      <c r="E1145" s="166" t="s">
        <v>1274</v>
      </c>
      <c r="F1145" s="42">
        <v>47.5</v>
      </c>
      <c r="G1145" s="42">
        <v>47.5</v>
      </c>
      <c r="H1145" s="42">
        <v>47.5</v>
      </c>
      <c r="I1145" s="162" t="s">
        <v>168</v>
      </c>
      <c r="J1145" s="44" t="s">
        <v>114</v>
      </c>
      <c r="K1145" s="44" t="s">
        <v>63</v>
      </c>
      <c r="L1145" s="44" t="s">
        <v>65</v>
      </c>
      <c r="M1145" s="19" t="s">
        <v>1532</v>
      </c>
      <c r="N1145" s="6"/>
    </row>
    <row r="1146" spans="1:14" ht="38.25" customHeight="1" x14ac:dyDescent="0.2">
      <c r="A1146" s="161">
        <v>950</v>
      </c>
      <c r="B1146" s="181" t="s">
        <v>1083</v>
      </c>
      <c r="C1146" s="166" t="s">
        <v>202</v>
      </c>
      <c r="D1146" s="166" t="s">
        <v>2</v>
      </c>
      <c r="E1146" s="166" t="s">
        <v>1274</v>
      </c>
      <c r="F1146" s="42">
        <v>10.040699999999999</v>
      </c>
      <c r="G1146" s="42">
        <v>10.040699999999999</v>
      </c>
      <c r="H1146" s="42">
        <v>10.040699999999999</v>
      </c>
      <c r="I1146" s="162" t="s">
        <v>168</v>
      </c>
      <c r="J1146" s="44" t="s">
        <v>114</v>
      </c>
      <c r="K1146" s="44" t="s">
        <v>63</v>
      </c>
      <c r="L1146" s="44" t="s">
        <v>65</v>
      </c>
      <c r="M1146" s="19" t="s">
        <v>1532</v>
      </c>
      <c r="N1146" s="6"/>
    </row>
    <row r="1147" spans="1:14" ht="38.25" customHeight="1" x14ac:dyDescent="0.2">
      <c r="A1147" s="161">
        <v>951</v>
      </c>
      <c r="B1147" s="181" t="s">
        <v>1084</v>
      </c>
      <c r="C1147" s="166" t="s">
        <v>202</v>
      </c>
      <c r="D1147" s="166" t="s">
        <v>2</v>
      </c>
      <c r="E1147" s="166" t="s">
        <v>1275</v>
      </c>
      <c r="F1147" s="42">
        <v>40</v>
      </c>
      <c r="G1147" s="42">
        <v>40</v>
      </c>
      <c r="H1147" s="42">
        <v>40</v>
      </c>
      <c r="I1147" s="162" t="s">
        <v>168</v>
      </c>
      <c r="J1147" s="44" t="s">
        <v>114</v>
      </c>
      <c r="K1147" s="44" t="s">
        <v>63</v>
      </c>
      <c r="L1147" s="44" t="s">
        <v>65</v>
      </c>
      <c r="M1147" s="19" t="s">
        <v>1532</v>
      </c>
      <c r="N1147" s="6"/>
    </row>
    <row r="1148" spans="1:14" ht="38.25" customHeight="1" x14ac:dyDescent="0.2">
      <c r="A1148" s="161">
        <v>953</v>
      </c>
      <c r="B1148" s="181" t="s">
        <v>1085</v>
      </c>
      <c r="C1148" s="166" t="s">
        <v>202</v>
      </c>
      <c r="D1148" s="166" t="s">
        <v>2</v>
      </c>
      <c r="E1148" s="166" t="s">
        <v>1276</v>
      </c>
      <c r="F1148" s="42">
        <v>10.1076</v>
      </c>
      <c r="G1148" s="42">
        <v>10.1076</v>
      </c>
      <c r="H1148" s="42">
        <v>10.1076</v>
      </c>
      <c r="I1148" s="162" t="s">
        <v>168</v>
      </c>
      <c r="J1148" s="44" t="s">
        <v>114</v>
      </c>
      <c r="K1148" s="44" t="s">
        <v>63</v>
      </c>
      <c r="L1148" s="44" t="s">
        <v>65</v>
      </c>
      <c r="M1148" s="19" t="s">
        <v>1532</v>
      </c>
      <c r="N1148" s="6"/>
    </row>
    <row r="1149" spans="1:14" ht="38.25" customHeight="1" x14ac:dyDescent="0.2">
      <c r="A1149" s="161">
        <v>954</v>
      </c>
      <c r="B1149" s="181" t="s">
        <v>1086</v>
      </c>
      <c r="C1149" s="166" t="s">
        <v>202</v>
      </c>
      <c r="D1149" s="166" t="s">
        <v>2</v>
      </c>
      <c r="E1149" s="166" t="s">
        <v>1276</v>
      </c>
      <c r="F1149" s="42">
        <v>35.149900000000002</v>
      </c>
      <c r="G1149" s="42">
        <v>35.149900000000002</v>
      </c>
      <c r="H1149" s="42">
        <v>35.149900000000002</v>
      </c>
      <c r="I1149" s="162" t="s">
        <v>168</v>
      </c>
      <c r="J1149" s="44" t="s">
        <v>114</v>
      </c>
      <c r="K1149" s="44" t="s">
        <v>63</v>
      </c>
      <c r="L1149" s="44" t="s">
        <v>65</v>
      </c>
      <c r="M1149" s="19" t="s">
        <v>1532</v>
      </c>
      <c r="N1149" s="6"/>
    </row>
    <row r="1150" spans="1:14" ht="51" customHeight="1" x14ac:dyDescent="0.2">
      <c r="A1150" s="161">
        <v>955</v>
      </c>
      <c r="B1150" s="181" t="s">
        <v>1087</v>
      </c>
      <c r="C1150" s="166" t="s">
        <v>202</v>
      </c>
      <c r="D1150" s="166" t="s">
        <v>2</v>
      </c>
      <c r="E1150" s="166" t="s">
        <v>1276</v>
      </c>
      <c r="F1150" s="42">
        <v>13.2065</v>
      </c>
      <c r="G1150" s="42">
        <v>13.2065</v>
      </c>
      <c r="H1150" s="42">
        <v>13.207000000000001</v>
      </c>
      <c r="I1150" s="162" t="s">
        <v>168</v>
      </c>
      <c r="J1150" s="44" t="s">
        <v>114</v>
      </c>
      <c r="K1150" s="44" t="s">
        <v>63</v>
      </c>
      <c r="L1150" s="44" t="s">
        <v>65</v>
      </c>
      <c r="M1150" s="19" t="s">
        <v>1532</v>
      </c>
      <c r="N1150" s="6"/>
    </row>
    <row r="1151" spans="1:14" ht="38.25" customHeight="1" x14ac:dyDescent="0.2">
      <c r="A1151" s="161">
        <v>956</v>
      </c>
      <c r="B1151" s="181" t="s">
        <v>1088</v>
      </c>
      <c r="C1151" s="166" t="s">
        <v>202</v>
      </c>
      <c r="D1151" s="166" t="s">
        <v>2</v>
      </c>
      <c r="E1151" s="166" t="s">
        <v>1276</v>
      </c>
      <c r="F1151" s="42">
        <v>392</v>
      </c>
      <c r="G1151" s="42">
        <v>392</v>
      </c>
      <c r="H1151" s="42">
        <v>392</v>
      </c>
      <c r="I1151" s="162" t="s">
        <v>168</v>
      </c>
      <c r="J1151" s="44" t="s">
        <v>114</v>
      </c>
      <c r="K1151" s="44" t="s">
        <v>63</v>
      </c>
      <c r="L1151" s="44" t="s">
        <v>65</v>
      </c>
      <c r="M1151" s="19" t="s">
        <v>1532</v>
      </c>
      <c r="N1151" s="6"/>
    </row>
    <row r="1152" spans="1:14" ht="51" customHeight="1" x14ac:dyDescent="0.2">
      <c r="A1152" s="161">
        <v>957</v>
      </c>
      <c r="B1152" s="181" t="s">
        <v>1089</v>
      </c>
      <c r="C1152" s="166" t="s">
        <v>202</v>
      </c>
      <c r="D1152" s="166" t="s">
        <v>2</v>
      </c>
      <c r="E1152" s="166" t="s">
        <v>1276</v>
      </c>
      <c r="F1152" s="42">
        <v>187.03800000000001</v>
      </c>
      <c r="G1152" s="42">
        <v>187.03800000000001</v>
      </c>
      <c r="H1152" s="42">
        <v>187.03800000000001</v>
      </c>
      <c r="I1152" s="162" t="s">
        <v>168</v>
      </c>
      <c r="J1152" s="44" t="s">
        <v>114</v>
      </c>
      <c r="K1152" s="44" t="s">
        <v>63</v>
      </c>
      <c r="L1152" s="44" t="s">
        <v>65</v>
      </c>
      <c r="M1152" s="19" t="s">
        <v>1532</v>
      </c>
      <c r="N1152" s="6"/>
    </row>
    <row r="1153" spans="1:14" ht="51" x14ac:dyDescent="0.2">
      <c r="A1153" s="161">
        <v>961</v>
      </c>
      <c r="B1153" s="181" t="s">
        <v>1090</v>
      </c>
      <c r="C1153" s="166" t="s">
        <v>202</v>
      </c>
      <c r="D1153" s="166" t="s">
        <v>2</v>
      </c>
      <c r="E1153" s="166" t="s">
        <v>1276</v>
      </c>
      <c r="F1153" s="42">
        <v>50</v>
      </c>
      <c r="G1153" s="42">
        <v>50</v>
      </c>
      <c r="H1153" s="42">
        <v>50</v>
      </c>
      <c r="I1153" s="162" t="s">
        <v>168</v>
      </c>
      <c r="J1153" s="44" t="s">
        <v>114</v>
      </c>
      <c r="K1153" s="44" t="s">
        <v>63</v>
      </c>
      <c r="L1153" s="44" t="s">
        <v>65</v>
      </c>
      <c r="M1153" s="104" t="s">
        <v>1532</v>
      </c>
      <c r="N1153" s="6"/>
    </row>
    <row r="1154" spans="1:14" ht="51" customHeight="1" x14ac:dyDescent="0.2">
      <c r="A1154" s="161">
        <v>963</v>
      </c>
      <c r="B1154" s="181" t="s">
        <v>1091</v>
      </c>
      <c r="C1154" s="166" t="s">
        <v>202</v>
      </c>
      <c r="D1154" s="166" t="s">
        <v>2</v>
      </c>
      <c r="E1154" s="166" t="s">
        <v>1277</v>
      </c>
      <c r="F1154" s="42">
        <v>17.920000000000002</v>
      </c>
      <c r="G1154" s="42">
        <v>17.920000000000002</v>
      </c>
      <c r="H1154" s="42">
        <v>17.920000000000002</v>
      </c>
      <c r="I1154" s="162" t="s">
        <v>168</v>
      </c>
      <c r="J1154" s="44" t="s">
        <v>114</v>
      </c>
      <c r="K1154" s="44" t="s">
        <v>63</v>
      </c>
      <c r="L1154" s="44" t="s">
        <v>65</v>
      </c>
      <c r="M1154" s="104" t="s">
        <v>1532</v>
      </c>
      <c r="N1154" s="6"/>
    </row>
    <row r="1155" spans="1:14" ht="51" customHeight="1" x14ac:dyDescent="0.2">
      <c r="A1155" s="161">
        <v>965</v>
      </c>
      <c r="B1155" s="181" t="s">
        <v>1092</v>
      </c>
      <c r="C1155" s="166" t="s">
        <v>202</v>
      </c>
      <c r="D1155" s="166" t="s">
        <v>2</v>
      </c>
      <c r="E1155" s="166" t="s">
        <v>1278</v>
      </c>
      <c r="F1155" s="42">
        <v>30</v>
      </c>
      <c r="G1155" s="42">
        <v>30</v>
      </c>
      <c r="H1155" s="42">
        <v>30</v>
      </c>
      <c r="I1155" s="162" t="s">
        <v>168</v>
      </c>
      <c r="J1155" s="44" t="s">
        <v>114</v>
      </c>
      <c r="K1155" s="44" t="s">
        <v>63</v>
      </c>
      <c r="L1155" s="44" t="s">
        <v>65</v>
      </c>
      <c r="M1155" s="104" t="s">
        <v>1532</v>
      </c>
      <c r="N1155" s="6"/>
    </row>
    <row r="1156" spans="1:14" ht="51" customHeight="1" x14ac:dyDescent="0.2">
      <c r="A1156" s="161">
        <v>966</v>
      </c>
      <c r="B1156" s="181" t="s">
        <v>1093</v>
      </c>
      <c r="C1156" s="166" t="s">
        <v>202</v>
      </c>
      <c r="D1156" s="166" t="s">
        <v>2</v>
      </c>
      <c r="E1156" s="166" t="s">
        <v>1279</v>
      </c>
      <c r="F1156" s="42">
        <v>40</v>
      </c>
      <c r="G1156" s="42">
        <v>40</v>
      </c>
      <c r="H1156" s="42">
        <v>40</v>
      </c>
      <c r="I1156" s="162" t="s">
        <v>168</v>
      </c>
      <c r="J1156" s="44" t="s">
        <v>114</v>
      </c>
      <c r="K1156" s="44" t="s">
        <v>63</v>
      </c>
      <c r="L1156" s="44" t="s">
        <v>65</v>
      </c>
      <c r="M1156" s="19" t="s">
        <v>1532</v>
      </c>
      <c r="N1156" s="6"/>
    </row>
    <row r="1157" spans="1:14" ht="38.25" customHeight="1" x14ac:dyDescent="0.2">
      <c r="A1157" s="161">
        <v>967</v>
      </c>
      <c r="B1157" s="181" t="s">
        <v>1094</v>
      </c>
      <c r="C1157" s="166" t="s">
        <v>202</v>
      </c>
      <c r="D1157" s="166" t="s">
        <v>2</v>
      </c>
      <c r="E1157" s="166" t="s">
        <v>1280</v>
      </c>
      <c r="F1157" s="42">
        <v>40</v>
      </c>
      <c r="G1157" s="42">
        <v>40</v>
      </c>
      <c r="H1157" s="42">
        <v>40</v>
      </c>
      <c r="I1157" s="162" t="s">
        <v>168</v>
      </c>
      <c r="J1157" s="44" t="s">
        <v>114</v>
      </c>
      <c r="K1157" s="44" t="s">
        <v>63</v>
      </c>
      <c r="L1157" s="44" t="s">
        <v>65</v>
      </c>
      <c r="M1157" s="19" t="s">
        <v>1532</v>
      </c>
      <c r="N1157" s="6"/>
    </row>
    <row r="1158" spans="1:14" ht="38.25" customHeight="1" x14ac:dyDescent="0.2">
      <c r="A1158" s="161">
        <v>968</v>
      </c>
      <c r="B1158" s="181" t="s">
        <v>1095</v>
      </c>
      <c r="C1158" s="166" t="s">
        <v>202</v>
      </c>
      <c r="D1158" s="166" t="s">
        <v>2</v>
      </c>
      <c r="E1158" s="166" t="s">
        <v>1281</v>
      </c>
      <c r="F1158" s="42">
        <v>29.657599999999999</v>
      </c>
      <c r="G1158" s="42">
        <v>29.657599999999999</v>
      </c>
      <c r="H1158" s="42">
        <v>29.657599999999999</v>
      </c>
      <c r="I1158" s="162" t="s">
        <v>168</v>
      </c>
      <c r="J1158" s="44" t="s">
        <v>114</v>
      </c>
      <c r="K1158" s="44" t="s">
        <v>63</v>
      </c>
      <c r="L1158" s="44" t="s">
        <v>65</v>
      </c>
      <c r="M1158" s="19" t="s">
        <v>1532</v>
      </c>
      <c r="N1158" s="6"/>
    </row>
    <row r="1159" spans="1:14" ht="38.25" customHeight="1" x14ac:dyDescent="0.2">
      <c r="A1159" s="161">
        <v>969</v>
      </c>
      <c r="B1159" s="181" t="s">
        <v>1096</v>
      </c>
      <c r="C1159" s="166" t="s">
        <v>202</v>
      </c>
      <c r="D1159" s="166" t="s">
        <v>2</v>
      </c>
      <c r="E1159" s="166" t="s">
        <v>1282</v>
      </c>
      <c r="F1159" s="42">
        <v>30</v>
      </c>
      <c r="G1159" s="42">
        <v>30</v>
      </c>
      <c r="H1159" s="42">
        <v>30</v>
      </c>
      <c r="I1159" s="162" t="s">
        <v>168</v>
      </c>
      <c r="J1159" s="44" t="s">
        <v>114</v>
      </c>
      <c r="K1159" s="44" t="s">
        <v>63</v>
      </c>
      <c r="L1159" s="44" t="s">
        <v>65</v>
      </c>
      <c r="M1159" s="19" t="s">
        <v>1532</v>
      </c>
      <c r="N1159" s="6"/>
    </row>
    <row r="1160" spans="1:14" ht="38.25" customHeight="1" x14ac:dyDescent="0.2">
      <c r="A1160" s="161">
        <v>970</v>
      </c>
      <c r="B1160" s="181" t="s">
        <v>1097</v>
      </c>
      <c r="C1160" s="166" t="s">
        <v>202</v>
      </c>
      <c r="D1160" s="166" t="s">
        <v>2</v>
      </c>
      <c r="E1160" s="166" t="s">
        <v>1283</v>
      </c>
      <c r="F1160" s="42">
        <v>30</v>
      </c>
      <c r="G1160" s="42">
        <v>30</v>
      </c>
      <c r="H1160" s="42">
        <v>30</v>
      </c>
      <c r="I1160" s="162" t="s">
        <v>168</v>
      </c>
      <c r="J1160" s="44" t="s">
        <v>114</v>
      </c>
      <c r="K1160" s="44" t="s">
        <v>63</v>
      </c>
      <c r="L1160" s="44" t="s">
        <v>65</v>
      </c>
      <c r="M1160" s="19" t="s">
        <v>1532</v>
      </c>
      <c r="N1160" s="6"/>
    </row>
    <row r="1161" spans="1:14" ht="51" customHeight="1" x14ac:dyDescent="0.2">
      <c r="A1161" s="161">
        <v>971</v>
      </c>
      <c r="B1161" s="181" t="s">
        <v>1098</v>
      </c>
      <c r="C1161" s="166" t="s">
        <v>202</v>
      </c>
      <c r="D1161" s="166" t="s">
        <v>2</v>
      </c>
      <c r="E1161" s="166" t="s">
        <v>1284</v>
      </c>
      <c r="F1161" s="42">
        <v>30</v>
      </c>
      <c r="G1161" s="42">
        <v>30</v>
      </c>
      <c r="H1161" s="42">
        <v>30</v>
      </c>
      <c r="I1161" s="162" t="s">
        <v>168</v>
      </c>
      <c r="J1161" s="44" t="s">
        <v>114</v>
      </c>
      <c r="K1161" s="44" t="s">
        <v>63</v>
      </c>
      <c r="L1161" s="44" t="s">
        <v>65</v>
      </c>
      <c r="M1161" s="19" t="s">
        <v>1532</v>
      </c>
      <c r="N1161" s="6"/>
    </row>
    <row r="1162" spans="1:14" ht="38.25" customHeight="1" x14ac:dyDescent="0.2">
      <c r="A1162" s="161">
        <v>972</v>
      </c>
      <c r="B1162" s="181" t="s">
        <v>1099</v>
      </c>
      <c r="C1162" s="166" t="s">
        <v>202</v>
      </c>
      <c r="D1162" s="166" t="s">
        <v>2</v>
      </c>
      <c r="E1162" s="166" t="s">
        <v>1285</v>
      </c>
      <c r="F1162" s="42">
        <v>32.839199999999998</v>
      </c>
      <c r="G1162" s="42">
        <v>32.839199999999998</v>
      </c>
      <c r="H1162" s="42">
        <v>32.839199999999998</v>
      </c>
      <c r="I1162" s="162" t="s">
        <v>168</v>
      </c>
      <c r="J1162" s="44" t="s">
        <v>114</v>
      </c>
      <c r="K1162" s="44" t="s">
        <v>63</v>
      </c>
      <c r="L1162" s="44" t="s">
        <v>65</v>
      </c>
      <c r="M1162" s="19" t="s">
        <v>1532</v>
      </c>
      <c r="N1162" s="6"/>
    </row>
    <row r="1163" spans="1:14" ht="38.25" customHeight="1" x14ac:dyDescent="0.2">
      <c r="A1163" s="161">
        <v>973</v>
      </c>
      <c r="B1163" s="181" t="s">
        <v>1100</v>
      </c>
      <c r="C1163" s="166" t="s">
        <v>202</v>
      </c>
      <c r="D1163" s="166" t="s">
        <v>2</v>
      </c>
      <c r="E1163" s="166" t="s">
        <v>1285</v>
      </c>
      <c r="F1163" s="42">
        <v>7.6558000000000002</v>
      </c>
      <c r="G1163" s="42">
        <v>7.6558000000000002</v>
      </c>
      <c r="H1163" s="42">
        <v>7.6558000000000002</v>
      </c>
      <c r="I1163" s="162" t="s">
        <v>168</v>
      </c>
      <c r="J1163" s="44" t="s">
        <v>114</v>
      </c>
      <c r="K1163" s="44" t="s">
        <v>63</v>
      </c>
      <c r="L1163" s="44" t="s">
        <v>65</v>
      </c>
      <c r="M1163" s="19" t="s">
        <v>1532</v>
      </c>
      <c r="N1163" s="6"/>
    </row>
    <row r="1164" spans="1:14" ht="38.25" customHeight="1" x14ac:dyDescent="0.2">
      <c r="A1164" s="161">
        <v>974</v>
      </c>
      <c r="B1164" s="181" t="s">
        <v>1101</v>
      </c>
      <c r="C1164" s="166" t="s">
        <v>202</v>
      </c>
      <c r="D1164" s="166" t="s">
        <v>2</v>
      </c>
      <c r="E1164" s="166" t="s">
        <v>1285</v>
      </c>
      <c r="F1164" s="42">
        <v>6.9779999999999998</v>
      </c>
      <c r="G1164" s="42">
        <v>6.9779999999999998</v>
      </c>
      <c r="H1164" s="42">
        <v>6.9779999999999998</v>
      </c>
      <c r="I1164" s="162" t="s">
        <v>168</v>
      </c>
      <c r="J1164" s="44" t="s">
        <v>114</v>
      </c>
      <c r="K1164" s="44" t="s">
        <v>63</v>
      </c>
      <c r="L1164" s="44" t="s">
        <v>65</v>
      </c>
      <c r="M1164" s="19" t="s">
        <v>1532</v>
      </c>
      <c r="N1164" s="6"/>
    </row>
    <row r="1165" spans="1:14" ht="38.25" customHeight="1" x14ac:dyDescent="0.2">
      <c r="A1165" s="161">
        <v>975</v>
      </c>
      <c r="B1165" s="181" t="s">
        <v>1102</v>
      </c>
      <c r="C1165" s="166" t="s">
        <v>202</v>
      </c>
      <c r="D1165" s="166" t="s">
        <v>2</v>
      </c>
      <c r="E1165" s="166" t="s">
        <v>1285</v>
      </c>
      <c r="F1165" s="42">
        <v>7.1326000000000001</v>
      </c>
      <c r="G1165" s="42">
        <v>7.1326000000000001</v>
      </c>
      <c r="H1165" s="42">
        <v>7.1326000000000001</v>
      </c>
      <c r="I1165" s="162" t="s">
        <v>168</v>
      </c>
      <c r="J1165" s="44" t="s">
        <v>114</v>
      </c>
      <c r="K1165" s="44" t="s">
        <v>63</v>
      </c>
      <c r="L1165" s="44" t="s">
        <v>65</v>
      </c>
      <c r="M1165" s="19" t="s">
        <v>1532</v>
      </c>
      <c r="N1165" s="6"/>
    </row>
    <row r="1166" spans="1:14" ht="38.25" customHeight="1" x14ac:dyDescent="0.2">
      <c r="A1166" s="161">
        <v>976</v>
      </c>
      <c r="B1166" s="181" t="s">
        <v>1103</v>
      </c>
      <c r="C1166" s="166" t="s">
        <v>202</v>
      </c>
      <c r="D1166" s="166" t="s">
        <v>2</v>
      </c>
      <c r="E1166" s="166" t="s">
        <v>1285</v>
      </c>
      <c r="F1166" s="42">
        <v>14.1</v>
      </c>
      <c r="G1166" s="42">
        <v>14.1</v>
      </c>
      <c r="H1166" s="42">
        <v>14.1</v>
      </c>
      <c r="I1166" s="162" t="s">
        <v>168</v>
      </c>
      <c r="J1166" s="44" t="s">
        <v>114</v>
      </c>
      <c r="K1166" s="44" t="s">
        <v>63</v>
      </c>
      <c r="L1166" s="44" t="s">
        <v>65</v>
      </c>
      <c r="M1166" s="19" t="s">
        <v>1532</v>
      </c>
      <c r="N1166" s="6"/>
    </row>
    <row r="1167" spans="1:14" ht="38.25" customHeight="1" x14ac:dyDescent="0.2">
      <c r="A1167" s="161">
        <v>977</v>
      </c>
      <c r="B1167" s="181" t="s">
        <v>1104</v>
      </c>
      <c r="C1167" s="166" t="s">
        <v>202</v>
      </c>
      <c r="D1167" s="166" t="s">
        <v>2</v>
      </c>
      <c r="E1167" s="166" t="s">
        <v>1285</v>
      </c>
      <c r="F1167" s="42">
        <v>36.226700000000001</v>
      </c>
      <c r="G1167" s="42">
        <v>36.226700000000001</v>
      </c>
      <c r="H1167" s="42">
        <v>36.226700000000001</v>
      </c>
      <c r="I1167" s="162" t="s">
        <v>168</v>
      </c>
      <c r="J1167" s="44" t="s">
        <v>114</v>
      </c>
      <c r="K1167" s="44" t="s">
        <v>63</v>
      </c>
      <c r="L1167" s="44" t="s">
        <v>65</v>
      </c>
      <c r="M1167" s="19" t="s">
        <v>1532</v>
      </c>
      <c r="N1167" s="6"/>
    </row>
    <row r="1168" spans="1:14" ht="38.25" customHeight="1" x14ac:dyDescent="0.2">
      <c r="A1168" s="161">
        <v>979</v>
      </c>
      <c r="B1168" s="181" t="s">
        <v>1105</v>
      </c>
      <c r="C1168" s="166" t="s">
        <v>202</v>
      </c>
      <c r="D1168" s="166" t="s">
        <v>2</v>
      </c>
      <c r="E1168" s="166" t="s">
        <v>1286</v>
      </c>
      <c r="F1168" s="42">
        <v>30</v>
      </c>
      <c r="G1168" s="42">
        <v>30</v>
      </c>
      <c r="H1168" s="42">
        <v>30</v>
      </c>
      <c r="I1168" s="162" t="s">
        <v>168</v>
      </c>
      <c r="J1168" s="44" t="s">
        <v>114</v>
      </c>
      <c r="K1168" s="44" t="s">
        <v>63</v>
      </c>
      <c r="L1168" s="44" t="s">
        <v>65</v>
      </c>
      <c r="M1168" s="19" t="s">
        <v>1532</v>
      </c>
      <c r="N1168" s="6"/>
    </row>
    <row r="1169" spans="1:14" ht="38.25" customHeight="1" x14ac:dyDescent="0.2">
      <c r="A1169" s="161">
        <v>980</v>
      </c>
      <c r="B1169" s="181" t="s">
        <v>1106</v>
      </c>
      <c r="C1169" s="166" t="s">
        <v>202</v>
      </c>
      <c r="D1169" s="166" t="s">
        <v>2</v>
      </c>
      <c r="E1169" s="166" t="s">
        <v>1286</v>
      </c>
      <c r="F1169" s="42">
        <v>69.078400000000002</v>
      </c>
      <c r="G1169" s="42">
        <v>69.078400000000002</v>
      </c>
      <c r="H1169" s="42">
        <v>69.078400000000002</v>
      </c>
      <c r="I1169" s="162" t="s">
        <v>168</v>
      </c>
      <c r="J1169" s="44" t="s">
        <v>114</v>
      </c>
      <c r="K1169" s="44" t="s">
        <v>63</v>
      </c>
      <c r="L1169" s="44" t="s">
        <v>65</v>
      </c>
      <c r="M1169" s="19" t="s">
        <v>1532</v>
      </c>
      <c r="N1169" s="6"/>
    </row>
    <row r="1170" spans="1:14" ht="51" customHeight="1" x14ac:dyDescent="0.2">
      <c r="A1170" s="161">
        <v>981</v>
      </c>
      <c r="B1170" s="181" t="s">
        <v>1107</v>
      </c>
      <c r="C1170" s="166" t="s">
        <v>202</v>
      </c>
      <c r="D1170" s="166" t="s">
        <v>2</v>
      </c>
      <c r="E1170" s="166" t="s">
        <v>1287</v>
      </c>
      <c r="F1170" s="42">
        <v>127.9143</v>
      </c>
      <c r="G1170" s="42">
        <v>127.9143</v>
      </c>
      <c r="H1170" s="42">
        <v>127.9143</v>
      </c>
      <c r="I1170" s="162" t="s">
        <v>168</v>
      </c>
      <c r="J1170" s="44" t="s">
        <v>114</v>
      </c>
      <c r="K1170" s="44" t="s">
        <v>63</v>
      </c>
      <c r="L1170" s="44" t="s">
        <v>65</v>
      </c>
      <c r="M1170" s="19" t="s">
        <v>1532</v>
      </c>
      <c r="N1170" s="6"/>
    </row>
    <row r="1171" spans="1:14" ht="38.25" customHeight="1" x14ac:dyDescent="0.2">
      <c r="A1171" s="161">
        <v>982</v>
      </c>
      <c r="B1171" s="181" t="s">
        <v>1108</v>
      </c>
      <c r="C1171" s="166" t="s">
        <v>202</v>
      </c>
      <c r="D1171" s="166" t="s">
        <v>2</v>
      </c>
      <c r="E1171" s="166" t="s">
        <v>1287</v>
      </c>
      <c r="F1171" s="42">
        <v>30</v>
      </c>
      <c r="G1171" s="42">
        <v>30</v>
      </c>
      <c r="H1171" s="42">
        <v>30</v>
      </c>
      <c r="I1171" s="162" t="s">
        <v>168</v>
      </c>
      <c r="J1171" s="44" t="s">
        <v>114</v>
      </c>
      <c r="K1171" s="44" t="s">
        <v>63</v>
      </c>
      <c r="L1171" s="44" t="s">
        <v>65</v>
      </c>
      <c r="M1171" s="19" t="s">
        <v>1532</v>
      </c>
      <c r="N1171" s="6"/>
    </row>
    <row r="1172" spans="1:14" ht="38.25" customHeight="1" x14ac:dyDescent="0.2">
      <c r="A1172" s="161">
        <v>983</v>
      </c>
      <c r="B1172" s="38" t="s">
        <v>1109</v>
      </c>
      <c r="C1172" s="166" t="s">
        <v>202</v>
      </c>
      <c r="D1172" s="182" t="s">
        <v>2</v>
      </c>
      <c r="E1172" s="166" t="s">
        <v>1288</v>
      </c>
      <c r="F1172" s="42">
        <v>673.66769999999997</v>
      </c>
      <c r="G1172" s="42">
        <v>673.66769999999997</v>
      </c>
      <c r="H1172" s="42">
        <v>673.66769999999997</v>
      </c>
      <c r="I1172" s="162" t="s">
        <v>168</v>
      </c>
      <c r="J1172" s="44" t="s">
        <v>114</v>
      </c>
      <c r="K1172" s="44" t="s">
        <v>63</v>
      </c>
      <c r="L1172" s="44" t="s">
        <v>65</v>
      </c>
      <c r="M1172" s="19" t="s">
        <v>1532</v>
      </c>
      <c r="N1172" s="6"/>
    </row>
    <row r="1173" spans="1:14" ht="51" customHeight="1" x14ac:dyDescent="0.2">
      <c r="A1173" s="161">
        <v>987</v>
      </c>
      <c r="B1173" s="181" t="s">
        <v>1110</v>
      </c>
      <c r="C1173" s="166" t="s">
        <v>202</v>
      </c>
      <c r="D1173" s="166" t="s">
        <v>2</v>
      </c>
      <c r="E1173" s="166" t="s">
        <v>1288</v>
      </c>
      <c r="F1173" s="42">
        <v>113.1036</v>
      </c>
      <c r="G1173" s="42">
        <v>113.1036</v>
      </c>
      <c r="H1173" s="42">
        <v>113.1036</v>
      </c>
      <c r="I1173" s="162" t="s">
        <v>168</v>
      </c>
      <c r="J1173" s="44" t="s">
        <v>114</v>
      </c>
      <c r="K1173" s="44" t="s">
        <v>63</v>
      </c>
      <c r="L1173" s="44" t="s">
        <v>65</v>
      </c>
      <c r="M1173" s="19" t="s">
        <v>1532</v>
      </c>
      <c r="N1173" s="6"/>
    </row>
    <row r="1174" spans="1:14" ht="51" customHeight="1" x14ac:dyDescent="0.2">
      <c r="A1174" s="161">
        <v>988</v>
      </c>
      <c r="B1174" s="181" t="s">
        <v>1111</v>
      </c>
      <c r="C1174" s="166" t="s">
        <v>202</v>
      </c>
      <c r="D1174" s="166" t="s">
        <v>2</v>
      </c>
      <c r="E1174" s="166" t="s">
        <v>1288</v>
      </c>
      <c r="F1174" s="42">
        <v>660.98379999999997</v>
      </c>
      <c r="G1174" s="42">
        <v>660.98379999999997</v>
      </c>
      <c r="H1174" s="42">
        <v>660.98379999999997</v>
      </c>
      <c r="I1174" s="162" t="s">
        <v>168</v>
      </c>
      <c r="J1174" s="44" t="s">
        <v>114</v>
      </c>
      <c r="K1174" s="44" t="s">
        <v>63</v>
      </c>
      <c r="L1174" s="44" t="s">
        <v>65</v>
      </c>
      <c r="M1174" s="19" t="s">
        <v>1532</v>
      </c>
      <c r="N1174" s="6"/>
    </row>
    <row r="1175" spans="1:14" ht="25.5" x14ac:dyDescent="0.2">
      <c r="A1175" s="161">
        <v>989</v>
      </c>
      <c r="B1175" s="181" t="s">
        <v>1112</v>
      </c>
      <c r="C1175" s="166" t="s">
        <v>202</v>
      </c>
      <c r="D1175" s="166" t="s">
        <v>2</v>
      </c>
      <c r="E1175" s="166" t="s">
        <v>995</v>
      </c>
      <c r="F1175" s="58">
        <v>8.8792000000000009</v>
      </c>
      <c r="G1175" s="58">
        <v>8.8792000000000009</v>
      </c>
      <c r="H1175" s="58">
        <v>8.8792000000000009</v>
      </c>
      <c r="I1175" s="166" t="s">
        <v>168</v>
      </c>
      <c r="J1175" s="44" t="s">
        <v>114</v>
      </c>
      <c r="K1175" s="44" t="s">
        <v>63</v>
      </c>
      <c r="L1175" s="44" t="s">
        <v>65</v>
      </c>
      <c r="M1175" s="19" t="s">
        <v>1532</v>
      </c>
      <c r="N1175" s="6"/>
    </row>
    <row r="1176" spans="1:14" ht="38.25" x14ac:dyDescent="0.2">
      <c r="A1176" s="161">
        <v>992</v>
      </c>
      <c r="B1176" s="181" t="s">
        <v>1790</v>
      </c>
      <c r="C1176" s="166" t="s">
        <v>1791</v>
      </c>
      <c r="D1176" s="166" t="s">
        <v>2</v>
      </c>
      <c r="E1176" s="166" t="s">
        <v>1792</v>
      </c>
      <c r="F1176" s="10">
        <v>429</v>
      </c>
      <c r="G1176" s="10">
        <v>429</v>
      </c>
      <c r="H1176" s="10">
        <v>425</v>
      </c>
      <c r="I1176" s="162"/>
      <c r="J1176" s="30"/>
      <c r="K1176" s="30"/>
      <c r="L1176" s="30"/>
      <c r="M1176" s="19" t="s">
        <v>1433</v>
      </c>
      <c r="N1176" s="6"/>
    </row>
    <row r="1177" spans="1:14" ht="63.75" x14ac:dyDescent="0.2">
      <c r="A1177" s="161">
        <v>993</v>
      </c>
      <c r="B1177" s="181" t="s">
        <v>1113</v>
      </c>
      <c r="C1177" s="166" t="s">
        <v>220</v>
      </c>
      <c r="D1177" s="166" t="s">
        <v>2</v>
      </c>
      <c r="E1177" s="166" t="s">
        <v>1115</v>
      </c>
      <c r="F1177" s="10">
        <v>1</v>
      </c>
      <c r="G1177" s="10">
        <v>1</v>
      </c>
      <c r="H1177" s="10">
        <v>1</v>
      </c>
      <c r="I1177" s="162"/>
      <c r="J1177" s="162"/>
      <c r="K1177" s="162"/>
      <c r="L1177" s="162"/>
      <c r="M1177" s="104" t="s">
        <v>1597</v>
      </c>
      <c r="N1177" s="6"/>
    </row>
    <row r="1178" spans="1:14" ht="140.25" x14ac:dyDescent="0.2">
      <c r="A1178" s="161">
        <v>994</v>
      </c>
      <c r="B1178" s="181" t="s">
        <v>1114</v>
      </c>
      <c r="C1178" s="166" t="s">
        <v>1</v>
      </c>
      <c r="D1178" s="166" t="s">
        <v>2</v>
      </c>
      <c r="E1178" s="166" t="s">
        <v>1116</v>
      </c>
      <c r="F1178" s="10">
        <v>100</v>
      </c>
      <c r="G1178" s="10">
        <v>100</v>
      </c>
      <c r="H1178" s="10">
        <v>52</v>
      </c>
      <c r="I1178" s="162"/>
      <c r="J1178" s="162"/>
      <c r="K1178" s="162"/>
      <c r="L1178" s="162"/>
      <c r="M1178" s="173" t="s">
        <v>1743</v>
      </c>
      <c r="N1178" s="6"/>
    </row>
    <row r="1179" spans="1:14" x14ac:dyDescent="0.2">
      <c r="A1179" s="161"/>
      <c r="B1179" s="19" t="s">
        <v>167</v>
      </c>
      <c r="C1179" s="168"/>
      <c r="D1179" s="168"/>
      <c r="E1179" s="168"/>
      <c r="F1179" s="79">
        <v>0</v>
      </c>
      <c r="G1179" s="79">
        <v>0</v>
      </c>
      <c r="H1179" s="79"/>
      <c r="I1179" s="162"/>
      <c r="J1179" s="162"/>
      <c r="K1179" s="162"/>
      <c r="L1179" s="162"/>
      <c r="M1179" s="9"/>
      <c r="N1179" s="6"/>
    </row>
    <row r="1180" spans="1:14" x14ac:dyDescent="0.2">
      <c r="A1180" s="161"/>
      <c r="B1180" s="19" t="s">
        <v>168</v>
      </c>
      <c r="C1180" s="168"/>
      <c r="D1180" s="168"/>
      <c r="E1180" s="168"/>
      <c r="F1180" s="79">
        <v>7017.8124000000034</v>
      </c>
      <c r="G1180" s="79">
        <v>7017.8124000000034</v>
      </c>
      <c r="H1180" s="79">
        <f>H1080+H1081+H1083+H1094++H1112+H1119+H1121+H1128+H1129+H1130+H1140+H1141+H1142+H1143+H1144+H1145+H1146+H1147+H1148+H1149+H1150+H1151+H1152+H1153+H1154+H1155+H1156+H1157+H1158+H1159+H1160+H1161+H1162+H1163+H1164+H1165+H1166+H1167+H1168+H1169+H1170+H1171+H1172+H1173+H1174+H1175</f>
        <v>7015.3241000000025</v>
      </c>
      <c r="I1180" s="166"/>
      <c r="J1180" s="162"/>
      <c r="K1180" s="162"/>
      <c r="L1180" s="162"/>
      <c r="M1180" s="9"/>
      <c r="N1180" s="6"/>
    </row>
    <row r="1181" spans="1:14" x14ac:dyDescent="0.2">
      <c r="A1181" s="161"/>
      <c r="B1181" s="19" t="s">
        <v>19</v>
      </c>
      <c r="C1181" s="168"/>
      <c r="D1181" s="168"/>
      <c r="E1181" s="168"/>
      <c r="F1181" s="79">
        <v>5327.5960000000005</v>
      </c>
      <c r="G1181" s="79">
        <v>5327.5960000000005</v>
      </c>
      <c r="H1181" s="79">
        <f>H1082+H1093+H1111+H1131+H1132+H1133+H1134+H1135+H1136+H1137+H1138+H1139</f>
        <v>5327.5959999999995</v>
      </c>
      <c r="I1181" s="180"/>
      <c r="J1181" s="162"/>
      <c r="K1181" s="162"/>
      <c r="L1181" s="162"/>
      <c r="M1181" s="9"/>
      <c r="N1181" s="6"/>
    </row>
    <row r="1182" spans="1:14" x14ac:dyDescent="0.2">
      <c r="A1182" s="161"/>
      <c r="B1182" s="19" t="s">
        <v>169</v>
      </c>
      <c r="C1182" s="168"/>
      <c r="D1182" s="168"/>
      <c r="E1182" s="168"/>
      <c r="F1182" s="79">
        <v>0</v>
      </c>
      <c r="G1182" s="79">
        <v>0</v>
      </c>
      <c r="H1182" s="79"/>
      <c r="I1182" s="180"/>
      <c r="J1182" s="162"/>
      <c r="K1182" s="162"/>
      <c r="L1182" s="162"/>
      <c r="M1182" s="9"/>
      <c r="N1182" s="6"/>
    </row>
    <row r="1183" spans="1:14" ht="24.75" customHeight="1" x14ac:dyDescent="0.2">
      <c r="A1183" s="161"/>
      <c r="B1183" s="127" t="s">
        <v>1267</v>
      </c>
      <c r="C1183" s="168"/>
      <c r="D1183" s="168"/>
      <c r="E1183" s="168"/>
      <c r="F1183" s="79">
        <v>12345.408400000004</v>
      </c>
      <c r="G1183" s="79">
        <v>12345.408400000004</v>
      </c>
      <c r="H1183" s="79">
        <f>H1180+H1181</f>
        <v>12342.920100000003</v>
      </c>
      <c r="I1183" s="180"/>
      <c r="J1183" s="162"/>
      <c r="K1183" s="162"/>
      <c r="L1183" s="162"/>
      <c r="M1183" s="9"/>
      <c r="N1183" s="6"/>
    </row>
    <row r="1184" spans="1:14" x14ac:dyDescent="0.2">
      <c r="A1184" s="161"/>
      <c r="B1184" s="98" t="s">
        <v>1268</v>
      </c>
      <c r="C1184" s="161"/>
      <c r="D1184" s="161"/>
      <c r="E1184" s="161"/>
      <c r="F1184" s="195"/>
      <c r="G1184" s="195"/>
      <c r="H1184" s="195"/>
      <c r="I1184" s="195"/>
      <c r="J1184" s="195"/>
      <c r="K1184" s="195"/>
      <c r="L1184" s="195"/>
      <c r="M1184" s="9"/>
      <c r="N1184" s="6"/>
    </row>
    <row r="1185" spans="1:14" ht="25.5" customHeight="1" x14ac:dyDescent="0.2">
      <c r="A1185" s="110">
        <v>65</v>
      </c>
      <c r="B1185" s="9" t="s">
        <v>998</v>
      </c>
      <c r="C1185" s="162" t="s">
        <v>1</v>
      </c>
      <c r="D1185" s="166" t="s">
        <v>1400</v>
      </c>
      <c r="E1185" s="162" t="s">
        <v>328</v>
      </c>
      <c r="F1185" s="15">
        <v>5.4</v>
      </c>
      <c r="G1185" s="15">
        <v>5.4</v>
      </c>
      <c r="H1185" s="134" t="s">
        <v>1778</v>
      </c>
      <c r="I1185" s="166" t="s">
        <v>2</v>
      </c>
      <c r="J1185" s="28" t="s">
        <v>2</v>
      </c>
      <c r="K1185" s="28" t="s">
        <v>2</v>
      </c>
      <c r="L1185" s="28" t="s">
        <v>2</v>
      </c>
      <c r="M1185" s="9" t="s">
        <v>1433</v>
      </c>
      <c r="N1185" s="6"/>
    </row>
    <row r="1186" spans="1:14" ht="12.75" customHeight="1" x14ac:dyDescent="0.2">
      <c r="A1186" s="110">
        <v>66</v>
      </c>
      <c r="B1186" s="9" t="s">
        <v>999</v>
      </c>
      <c r="C1186" s="162"/>
      <c r="D1186" s="198" t="s">
        <v>1400</v>
      </c>
      <c r="E1186" s="162" t="s">
        <v>327</v>
      </c>
      <c r="F1186" s="15"/>
      <c r="G1186" s="15"/>
      <c r="H1186" s="134" t="s">
        <v>2</v>
      </c>
      <c r="I1186" s="166" t="s">
        <v>2</v>
      </c>
      <c r="J1186" s="28" t="s">
        <v>2</v>
      </c>
      <c r="K1186" s="28" t="s">
        <v>2</v>
      </c>
      <c r="L1186" s="28" t="s">
        <v>2</v>
      </c>
      <c r="M1186" s="9"/>
      <c r="N1186" s="6"/>
    </row>
    <row r="1187" spans="1:14" ht="12.75" customHeight="1" x14ac:dyDescent="0.2">
      <c r="A1187" s="110" t="s">
        <v>51</v>
      </c>
      <c r="B1187" s="173" t="s">
        <v>321</v>
      </c>
      <c r="C1187" s="162" t="s">
        <v>1</v>
      </c>
      <c r="D1187" s="198"/>
      <c r="E1187" s="162" t="s">
        <v>327</v>
      </c>
      <c r="F1187" s="15">
        <v>84</v>
      </c>
      <c r="G1187" s="15">
        <v>86</v>
      </c>
      <c r="H1187" s="134" t="s">
        <v>1779</v>
      </c>
      <c r="I1187" s="166" t="s">
        <v>2</v>
      </c>
      <c r="J1187" s="28" t="s">
        <v>2</v>
      </c>
      <c r="K1187" s="28" t="s">
        <v>2</v>
      </c>
      <c r="L1187" s="28" t="s">
        <v>2</v>
      </c>
      <c r="M1187" s="9" t="s">
        <v>1433</v>
      </c>
      <c r="N1187" s="6"/>
    </row>
    <row r="1188" spans="1:14" ht="12.75" customHeight="1" x14ac:dyDescent="0.2">
      <c r="A1188" s="110" t="s">
        <v>52</v>
      </c>
      <c r="B1188" s="173" t="s">
        <v>322</v>
      </c>
      <c r="C1188" s="162" t="s">
        <v>1</v>
      </c>
      <c r="D1188" s="198"/>
      <c r="E1188" s="162" t="s">
        <v>327</v>
      </c>
      <c r="F1188" s="15">
        <v>59</v>
      </c>
      <c r="G1188" s="15">
        <v>60</v>
      </c>
      <c r="H1188" s="134" t="s">
        <v>1780</v>
      </c>
      <c r="I1188" s="166" t="s">
        <v>2</v>
      </c>
      <c r="J1188" s="28" t="s">
        <v>2</v>
      </c>
      <c r="K1188" s="28" t="s">
        <v>2</v>
      </c>
      <c r="L1188" s="28" t="s">
        <v>2</v>
      </c>
      <c r="M1188" s="9" t="s">
        <v>1433</v>
      </c>
      <c r="N1188" s="6"/>
    </row>
    <row r="1189" spans="1:14" ht="25.5" customHeight="1" x14ac:dyDescent="0.2">
      <c r="A1189" s="110">
        <v>67</v>
      </c>
      <c r="B1189" s="9" t="s">
        <v>1000</v>
      </c>
      <c r="C1189" s="162"/>
      <c r="D1189" s="198" t="s">
        <v>1400</v>
      </c>
      <c r="E1189" s="162" t="s">
        <v>327</v>
      </c>
      <c r="F1189" s="15"/>
      <c r="G1189" s="15"/>
      <c r="H1189" s="134" t="s">
        <v>2</v>
      </c>
      <c r="I1189" s="166" t="s">
        <v>2</v>
      </c>
      <c r="J1189" s="28" t="s">
        <v>2</v>
      </c>
      <c r="K1189" s="28" t="s">
        <v>2</v>
      </c>
      <c r="L1189" s="28" t="s">
        <v>2</v>
      </c>
      <c r="M1189" s="9"/>
      <c r="N1189" s="6"/>
    </row>
    <row r="1190" spans="1:14" ht="12.75" customHeight="1" x14ac:dyDescent="0.2">
      <c r="A1190" s="110" t="s">
        <v>28</v>
      </c>
      <c r="B1190" s="173" t="s">
        <v>321</v>
      </c>
      <c r="C1190" s="162" t="s">
        <v>1</v>
      </c>
      <c r="D1190" s="198"/>
      <c r="E1190" s="162" t="s">
        <v>327</v>
      </c>
      <c r="F1190" s="15">
        <v>58.5</v>
      </c>
      <c r="G1190" s="15">
        <v>58.5</v>
      </c>
      <c r="H1190" s="134" t="s">
        <v>1781</v>
      </c>
      <c r="I1190" s="166" t="s">
        <v>2</v>
      </c>
      <c r="J1190" s="28" t="s">
        <v>2</v>
      </c>
      <c r="K1190" s="28" t="s">
        <v>2</v>
      </c>
      <c r="L1190" s="28" t="s">
        <v>2</v>
      </c>
      <c r="M1190" s="9" t="s">
        <v>1433</v>
      </c>
      <c r="N1190" s="6"/>
    </row>
    <row r="1191" spans="1:14" ht="12.75" customHeight="1" x14ac:dyDescent="0.2">
      <c r="A1191" s="110" t="s">
        <v>29</v>
      </c>
      <c r="B1191" s="173" t="s">
        <v>322</v>
      </c>
      <c r="C1191" s="162" t="s">
        <v>1</v>
      </c>
      <c r="D1191" s="198"/>
      <c r="E1191" s="162" t="s">
        <v>327</v>
      </c>
      <c r="F1191" s="15">
        <v>2.4</v>
      </c>
      <c r="G1191" s="15">
        <v>4.3</v>
      </c>
      <c r="H1191" s="134" t="s">
        <v>1767</v>
      </c>
      <c r="I1191" s="166" t="s">
        <v>2</v>
      </c>
      <c r="J1191" s="28" t="s">
        <v>2</v>
      </c>
      <c r="K1191" s="28" t="s">
        <v>2</v>
      </c>
      <c r="L1191" s="28" t="s">
        <v>2</v>
      </c>
      <c r="M1191" s="9" t="s">
        <v>1433</v>
      </c>
      <c r="N1191" s="6"/>
    </row>
    <row r="1192" spans="1:14" x14ac:dyDescent="0.2">
      <c r="A1192" s="110">
        <v>68</v>
      </c>
      <c r="B1192" s="9" t="s">
        <v>323</v>
      </c>
      <c r="C1192" s="162"/>
      <c r="D1192" s="198" t="s">
        <v>1415</v>
      </c>
      <c r="E1192" s="162" t="s">
        <v>328</v>
      </c>
      <c r="F1192" s="15"/>
      <c r="G1192" s="15"/>
      <c r="H1192" s="134" t="s">
        <v>2</v>
      </c>
      <c r="I1192" s="166" t="s">
        <v>2</v>
      </c>
      <c r="J1192" s="28" t="s">
        <v>2</v>
      </c>
      <c r="K1192" s="28" t="s">
        <v>2</v>
      </c>
      <c r="L1192" s="28" t="s">
        <v>2</v>
      </c>
      <c r="M1192" s="9"/>
      <c r="N1192" s="6"/>
    </row>
    <row r="1193" spans="1:14" ht="38.25" x14ac:dyDescent="0.2">
      <c r="A1193" s="110" t="s">
        <v>30</v>
      </c>
      <c r="B1193" s="173" t="s">
        <v>324</v>
      </c>
      <c r="C1193" s="162" t="s">
        <v>1</v>
      </c>
      <c r="D1193" s="198"/>
      <c r="E1193" s="162" t="s">
        <v>328</v>
      </c>
      <c r="F1193" s="15">
        <v>10</v>
      </c>
      <c r="G1193" s="15">
        <v>10</v>
      </c>
      <c r="H1193" s="134" t="s">
        <v>1782</v>
      </c>
      <c r="I1193" s="166" t="s">
        <v>2</v>
      </c>
      <c r="J1193" s="28" t="s">
        <v>2</v>
      </c>
      <c r="K1193" s="28" t="s">
        <v>2</v>
      </c>
      <c r="L1193" s="28" t="s">
        <v>2</v>
      </c>
      <c r="M1193" s="19" t="s">
        <v>1913</v>
      </c>
      <c r="N1193" s="6"/>
    </row>
    <row r="1194" spans="1:14" ht="12.75" customHeight="1" x14ac:dyDescent="0.2">
      <c r="A1194" s="110" t="s">
        <v>31</v>
      </c>
      <c r="B1194" s="173" t="s">
        <v>325</v>
      </c>
      <c r="C1194" s="162" t="s">
        <v>1</v>
      </c>
      <c r="D1194" s="198"/>
      <c r="E1194" s="162" t="s">
        <v>328</v>
      </c>
      <c r="F1194" s="15"/>
      <c r="G1194" s="15"/>
      <c r="H1194" s="134"/>
      <c r="I1194" s="166" t="s">
        <v>2</v>
      </c>
      <c r="J1194" s="28" t="s">
        <v>2</v>
      </c>
      <c r="K1194" s="28" t="s">
        <v>2</v>
      </c>
      <c r="L1194" s="28" t="s">
        <v>2</v>
      </c>
      <c r="M1194" s="19"/>
      <c r="N1194" s="6"/>
    </row>
    <row r="1195" spans="1:14" ht="38.25" x14ac:dyDescent="0.2">
      <c r="A1195" s="110" t="s">
        <v>53</v>
      </c>
      <c r="B1195" s="173" t="s">
        <v>326</v>
      </c>
      <c r="C1195" s="162" t="s">
        <v>1</v>
      </c>
      <c r="D1195" s="198"/>
      <c r="E1195" s="162" t="s">
        <v>328</v>
      </c>
      <c r="F1195" s="15">
        <v>1.4</v>
      </c>
      <c r="G1195" s="15">
        <v>1.4</v>
      </c>
      <c r="H1195" s="134" t="s">
        <v>1770</v>
      </c>
      <c r="I1195" s="166" t="s">
        <v>2</v>
      </c>
      <c r="J1195" s="28" t="s">
        <v>2</v>
      </c>
      <c r="K1195" s="28" t="s">
        <v>2</v>
      </c>
      <c r="L1195" s="28" t="s">
        <v>2</v>
      </c>
      <c r="M1195" s="19" t="s">
        <v>1914</v>
      </c>
      <c r="N1195" s="6"/>
    </row>
    <row r="1196" spans="1:14" ht="12.75" customHeight="1" x14ac:dyDescent="0.2">
      <c r="A1196" s="110">
        <v>109</v>
      </c>
      <c r="B1196" s="9" t="s">
        <v>1001</v>
      </c>
      <c r="C1196" s="162"/>
      <c r="D1196" s="198" t="s">
        <v>1415</v>
      </c>
      <c r="E1196" s="162" t="s">
        <v>328</v>
      </c>
      <c r="F1196" s="15"/>
      <c r="G1196" s="15"/>
      <c r="H1196" s="134" t="s">
        <v>2</v>
      </c>
      <c r="I1196" s="166" t="s">
        <v>2</v>
      </c>
      <c r="J1196" s="28" t="s">
        <v>2</v>
      </c>
      <c r="K1196" s="28" t="s">
        <v>2</v>
      </c>
      <c r="L1196" s="28" t="s">
        <v>2</v>
      </c>
      <c r="M1196" s="9"/>
      <c r="N1196" s="6"/>
    </row>
    <row r="1197" spans="1:14" ht="38.25" x14ac:dyDescent="0.2">
      <c r="A1197" s="110" t="s">
        <v>54</v>
      </c>
      <c r="B1197" s="173" t="s">
        <v>1002</v>
      </c>
      <c r="C1197" s="162" t="s">
        <v>32</v>
      </c>
      <c r="D1197" s="198"/>
      <c r="E1197" s="162" t="s">
        <v>328</v>
      </c>
      <c r="F1197" s="15">
        <v>67.599999999999994</v>
      </c>
      <c r="G1197" s="15">
        <v>67.599999999999994</v>
      </c>
      <c r="H1197" s="134" t="s">
        <v>1783</v>
      </c>
      <c r="I1197" s="166" t="s">
        <v>2</v>
      </c>
      <c r="J1197" s="28" t="s">
        <v>2</v>
      </c>
      <c r="K1197" s="28" t="s">
        <v>2</v>
      </c>
      <c r="L1197" s="28" t="s">
        <v>2</v>
      </c>
      <c r="M1197" s="19" t="s">
        <v>1913</v>
      </c>
      <c r="N1197" s="6"/>
    </row>
    <row r="1198" spans="1:14" ht="25.5" customHeight="1" x14ac:dyDescent="0.2">
      <c r="A1198" s="110" t="s">
        <v>55</v>
      </c>
      <c r="B1198" s="173" t="s">
        <v>1003</v>
      </c>
      <c r="C1198" s="162" t="s">
        <v>32</v>
      </c>
      <c r="D1198" s="198"/>
      <c r="E1198" s="162" t="s">
        <v>328</v>
      </c>
      <c r="F1198" s="15"/>
      <c r="G1198" s="15"/>
      <c r="H1198" s="134" t="s">
        <v>2</v>
      </c>
      <c r="I1198" s="166" t="s">
        <v>2</v>
      </c>
      <c r="J1198" s="28" t="s">
        <v>2</v>
      </c>
      <c r="K1198" s="28" t="s">
        <v>2</v>
      </c>
      <c r="L1198" s="28" t="s">
        <v>2</v>
      </c>
      <c r="M1198" s="9"/>
      <c r="N1198" s="6"/>
    </row>
    <row r="1199" spans="1:14" ht="38.25" x14ac:dyDescent="0.2">
      <c r="A1199" s="110" t="s">
        <v>56</v>
      </c>
      <c r="B1199" s="173" t="s">
        <v>1004</v>
      </c>
      <c r="C1199" s="162" t="s">
        <v>32</v>
      </c>
      <c r="D1199" s="198"/>
      <c r="E1199" s="162" t="s">
        <v>328</v>
      </c>
      <c r="F1199" s="10">
        <v>156</v>
      </c>
      <c r="G1199" s="10">
        <v>156</v>
      </c>
      <c r="H1199" s="134" t="s">
        <v>1784</v>
      </c>
      <c r="I1199" s="166" t="s">
        <v>2</v>
      </c>
      <c r="J1199" s="28" t="s">
        <v>2</v>
      </c>
      <c r="K1199" s="28" t="s">
        <v>2</v>
      </c>
      <c r="L1199" s="28" t="s">
        <v>2</v>
      </c>
      <c r="M1199" s="19" t="s">
        <v>1914</v>
      </c>
      <c r="N1199" s="6"/>
    </row>
    <row r="1200" spans="1:14" ht="25.5" customHeight="1" x14ac:dyDescent="0.2">
      <c r="A1200" s="161"/>
      <c r="B1200" s="93" t="s">
        <v>1117</v>
      </c>
      <c r="C1200" s="162"/>
      <c r="D1200" s="162"/>
      <c r="E1200" s="162"/>
      <c r="F1200" s="15"/>
      <c r="G1200" s="15"/>
      <c r="H1200" s="15"/>
      <c r="I1200" s="162"/>
      <c r="J1200" s="162"/>
      <c r="K1200" s="162"/>
      <c r="L1200" s="162"/>
      <c r="M1200" s="9"/>
      <c r="N1200" s="6"/>
    </row>
    <row r="1201" spans="1:14" ht="63.75" x14ac:dyDescent="0.2">
      <c r="A1201" s="161">
        <v>996</v>
      </c>
      <c r="B1201" s="172" t="s">
        <v>1355</v>
      </c>
      <c r="C1201" s="166" t="s">
        <v>309</v>
      </c>
      <c r="D1201" s="166" t="s">
        <v>2</v>
      </c>
      <c r="E1201" s="162" t="s">
        <v>328</v>
      </c>
      <c r="F1201" s="70">
        <v>56.706800000000001</v>
      </c>
      <c r="G1201" s="70">
        <v>56.706800000000001</v>
      </c>
      <c r="H1201" s="70">
        <v>56.601999999999997</v>
      </c>
      <c r="I1201" s="15" t="s">
        <v>168</v>
      </c>
      <c r="J1201" s="10">
        <v>279</v>
      </c>
      <c r="K1201" s="11" t="s">
        <v>103</v>
      </c>
      <c r="L1201" s="10"/>
      <c r="M1201" s="9" t="s">
        <v>1912</v>
      </c>
      <c r="N1201" s="6"/>
    </row>
    <row r="1202" spans="1:14" ht="25.5" customHeight="1" x14ac:dyDescent="0.2">
      <c r="A1202" s="161">
        <v>997</v>
      </c>
      <c r="B1202" s="111" t="s">
        <v>1356</v>
      </c>
      <c r="C1202" s="166" t="s">
        <v>309</v>
      </c>
      <c r="D1202" s="162" t="s">
        <v>2</v>
      </c>
      <c r="E1202" s="162" t="s">
        <v>328</v>
      </c>
      <c r="F1202" s="70">
        <v>12.178000000000001</v>
      </c>
      <c r="G1202" s="70">
        <v>12.178000000000001</v>
      </c>
      <c r="H1202" s="70">
        <v>12.178000000000001</v>
      </c>
      <c r="I1202" s="15" t="s">
        <v>168</v>
      </c>
      <c r="J1202" s="10">
        <v>279</v>
      </c>
      <c r="K1202" s="11" t="s">
        <v>81</v>
      </c>
      <c r="L1202" s="10"/>
      <c r="M1202" s="19" t="s">
        <v>1438</v>
      </c>
      <c r="N1202" s="6"/>
    </row>
    <row r="1203" spans="1:14" ht="25.5" x14ac:dyDescent="0.2">
      <c r="A1203" s="193">
        <v>998</v>
      </c>
      <c r="B1203" s="207" t="s">
        <v>1357</v>
      </c>
      <c r="C1203" s="166" t="s">
        <v>309</v>
      </c>
      <c r="D1203" s="198" t="s">
        <v>2</v>
      </c>
      <c r="E1203" s="194" t="s">
        <v>328</v>
      </c>
      <c r="F1203" s="70">
        <v>2183.09</v>
      </c>
      <c r="G1203" s="70">
        <v>2183.09</v>
      </c>
      <c r="H1203" s="70">
        <f>H1208+H1209+H1210+H1211+H1212+H1213</f>
        <v>2183.09</v>
      </c>
      <c r="I1203" s="15" t="s">
        <v>19</v>
      </c>
      <c r="J1203" s="10">
        <v>279</v>
      </c>
      <c r="K1203" s="11" t="s">
        <v>104</v>
      </c>
      <c r="L1203" s="11" t="s">
        <v>61</v>
      </c>
      <c r="M1203" s="9" t="s">
        <v>1915</v>
      </c>
      <c r="N1203" s="6"/>
    </row>
    <row r="1204" spans="1:14" ht="27.75" customHeight="1" x14ac:dyDescent="0.2">
      <c r="A1204" s="193"/>
      <c r="B1204" s="207"/>
      <c r="C1204" s="166" t="s">
        <v>309</v>
      </c>
      <c r="D1204" s="198"/>
      <c r="E1204" s="194"/>
      <c r="F1204" s="70">
        <v>255.4545</v>
      </c>
      <c r="G1204" s="70">
        <v>255.4545</v>
      </c>
      <c r="H1204" s="70">
        <f>H1207+H1215+H1217+H1219</f>
        <v>255.45500000000001</v>
      </c>
      <c r="I1204" s="15" t="s">
        <v>168</v>
      </c>
      <c r="J1204" s="10">
        <v>279</v>
      </c>
      <c r="K1204" s="11" t="s">
        <v>104</v>
      </c>
      <c r="L1204" s="11" t="s">
        <v>62</v>
      </c>
      <c r="M1204" s="19" t="s">
        <v>1433</v>
      </c>
      <c r="N1204" s="6"/>
    </row>
    <row r="1205" spans="1:14" ht="12.75" customHeight="1" x14ac:dyDescent="0.2">
      <c r="A1205" s="161"/>
      <c r="B1205" s="175" t="s">
        <v>840</v>
      </c>
      <c r="C1205" s="166"/>
      <c r="D1205" s="166"/>
      <c r="E1205" s="162"/>
      <c r="F1205" s="70"/>
      <c r="G1205" s="70"/>
      <c r="H1205" s="70"/>
      <c r="I1205" s="15"/>
      <c r="J1205" s="10"/>
      <c r="K1205" s="11"/>
      <c r="L1205" s="11"/>
      <c r="M1205" s="9"/>
      <c r="N1205" s="6"/>
    </row>
    <row r="1206" spans="1:14" ht="12.75" customHeight="1" x14ac:dyDescent="0.2">
      <c r="A1206" s="161"/>
      <c r="B1206" s="175" t="s">
        <v>880</v>
      </c>
      <c r="C1206" s="166"/>
      <c r="D1206" s="166"/>
      <c r="E1206" s="162"/>
      <c r="F1206" s="70"/>
      <c r="G1206" s="70"/>
      <c r="H1206" s="70"/>
      <c r="I1206" s="15"/>
      <c r="J1206" s="10"/>
      <c r="K1206" s="11"/>
      <c r="L1206" s="11"/>
      <c r="M1206" s="9"/>
      <c r="N1206" s="6"/>
    </row>
    <row r="1207" spans="1:14" ht="25.5" customHeight="1" x14ac:dyDescent="0.2">
      <c r="A1207" s="161">
        <v>1001</v>
      </c>
      <c r="B1207" s="174" t="s">
        <v>1118</v>
      </c>
      <c r="C1207" s="38" t="s">
        <v>202</v>
      </c>
      <c r="D1207" s="162" t="s">
        <v>2</v>
      </c>
      <c r="E1207" s="180" t="s">
        <v>328</v>
      </c>
      <c r="F1207" s="18">
        <v>115.1345</v>
      </c>
      <c r="G1207" s="18">
        <v>115.1345</v>
      </c>
      <c r="H1207" s="18">
        <v>115.13500000000001</v>
      </c>
      <c r="I1207" s="180" t="s">
        <v>1258</v>
      </c>
      <c r="J1207" s="44" t="s">
        <v>111</v>
      </c>
      <c r="K1207" s="44" t="s">
        <v>104</v>
      </c>
      <c r="L1207" s="45" t="s">
        <v>62</v>
      </c>
      <c r="M1207" s="19" t="s">
        <v>1438</v>
      </c>
      <c r="N1207" s="6"/>
    </row>
    <row r="1208" spans="1:14" ht="51" x14ac:dyDescent="0.2">
      <c r="A1208" s="161">
        <v>1002</v>
      </c>
      <c r="B1208" s="174" t="s">
        <v>1119</v>
      </c>
      <c r="C1208" s="38" t="s">
        <v>202</v>
      </c>
      <c r="D1208" s="166" t="s">
        <v>2</v>
      </c>
      <c r="E1208" s="180" t="s">
        <v>328</v>
      </c>
      <c r="F1208" s="18">
        <v>317.339</v>
      </c>
      <c r="G1208" s="18">
        <v>317.339</v>
      </c>
      <c r="H1208" s="18">
        <v>317.339</v>
      </c>
      <c r="I1208" s="166" t="s">
        <v>142</v>
      </c>
      <c r="J1208" s="44" t="s">
        <v>111</v>
      </c>
      <c r="K1208" s="44" t="s">
        <v>104</v>
      </c>
      <c r="L1208" s="44" t="s">
        <v>61</v>
      </c>
      <c r="M1208" s="19" t="s">
        <v>1877</v>
      </c>
      <c r="N1208" s="6"/>
    </row>
    <row r="1209" spans="1:14" ht="25.5" x14ac:dyDescent="0.2">
      <c r="A1209" s="161">
        <v>1003</v>
      </c>
      <c r="B1209" s="174" t="s">
        <v>1120</v>
      </c>
      <c r="C1209" s="38" t="s">
        <v>202</v>
      </c>
      <c r="D1209" s="166" t="s">
        <v>2</v>
      </c>
      <c r="E1209" s="180" t="s">
        <v>328</v>
      </c>
      <c r="F1209" s="18">
        <v>568.56500000000005</v>
      </c>
      <c r="G1209" s="18">
        <v>568.56500000000005</v>
      </c>
      <c r="H1209" s="18">
        <v>568.56500000000005</v>
      </c>
      <c r="I1209" s="166" t="s">
        <v>142</v>
      </c>
      <c r="J1209" s="44" t="s">
        <v>111</v>
      </c>
      <c r="K1209" s="44" t="s">
        <v>104</v>
      </c>
      <c r="L1209" s="44" t="s">
        <v>61</v>
      </c>
      <c r="M1209" s="19" t="s">
        <v>1438</v>
      </c>
      <c r="N1209" s="6"/>
    </row>
    <row r="1210" spans="1:14" ht="25.5" x14ac:dyDescent="0.2">
      <c r="A1210" s="161">
        <v>1004</v>
      </c>
      <c r="B1210" s="174" t="s">
        <v>1121</v>
      </c>
      <c r="C1210" s="38" t="s">
        <v>202</v>
      </c>
      <c r="D1210" s="166" t="s">
        <v>2</v>
      </c>
      <c r="E1210" s="180" t="s">
        <v>328</v>
      </c>
      <c r="F1210" s="18">
        <v>450</v>
      </c>
      <c r="G1210" s="18">
        <v>450</v>
      </c>
      <c r="H1210" s="18">
        <v>450</v>
      </c>
      <c r="I1210" s="166" t="s">
        <v>142</v>
      </c>
      <c r="J1210" s="44" t="s">
        <v>111</v>
      </c>
      <c r="K1210" s="44" t="s">
        <v>104</v>
      </c>
      <c r="L1210" s="44" t="s">
        <v>61</v>
      </c>
      <c r="M1210" s="19" t="s">
        <v>1438</v>
      </c>
      <c r="N1210" s="6"/>
    </row>
    <row r="1211" spans="1:14" ht="38.25" x14ac:dyDescent="0.2">
      <c r="A1211" s="161">
        <v>1005</v>
      </c>
      <c r="B1211" s="174" t="s">
        <v>1122</v>
      </c>
      <c r="C1211" s="38" t="s">
        <v>202</v>
      </c>
      <c r="D1211" s="166" t="s">
        <v>2</v>
      </c>
      <c r="E1211" s="180" t="s">
        <v>328</v>
      </c>
      <c r="F1211" s="18">
        <v>369.98500000000001</v>
      </c>
      <c r="G1211" s="18">
        <v>369.98500000000001</v>
      </c>
      <c r="H1211" s="18">
        <v>369.98500000000001</v>
      </c>
      <c r="I1211" s="166" t="s">
        <v>142</v>
      </c>
      <c r="J1211" s="44" t="s">
        <v>111</v>
      </c>
      <c r="K1211" s="44" t="s">
        <v>104</v>
      </c>
      <c r="L1211" s="44" t="s">
        <v>61</v>
      </c>
      <c r="M1211" s="19" t="s">
        <v>1438</v>
      </c>
      <c r="N1211" s="6"/>
    </row>
    <row r="1212" spans="1:14" ht="25.5" customHeight="1" x14ac:dyDescent="0.2">
      <c r="A1212" s="161">
        <v>1006</v>
      </c>
      <c r="B1212" s="174" t="s">
        <v>1123</v>
      </c>
      <c r="C1212" s="38" t="s">
        <v>202</v>
      </c>
      <c r="D1212" s="166" t="s">
        <v>2</v>
      </c>
      <c r="E1212" s="180" t="s">
        <v>328</v>
      </c>
      <c r="F1212" s="18">
        <v>135</v>
      </c>
      <c r="G1212" s="18">
        <v>135</v>
      </c>
      <c r="H1212" s="18">
        <v>135</v>
      </c>
      <c r="I1212" s="166" t="s">
        <v>142</v>
      </c>
      <c r="J1212" s="44" t="s">
        <v>111</v>
      </c>
      <c r="K1212" s="44" t="s">
        <v>104</v>
      </c>
      <c r="L1212" s="44" t="s">
        <v>61</v>
      </c>
      <c r="M1212" s="19" t="s">
        <v>1438</v>
      </c>
      <c r="N1212" s="6"/>
    </row>
    <row r="1213" spans="1:14" ht="25.5" x14ac:dyDescent="0.2">
      <c r="A1213" s="161">
        <v>1007</v>
      </c>
      <c r="B1213" s="174" t="s">
        <v>1124</v>
      </c>
      <c r="C1213" s="38" t="s">
        <v>202</v>
      </c>
      <c r="D1213" s="166" t="s">
        <v>2</v>
      </c>
      <c r="E1213" s="180" t="s">
        <v>328</v>
      </c>
      <c r="F1213" s="18">
        <v>342.20100000000002</v>
      </c>
      <c r="G1213" s="18">
        <v>342.20100000000002</v>
      </c>
      <c r="H1213" s="18">
        <v>342.20100000000002</v>
      </c>
      <c r="I1213" s="166" t="s">
        <v>142</v>
      </c>
      <c r="J1213" s="44" t="s">
        <v>111</v>
      </c>
      <c r="K1213" s="44" t="s">
        <v>104</v>
      </c>
      <c r="L1213" s="44" t="s">
        <v>61</v>
      </c>
      <c r="M1213" s="19" t="s">
        <v>1438</v>
      </c>
      <c r="N1213" s="6"/>
    </row>
    <row r="1214" spans="1:14" ht="12.75" customHeight="1" x14ac:dyDescent="0.2">
      <c r="A1214" s="161"/>
      <c r="B1214" s="175" t="s">
        <v>1125</v>
      </c>
      <c r="C1214" s="166"/>
      <c r="D1214" s="166"/>
      <c r="E1214" s="162"/>
      <c r="F1214" s="70"/>
      <c r="G1214" s="70"/>
      <c r="H1214" s="70"/>
      <c r="I1214" s="15"/>
      <c r="J1214" s="10"/>
      <c r="K1214" s="11"/>
      <c r="L1214" s="11"/>
      <c r="M1214" s="9"/>
      <c r="N1214" s="6"/>
    </row>
    <row r="1215" spans="1:14" ht="38.25" customHeight="1" x14ac:dyDescent="0.2">
      <c r="A1215" s="161">
        <v>1014</v>
      </c>
      <c r="B1215" s="174" t="s">
        <v>1126</v>
      </c>
      <c r="C1215" s="38" t="s">
        <v>202</v>
      </c>
      <c r="D1215" s="162" t="s">
        <v>2</v>
      </c>
      <c r="E1215" s="180" t="s">
        <v>328</v>
      </c>
      <c r="F1215" s="18">
        <v>20</v>
      </c>
      <c r="G1215" s="18">
        <v>20</v>
      </c>
      <c r="H1215" s="18">
        <v>20</v>
      </c>
      <c r="I1215" s="180" t="s">
        <v>1258</v>
      </c>
      <c r="J1215" s="44" t="s">
        <v>111</v>
      </c>
      <c r="K1215" s="44" t="s">
        <v>104</v>
      </c>
      <c r="L1215" s="45" t="s">
        <v>62</v>
      </c>
      <c r="M1215" s="19" t="s">
        <v>1438</v>
      </c>
      <c r="N1215" s="6"/>
    </row>
    <row r="1216" spans="1:14" ht="12.75" customHeight="1" x14ac:dyDescent="0.2">
      <c r="A1216" s="161"/>
      <c r="B1216" s="175" t="s">
        <v>1127</v>
      </c>
      <c r="C1216" s="166"/>
      <c r="D1216" s="166"/>
      <c r="E1216" s="162"/>
      <c r="F1216" s="70"/>
      <c r="G1216" s="70"/>
      <c r="H1216" s="70"/>
      <c r="I1216" s="15"/>
      <c r="J1216" s="10"/>
      <c r="K1216" s="11"/>
      <c r="L1216" s="11"/>
      <c r="M1216" s="9"/>
      <c r="N1216" s="6"/>
    </row>
    <row r="1217" spans="1:14" ht="38.25" x14ac:dyDescent="0.2">
      <c r="A1217" s="161">
        <v>1015</v>
      </c>
      <c r="B1217" s="174" t="s">
        <v>1128</v>
      </c>
      <c r="C1217" s="38" t="s">
        <v>202</v>
      </c>
      <c r="D1217" s="162" t="s">
        <v>2</v>
      </c>
      <c r="E1217" s="180" t="s">
        <v>328</v>
      </c>
      <c r="F1217" s="18">
        <v>17.920000000000002</v>
      </c>
      <c r="G1217" s="18">
        <v>17.920000000000002</v>
      </c>
      <c r="H1217" s="18">
        <v>17.920000000000002</v>
      </c>
      <c r="I1217" s="180" t="s">
        <v>1258</v>
      </c>
      <c r="J1217" s="44" t="s">
        <v>111</v>
      </c>
      <c r="K1217" s="44" t="s">
        <v>104</v>
      </c>
      <c r="L1217" s="45" t="s">
        <v>62</v>
      </c>
      <c r="M1217" s="19" t="s">
        <v>1438</v>
      </c>
      <c r="N1217" s="6"/>
    </row>
    <row r="1218" spans="1:14" ht="12.75" customHeight="1" x14ac:dyDescent="0.2">
      <c r="A1218" s="161"/>
      <c r="B1218" s="175" t="s">
        <v>1129</v>
      </c>
      <c r="C1218" s="166"/>
      <c r="D1218" s="166"/>
      <c r="E1218" s="162"/>
      <c r="F1218" s="70"/>
      <c r="G1218" s="70"/>
      <c r="H1218" s="70"/>
      <c r="I1218" s="15"/>
      <c r="J1218" s="10"/>
      <c r="K1218" s="11"/>
      <c r="L1218" s="11"/>
      <c r="M1218" s="9"/>
      <c r="N1218" s="6"/>
    </row>
    <row r="1219" spans="1:14" ht="25.5" customHeight="1" x14ac:dyDescent="0.2">
      <c r="A1219" s="161">
        <v>1017</v>
      </c>
      <c r="B1219" s="174" t="s">
        <v>1130</v>
      </c>
      <c r="C1219" s="38" t="s">
        <v>202</v>
      </c>
      <c r="D1219" s="162" t="s">
        <v>2</v>
      </c>
      <c r="E1219" s="180" t="s">
        <v>328</v>
      </c>
      <c r="F1219" s="18">
        <v>102.4</v>
      </c>
      <c r="G1219" s="18">
        <v>102.4</v>
      </c>
      <c r="H1219" s="18">
        <v>102.4</v>
      </c>
      <c r="I1219" s="180" t="s">
        <v>1258</v>
      </c>
      <c r="J1219" s="44" t="s">
        <v>111</v>
      </c>
      <c r="K1219" s="44" t="s">
        <v>104</v>
      </c>
      <c r="L1219" s="45" t="s">
        <v>62</v>
      </c>
      <c r="M1219" s="19" t="s">
        <v>1438</v>
      </c>
      <c r="N1219" s="6"/>
    </row>
    <row r="1220" spans="1:14" ht="12.75" customHeight="1" x14ac:dyDescent="0.2">
      <c r="A1220" s="161"/>
      <c r="B1220" s="175"/>
      <c r="C1220" s="166"/>
      <c r="D1220" s="166"/>
      <c r="E1220" s="162"/>
      <c r="F1220" s="70"/>
      <c r="G1220" s="70"/>
      <c r="H1220" s="70"/>
      <c r="I1220" s="15"/>
      <c r="J1220" s="10"/>
      <c r="K1220" s="11"/>
      <c r="L1220" s="11"/>
      <c r="M1220" s="9"/>
      <c r="N1220" s="6"/>
    </row>
    <row r="1221" spans="1:14" ht="12.75" customHeight="1" x14ac:dyDescent="0.2">
      <c r="A1221" s="193">
        <v>1021</v>
      </c>
      <c r="B1221" s="204" t="s">
        <v>1358</v>
      </c>
      <c r="C1221" s="166" t="s">
        <v>309</v>
      </c>
      <c r="D1221" s="198" t="s">
        <v>2</v>
      </c>
      <c r="E1221" s="194" t="s">
        <v>328</v>
      </c>
      <c r="F1221" s="70">
        <v>2218.2710000000002</v>
      </c>
      <c r="G1221" s="70">
        <v>2218.2710000000002</v>
      </c>
      <c r="H1221" s="70">
        <f>H1228+H1233+H1234+H1235+H1236+H1237+H1238+H1240</f>
        <v>2218.2709999999997</v>
      </c>
      <c r="I1221" s="15" t="s">
        <v>19</v>
      </c>
      <c r="J1221" s="10">
        <v>279</v>
      </c>
      <c r="K1221" s="11" t="s">
        <v>61</v>
      </c>
      <c r="L1221" s="11" t="s">
        <v>61</v>
      </c>
      <c r="M1221" s="19" t="s">
        <v>1433</v>
      </c>
      <c r="N1221" s="6"/>
    </row>
    <row r="1222" spans="1:14" ht="26.25" customHeight="1" x14ac:dyDescent="0.2">
      <c r="A1222" s="193"/>
      <c r="B1222" s="207"/>
      <c r="C1222" s="166" t="s">
        <v>309</v>
      </c>
      <c r="D1222" s="198"/>
      <c r="E1222" s="194"/>
      <c r="F1222" s="70">
        <v>92.4161</v>
      </c>
      <c r="G1222" s="70">
        <v>92.4161</v>
      </c>
      <c r="H1222" s="70">
        <f>H1226+H1230+H1232+H1241</f>
        <v>92.415999999999997</v>
      </c>
      <c r="I1222" s="15" t="s">
        <v>168</v>
      </c>
      <c r="J1222" s="10">
        <v>279</v>
      </c>
      <c r="K1222" s="11" t="s">
        <v>61</v>
      </c>
      <c r="L1222" s="11" t="s">
        <v>62</v>
      </c>
      <c r="M1222" s="19" t="s">
        <v>1433</v>
      </c>
      <c r="N1222" s="6"/>
    </row>
    <row r="1223" spans="1:14" ht="12.75" customHeight="1" x14ac:dyDescent="0.2">
      <c r="A1223" s="161"/>
      <c r="B1223" s="175" t="s">
        <v>840</v>
      </c>
      <c r="C1223" s="166"/>
      <c r="D1223" s="166"/>
      <c r="E1223" s="162"/>
      <c r="F1223" s="70"/>
      <c r="G1223" s="70"/>
      <c r="H1223" s="70"/>
      <c r="I1223" s="15"/>
      <c r="J1223" s="10"/>
      <c r="K1223" s="11"/>
      <c r="L1223" s="11"/>
      <c r="M1223" s="9"/>
      <c r="N1223" s="6"/>
    </row>
    <row r="1224" spans="1:14" ht="12.75" customHeight="1" x14ac:dyDescent="0.2">
      <c r="A1224" s="161"/>
      <c r="B1224" s="175" t="s">
        <v>910</v>
      </c>
      <c r="C1224" s="166"/>
      <c r="D1224" s="166"/>
      <c r="E1224" s="162"/>
      <c r="F1224" s="70"/>
      <c r="G1224" s="70"/>
      <c r="H1224" s="70"/>
      <c r="I1224" s="15"/>
      <c r="J1224" s="10"/>
      <c r="K1224" s="11"/>
      <c r="L1224" s="11"/>
      <c r="M1224" s="9"/>
      <c r="N1224" s="6"/>
    </row>
    <row r="1225" spans="1:14" ht="12.75" customHeight="1" x14ac:dyDescent="0.2">
      <c r="A1225" s="193">
        <v>1022</v>
      </c>
      <c r="B1225" s="206" t="s">
        <v>1131</v>
      </c>
      <c r="C1225" s="38" t="s">
        <v>202</v>
      </c>
      <c r="D1225" s="198" t="s">
        <v>2</v>
      </c>
      <c r="E1225" s="214" t="s">
        <v>328</v>
      </c>
      <c r="F1225" s="18"/>
      <c r="G1225" s="18"/>
      <c r="H1225" s="18"/>
      <c r="I1225" s="166"/>
      <c r="J1225" s="44"/>
      <c r="K1225" s="44"/>
      <c r="L1225" s="44"/>
      <c r="M1225" s="9"/>
      <c r="N1225" s="6"/>
    </row>
    <row r="1226" spans="1:14" x14ac:dyDescent="0.2">
      <c r="A1226" s="193"/>
      <c r="B1226" s="206"/>
      <c r="C1226" s="38" t="s">
        <v>202</v>
      </c>
      <c r="D1226" s="198"/>
      <c r="E1226" s="214"/>
      <c r="F1226" s="18">
        <v>56.845300000000002</v>
      </c>
      <c r="G1226" s="18">
        <v>56.845300000000002</v>
      </c>
      <c r="H1226" s="18">
        <v>56.844999999999999</v>
      </c>
      <c r="I1226" s="166" t="s">
        <v>1258</v>
      </c>
      <c r="J1226" s="44" t="s">
        <v>111</v>
      </c>
      <c r="K1226" s="44" t="s">
        <v>61</v>
      </c>
      <c r="L1226" s="44" t="s">
        <v>62</v>
      </c>
      <c r="M1226" s="19" t="s">
        <v>1438</v>
      </c>
      <c r="N1226" s="6"/>
    </row>
    <row r="1227" spans="1:14" ht="12.75" customHeight="1" x14ac:dyDescent="0.2">
      <c r="A1227" s="161"/>
      <c r="B1227" s="175" t="s">
        <v>874</v>
      </c>
      <c r="C1227" s="166"/>
      <c r="D1227" s="166"/>
      <c r="E1227" s="162"/>
      <c r="F1227" s="70"/>
      <c r="G1227" s="70"/>
      <c r="H1227" s="70"/>
      <c r="I1227" s="15"/>
      <c r="J1227" s="10"/>
      <c r="K1227" s="11"/>
      <c r="L1227" s="11"/>
      <c r="M1227" s="9"/>
      <c r="N1227" s="6"/>
    </row>
    <row r="1228" spans="1:14" ht="38.25" x14ac:dyDescent="0.2">
      <c r="A1228" s="161">
        <v>1023</v>
      </c>
      <c r="B1228" s="174" t="s">
        <v>1132</v>
      </c>
      <c r="C1228" s="38" t="s">
        <v>202</v>
      </c>
      <c r="D1228" s="166" t="s">
        <v>2</v>
      </c>
      <c r="E1228" s="180" t="s">
        <v>328</v>
      </c>
      <c r="F1228" s="18">
        <v>41.8</v>
      </c>
      <c r="G1228" s="18">
        <v>41.8</v>
      </c>
      <c r="H1228" s="18">
        <v>41.8</v>
      </c>
      <c r="I1228" s="166" t="s">
        <v>142</v>
      </c>
      <c r="J1228" s="44" t="s">
        <v>111</v>
      </c>
      <c r="K1228" s="44" t="s">
        <v>61</v>
      </c>
      <c r="L1228" s="44" t="s">
        <v>61</v>
      </c>
      <c r="M1228" s="19" t="s">
        <v>1438</v>
      </c>
      <c r="N1228" s="6"/>
    </row>
    <row r="1229" spans="1:14" ht="12.75" customHeight="1" x14ac:dyDescent="0.2">
      <c r="A1229" s="161"/>
      <c r="B1229" s="175" t="s">
        <v>889</v>
      </c>
      <c r="C1229" s="166"/>
      <c r="D1229" s="166"/>
      <c r="E1229" s="162"/>
      <c r="F1229" s="70"/>
      <c r="G1229" s="70"/>
      <c r="H1229" s="70"/>
      <c r="I1229" s="15"/>
      <c r="J1229" s="10"/>
      <c r="K1229" s="11"/>
      <c r="L1229" s="11"/>
      <c r="M1229" s="9"/>
      <c r="N1229" s="6"/>
    </row>
    <row r="1230" spans="1:14" ht="26.25" customHeight="1" x14ac:dyDescent="0.2">
      <c r="A1230" s="161">
        <v>1025</v>
      </c>
      <c r="B1230" s="174" t="s">
        <v>1133</v>
      </c>
      <c r="C1230" s="166" t="s">
        <v>202</v>
      </c>
      <c r="D1230" s="166" t="s">
        <v>2</v>
      </c>
      <c r="E1230" s="180" t="s">
        <v>328</v>
      </c>
      <c r="F1230" s="18">
        <v>15</v>
      </c>
      <c r="G1230" s="18">
        <v>15</v>
      </c>
      <c r="H1230" s="18">
        <v>15</v>
      </c>
      <c r="I1230" s="166" t="s">
        <v>1258</v>
      </c>
      <c r="J1230" s="44" t="s">
        <v>111</v>
      </c>
      <c r="K1230" s="44" t="s">
        <v>61</v>
      </c>
      <c r="L1230" s="44" t="s">
        <v>62</v>
      </c>
      <c r="M1230" s="19" t="s">
        <v>1438</v>
      </c>
      <c r="N1230" s="6"/>
    </row>
    <row r="1231" spans="1:14" ht="12.75" customHeight="1" x14ac:dyDescent="0.2">
      <c r="A1231" s="161"/>
      <c r="B1231" s="175" t="s">
        <v>894</v>
      </c>
      <c r="C1231" s="166"/>
      <c r="D1231" s="166"/>
      <c r="E1231" s="162"/>
      <c r="F1231" s="70"/>
      <c r="G1231" s="70"/>
      <c r="H1231" s="70"/>
      <c r="I1231" s="15"/>
      <c r="J1231" s="10"/>
      <c r="K1231" s="11"/>
      <c r="L1231" s="11"/>
      <c r="M1231" s="9"/>
      <c r="N1231" s="6"/>
    </row>
    <row r="1232" spans="1:14" ht="26.25" customHeight="1" x14ac:dyDescent="0.2">
      <c r="A1232" s="161">
        <v>1027</v>
      </c>
      <c r="B1232" s="174" t="s">
        <v>1134</v>
      </c>
      <c r="C1232" s="166" t="s">
        <v>202</v>
      </c>
      <c r="D1232" s="166" t="s">
        <v>2</v>
      </c>
      <c r="E1232" s="180" t="s">
        <v>328</v>
      </c>
      <c r="F1232" s="18">
        <v>14.2501</v>
      </c>
      <c r="G1232" s="18">
        <v>14.2501</v>
      </c>
      <c r="H1232" s="18">
        <v>14.25</v>
      </c>
      <c r="I1232" s="166" t="s">
        <v>1258</v>
      </c>
      <c r="J1232" s="44" t="s">
        <v>111</v>
      </c>
      <c r="K1232" s="44" t="s">
        <v>61</v>
      </c>
      <c r="L1232" s="44" t="s">
        <v>62</v>
      </c>
      <c r="M1232" s="19" t="s">
        <v>1438</v>
      </c>
      <c r="N1232" s="6"/>
    </row>
    <row r="1233" spans="1:14" ht="25.5" x14ac:dyDescent="0.2">
      <c r="A1233" s="161">
        <v>1028</v>
      </c>
      <c r="B1233" s="174" t="s">
        <v>1135</v>
      </c>
      <c r="C1233" s="166" t="s">
        <v>202</v>
      </c>
      <c r="D1233" s="166" t="s">
        <v>2</v>
      </c>
      <c r="E1233" s="180" t="s">
        <v>328</v>
      </c>
      <c r="F1233" s="18">
        <v>27</v>
      </c>
      <c r="G1233" s="18">
        <v>27</v>
      </c>
      <c r="H1233" s="18">
        <v>27</v>
      </c>
      <c r="I1233" s="166" t="s">
        <v>142</v>
      </c>
      <c r="J1233" s="44" t="s">
        <v>111</v>
      </c>
      <c r="K1233" s="44" t="s">
        <v>61</v>
      </c>
      <c r="L1233" s="44" t="s">
        <v>61</v>
      </c>
      <c r="M1233" s="19" t="s">
        <v>1438</v>
      </c>
      <c r="N1233" s="6"/>
    </row>
    <row r="1234" spans="1:14" ht="25.5" x14ac:dyDescent="0.2">
      <c r="A1234" s="161">
        <v>1029</v>
      </c>
      <c r="B1234" s="174" t="s">
        <v>1136</v>
      </c>
      <c r="C1234" s="166" t="s">
        <v>202</v>
      </c>
      <c r="D1234" s="166" t="s">
        <v>2</v>
      </c>
      <c r="E1234" s="180" t="s">
        <v>328</v>
      </c>
      <c r="F1234" s="18">
        <v>600</v>
      </c>
      <c r="G1234" s="18">
        <v>600</v>
      </c>
      <c r="H1234" s="18">
        <v>600</v>
      </c>
      <c r="I1234" s="166" t="s">
        <v>142</v>
      </c>
      <c r="J1234" s="44" t="s">
        <v>111</v>
      </c>
      <c r="K1234" s="44" t="s">
        <v>61</v>
      </c>
      <c r="L1234" s="44" t="s">
        <v>61</v>
      </c>
      <c r="M1234" s="19" t="s">
        <v>1438</v>
      </c>
      <c r="N1234" s="6"/>
    </row>
    <row r="1235" spans="1:14" ht="25.5" x14ac:dyDescent="0.2">
      <c r="A1235" s="161">
        <v>1030</v>
      </c>
      <c r="B1235" s="174" t="s">
        <v>1137</v>
      </c>
      <c r="C1235" s="166" t="s">
        <v>202</v>
      </c>
      <c r="D1235" s="166" t="s">
        <v>2</v>
      </c>
      <c r="E1235" s="180" t="s">
        <v>328</v>
      </c>
      <c r="F1235" s="18">
        <v>381.21699999999998</v>
      </c>
      <c r="G1235" s="18">
        <v>381.21699999999998</v>
      </c>
      <c r="H1235" s="18">
        <v>381.21699999999998</v>
      </c>
      <c r="I1235" s="166" t="s">
        <v>142</v>
      </c>
      <c r="J1235" s="44" t="s">
        <v>111</v>
      </c>
      <c r="K1235" s="44" t="s">
        <v>61</v>
      </c>
      <c r="L1235" s="44" t="s">
        <v>61</v>
      </c>
      <c r="M1235" s="19" t="s">
        <v>1438</v>
      </c>
      <c r="N1235" s="6"/>
    </row>
    <row r="1236" spans="1:14" ht="25.5" x14ac:dyDescent="0.2">
      <c r="A1236" s="161">
        <v>1031</v>
      </c>
      <c r="B1236" s="174" t="s">
        <v>1138</v>
      </c>
      <c r="C1236" s="166" t="s">
        <v>202</v>
      </c>
      <c r="D1236" s="166" t="s">
        <v>2</v>
      </c>
      <c r="E1236" s="180" t="s">
        <v>328</v>
      </c>
      <c r="F1236" s="18">
        <v>464.82900000000001</v>
      </c>
      <c r="G1236" s="18">
        <v>464.82900000000001</v>
      </c>
      <c r="H1236" s="18">
        <v>464.82900000000001</v>
      </c>
      <c r="I1236" s="166" t="s">
        <v>142</v>
      </c>
      <c r="J1236" s="44" t="s">
        <v>111</v>
      </c>
      <c r="K1236" s="44" t="s">
        <v>61</v>
      </c>
      <c r="L1236" s="44" t="s">
        <v>61</v>
      </c>
      <c r="M1236" s="19" t="s">
        <v>1438</v>
      </c>
      <c r="N1236" s="6"/>
    </row>
    <row r="1237" spans="1:14" ht="25.5" x14ac:dyDescent="0.2">
      <c r="A1237" s="161">
        <v>1032</v>
      </c>
      <c r="B1237" s="174" t="s">
        <v>1139</v>
      </c>
      <c r="C1237" s="166" t="s">
        <v>202</v>
      </c>
      <c r="D1237" s="166" t="s">
        <v>2</v>
      </c>
      <c r="E1237" s="180" t="s">
        <v>328</v>
      </c>
      <c r="F1237" s="18">
        <v>288.85000000000002</v>
      </c>
      <c r="G1237" s="18">
        <v>288.85000000000002</v>
      </c>
      <c r="H1237" s="18">
        <v>288.85000000000002</v>
      </c>
      <c r="I1237" s="166" t="s">
        <v>142</v>
      </c>
      <c r="J1237" s="44" t="s">
        <v>111</v>
      </c>
      <c r="K1237" s="44" t="s">
        <v>61</v>
      </c>
      <c r="L1237" s="44" t="s">
        <v>61</v>
      </c>
      <c r="M1237" s="19" t="s">
        <v>1438</v>
      </c>
      <c r="N1237" s="6"/>
    </row>
    <row r="1238" spans="1:14" ht="25.5" x14ac:dyDescent="0.2">
      <c r="A1238" s="161">
        <v>1033</v>
      </c>
      <c r="B1238" s="174" t="s">
        <v>1140</v>
      </c>
      <c r="C1238" s="166" t="s">
        <v>202</v>
      </c>
      <c r="D1238" s="166" t="s">
        <v>2</v>
      </c>
      <c r="E1238" s="180" t="s">
        <v>328</v>
      </c>
      <c r="F1238" s="18">
        <v>165</v>
      </c>
      <c r="G1238" s="18">
        <v>165</v>
      </c>
      <c r="H1238" s="18">
        <v>165</v>
      </c>
      <c r="I1238" s="166" t="s">
        <v>142</v>
      </c>
      <c r="J1238" s="44" t="s">
        <v>111</v>
      </c>
      <c r="K1238" s="44" t="s">
        <v>61</v>
      </c>
      <c r="L1238" s="44" t="s">
        <v>61</v>
      </c>
      <c r="M1238" s="19" t="s">
        <v>1438</v>
      </c>
      <c r="N1238" s="6"/>
    </row>
    <row r="1239" spans="1:14" ht="12.75" customHeight="1" x14ac:dyDescent="0.2">
      <c r="A1239" s="161"/>
      <c r="B1239" s="175" t="s">
        <v>1129</v>
      </c>
      <c r="C1239" s="166"/>
      <c r="D1239" s="166"/>
      <c r="E1239" s="162"/>
      <c r="F1239" s="70"/>
      <c r="G1239" s="70"/>
      <c r="H1239" s="70"/>
      <c r="I1239" s="15"/>
      <c r="J1239" s="10"/>
      <c r="K1239" s="11"/>
      <c r="L1239" s="11"/>
      <c r="M1239" s="9"/>
      <c r="N1239" s="6"/>
    </row>
    <row r="1240" spans="1:14" ht="12.75" customHeight="1" x14ac:dyDescent="0.2">
      <c r="A1240" s="193">
        <v>1034</v>
      </c>
      <c r="B1240" s="206" t="s">
        <v>1141</v>
      </c>
      <c r="C1240" s="166" t="s">
        <v>202</v>
      </c>
      <c r="D1240" s="198" t="s">
        <v>2</v>
      </c>
      <c r="E1240" s="214" t="s">
        <v>328</v>
      </c>
      <c r="F1240" s="18">
        <v>249.57499999999999</v>
      </c>
      <c r="G1240" s="18">
        <v>249.57499999999999</v>
      </c>
      <c r="H1240" s="18">
        <v>249.57499999999999</v>
      </c>
      <c r="I1240" s="166" t="s">
        <v>142</v>
      </c>
      <c r="J1240" s="44" t="s">
        <v>111</v>
      </c>
      <c r="K1240" s="44" t="s">
        <v>61</v>
      </c>
      <c r="L1240" s="44" t="s">
        <v>61</v>
      </c>
      <c r="M1240" s="19" t="s">
        <v>1438</v>
      </c>
      <c r="N1240" s="6"/>
    </row>
    <row r="1241" spans="1:14" x14ac:dyDescent="0.2">
      <c r="A1241" s="193"/>
      <c r="B1241" s="206"/>
      <c r="C1241" s="166" t="s">
        <v>202</v>
      </c>
      <c r="D1241" s="198"/>
      <c r="E1241" s="214"/>
      <c r="F1241" s="18">
        <v>6.3207000000000004</v>
      </c>
      <c r="G1241" s="18">
        <v>6.3207000000000004</v>
      </c>
      <c r="H1241" s="18">
        <v>6.3209999999999997</v>
      </c>
      <c r="I1241" s="166" t="s">
        <v>1258</v>
      </c>
      <c r="J1241" s="44" t="s">
        <v>111</v>
      </c>
      <c r="K1241" s="44" t="s">
        <v>61</v>
      </c>
      <c r="L1241" s="44" t="s">
        <v>62</v>
      </c>
      <c r="M1241" s="19" t="s">
        <v>1438</v>
      </c>
      <c r="N1241" s="6"/>
    </row>
    <row r="1242" spans="1:14" ht="12.75" customHeight="1" x14ac:dyDescent="0.2">
      <c r="A1242" s="161"/>
      <c r="B1242" s="175" t="s">
        <v>840</v>
      </c>
      <c r="C1242" s="166"/>
      <c r="D1242" s="166"/>
      <c r="E1242" s="162"/>
      <c r="F1242" s="70"/>
      <c r="G1242" s="70"/>
      <c r="H1242" s="70"/>
      <c r="I1242" s="15"/>
      <c r="J1242" s="10"/>
      <c r="K1242" s="11"/>
      <c r="L1242" s="11"/>
      <c r="M1242" s="9"/>
      <c r="N1242" s="6"/>
    </row>
    <row r="1243" spans="1:14" ht="12.75" customHeight="1" x14ac:dyDescent="0.2">
      <c r="A1243" s="193">
        <v>1038</v>
      </c>
      <c r="B1243" s="204" t="s">
        <v>1359</v>
      </c>
      <c r="C1243" s="166" t="s">
        <v>309</v>
      </c>
      <c r="D1243" s="198" t="s">
        <v>2</v>
      </c>
      <c r="E1243" s="194" t="s">
        <v>328</v>
      </c>
      <c r="F1243" s="70"/>
      <c r="G1243" s="70"/>
      <c r="H1243" s="70"/>
      <c r="I1243" s="15"/>
      <c r="J1243" s="10"/>
      <c r="K1243" s="11"/>
      <c r="L1243" s="10"/>
      <c r="M1243" s="9"/>
      <c r="N1243" s="6"/>
    </row>
    <row r="1244" spans="1:14" x14ac:dyDescent="0.2">
      <c r="A1244" s="193"/>
      <c r="B1244" s="204"/>
      <c r="C1244" s="166" t="s">
        <v>309</v>
      </c>
      <c r="D1244" s="198"/>
      <c r="E1244" s="194"/>
      <c r="F1244" s="70"/>
      <c r="G1244" s="70"/>
      <c r="H1244" s="70"/>
      <c r="I1244" s="15"/>
      <c r="J1244" s="10"/>
      <c r="K1244" s="11"/>
      <c r="L1244" s="11"/>
      <c r="M1244" s="9"/>
      <c r="N1244" s="6"/>
    </row>
    <row r="1245" spans="1:14" ht="25.5" customHeight="1" x14ac:dyDescent="0.2">
      <c r="A1245" s="193"/>
      <c r="B1245" s="204"/>
      <c r="C1245" s="166" t="s">
        <v>309</v>
      </c>
      <c r="D1245" s="198"/>
      <c r="E1245" s="194"/>
      <c r="F1245" s="70">
        <v>1085.181</v>
      </c>
      <c r="G1245" s="70">
        <v>1085.181</v>
      </c>
      <c r="H1245" s="70">
        <v>1085.181</v>
      </c>
      <c r="I1245" s="15" t="s">
        <v>168</v>
      </c>
      <c r="J1245" s="10">
        <v>279</v>
      </c>
      <c r="K1245" s="11" t="s">
        <v>73</v>
      </c>
      <c r="L1245" s="11" t="s">
        <v>62</v>
      </c>
      <c r="M1245" s="19" t="s">
        <v>1438</v>
      </c>
      <c r="N1245" s="6"/>
    </row>
    <row r="1246" spans="1:14" x14ac:dyDescent="0.2">
      <c r="A1246" s="161"/>
      <c r="B1246" s="175"/>
      <c r="C1246" s="166"/>
      <c r="D1246" s="166"/>
      <c r="E1246" s="162"/>
      <c r="F1246" s="70"/>
      <c r="G1246" s="70"/>
      <c r="H1246" s="70"/>
      <c r="I1246" s="15"/>
      <c r="J1246" s="10"/>
      <c r="K1246" s="11"/>
      <c r="L1246" s="11"/>
      <c r="M1246" s="9"/>
      <c r="N1246" s="6"/>
    </row>
    <row r="1247" spans="1:14" ht="12.75" customHeight="1" x14ac:dyDescent="0.2">
      <c r="A1247" s="193">
        <v>1041</v>
      </c>
      <c r="B1247" s="207" t="s">
        <v>1360</v>
      </c>
      <c r="C1247" s="166" t="s">
        <v>309</v>
      </c>
      <c r="D1247" s="194" t="s">
        <v>2</v>
      </c>
      <c r="E1247" s="162" t="s">
        <v>328</v>
      </c>
      <c r="F1247" s="70"/>
      <c r="G1247" s="70"/>
      <c r="H1247" s="70"/>
      <c r="I1247" s="15"/>
      <c r="J1247" s="10"/>
      <c r="K1247" s="11"/>
      <c r="L1247" s="11"/>
      <c r="M1247" s="9"/>
      <c r="N1247" s="6"/>
    </row>
    <row r="1248" spans="1:14" x14ac:dyDescent="0.2">
      <c r="A1248" s="193"/>
      <c r="B1248" s="207"/>
      <c r="C1248" s="166" t="s">
        <v>309</v>
      </c>
      <c r="D1248" s="194"/>
      <c r="E1248" s="162" t="s">
        <v>328</v>
      </c>
      <c r="F1248" s="70">
        <v>4244.6149999999998</v>
      </c>
      <c r="G1248" s="70">
        <v>4244.6149999999998</v>
      </c>
      <c r="H1248" s="70">
        <f>H1251+H1253+H1254+H1256</f>
        <v>4244.6149999999998</v>
      </c>
      <c r="I1248" s="15" t="s">
        <v>169</v>
      </c>
      <c r="J1248" s="10">
        <v>279</v>
      </c>
      <c r="K1248" s="11" t="s">
        <v>116</v>
      </c>
      <c r="L1248" s="11" t="s">
        <v>95</v>
      </c>
      <c r="M1248" s="19" t="s">
        <v>1433</v>
      </c>
      <c r="N1248" s="6"/>
    </row>
    <row r="1249" spans="1:14" ht="12.75" customHeight="1" x14ac:dyDescent="0.2">
      <c r="A1249" s="161"/>
      <c r="B1249" s="175" t="s">
        <v>840</v>
      </c>
      <c r="C1249" s="166"/>
      <c r="D1249" s="162"/>
      <c r="E1249" s="162"/>
      <c r="F1249" s="70"/>
      <c r="G1249" s="70"/>
      <c r="H1249" s="70"/>
      <c r="I1249" s="15"/>
      <c r="J1249" s="10"/>
      <c r="K1249" s="11"/>
      <c r="L1249" s="11"/>
      <c r="M1249" s="9"/>
      <c r="N1249" s="6"/>
    </row>
    <row r="1250" spans="1:14" ht="12.75" customHeight="1" x14ac:dyDescent="0.2">
      <c r="A1250" s="193">
        <v>1042</v>
      </c>
      <c r="B1250" s="206" t="s">
        <v>1142</v>
      </c>
      <c r="C1250" s="166" t="s">
        <v>202</v>
      </c>
      <c r="D1250" s="198" t="s">
        <v>2</v>
      </c>
      <c r="E1250" s="214" t="s">
        <v>328</v>
      </c>
      <c r="F1250" s="18"/>
      <c r="G1250" s="18"/>
      <c r="H1250" s="18"/>
      <c r="I1250" s="166"/>
      <c r="J1250" s="44"/>
      <c r="K1250" s="44"/>
      <c r="L1250" s="44"/>
      <c r="M1250" s="9"/>
      <c r="N1250" s="6"/>
    </row>
    <row r="1251" spans="1:14" x14ac:dyDescent="0.2">
      <c r="A1251" s="193"/>
      <c r="B1251" s="206"/>
      <c r="C1251" s="166" t="s">
        <v>202</v>
      </c>
      <c r="D1251" s="198"/>
      <c r="E1251" s="214"/>
      <c r="F1251" s="18">
        <v>2060.1579999999999</v>
      </c>
      <c r="G1251" s="18">
        <v>2060.1579999999999</v>
      </c>
      <c r="H1251" s="18">
        <v>2060.1579999999999</v>
      </c>
      <c r="I1251" s="166" t="s">
        <v>1259</v>
      </c>
      <c r="J1251" s="44" t="s">
        <v>111</v>
      </c>
      <c r="K1251" s="44" t="s">
        <v>116</v>
      </c>
      <c r="L1251" s="44" t="s">
        <v>95</v>
      </c>
      <c r="M1251" s="19" t="s">
        <v>1438</v>
      </c>
      <c r="N1251" s="6"/>
    </row>
    <row r="1252" spans="1:14" ht="12.75" customHeight="1" x14ac:dyDescent="0.2">
      <c r="A1252" s="193">
        <v>1045</v>
      </c>
      <c r="B1252" s="206" t="s">
        <v>1143</v>
      </c>
      <c r="C1252" s="166" t="s">
        <v>202</v>
      </c>
      <c r="D1252" s="198" t="s">
        <v>2</v>
      </c>
      <c r="E1252" s="214" t="s">
        <v>328</v>
      </c>
      <c r="F1252" s="18"/>
      <c r="G1252" s="18"/>
      <c r="H1252" s="18"/>
      <c r="I1252" s="166"/>
      <c r="J1252" s="44"/>
      <c r="K1252" s="44"/>
      <c r="L1252" s="44"/>
      <c r="M1252" s="9"/>
      <c r="N1252" s="6"/>
    </row>
    <row r="1253" spans="1:14" ht="12.75" customHeight="1" x14ac:dyDescent="0.2">
      <c r="A1253" s="193"/>
      <c r="B1253" s="206"/>
      <c r="C1253" s="166" t="s">
        <v>202</v>
      </c>
      <c r="D1253" s="198"/>
      <c r="E1253" s="214"/>
      <c r="F1253" s="18">
        <v>800</v>
      </c>
      <c r="G1253" s="18">
        <v>800</v>
      </c>
      <c r="H1253" s="18">
        <v>800</v>
      </c>
      <c r="I1253" s="166" t="s">
        <v>1259</v>
      </c>
      <c r="J1253" s="44" t="s">
        <v>111</v>
      </c>
      <c r="K1253" s="44" t="s">
        <v>116</v>
      </c>
      <c r="L1253" s="44" t="s">
        <v>95</v>
      </c>
      <c r="M1253" s="19" t="s">
        <v>1438</v>
      </c>
      <c r="N1253" s="6"/>
    </row>
    <row r="1254" spans="1:14" ht="25.5" customHeight="1" x14ac:dyDescent="0.2">
      <c r="A1254" s="161">
        <v>1048</v>
      </c>
      <c r="B1254" s="128" t="s">
        <v>1144</v>
      </c>
      <c r="C1254" s="182" t="s">
        <v>202</v>
      </c>
      <c r="D1254" s="182" t="s">
        <v>2</v>
      </c>
      <c r="E1254" s="183" t="s">
        <v>328</v>
      </c>
      <c r="F1254" s="18">
        <v>184.45699999999999</v>
      </c>
      <c r="G1254" s="18">
        <v>184.45699999999999</v>
      </c>
      <c r="H1254" s="18">
        <v>184.45699999999999</v>
      </c>
      <c r="I1254" s="166" t="s">
        <v>1259</v>
      </c>
      <c r="J1254" s="44" t="s">
        <v>111</v>
      </c>
      <c r="K1254" s="44" t="s">
        <v>116</v>
      </c>
      <c r="L1254" s="44" t="s">
        <v>95</v>
      </c>
      <c r="M1254" s="19" t="s">
        <v>1438</v>
      </c>
      <c r="N1254" s="6"/>
    </row>
    <row r="1255" spans="1:14" ht="12.75" customHeight="1" x14ac:dyDescent="0.2">
      <c r="A1255" s="193">
        <v>1049</v>
      </c>
      <c r="B1255" s="206" t="s">
        <v>1145</v>
      </c>
      <c r="C1255" s="182" t="s">
        <v>202</v>
      </c>
      <c r="D1255" s="218" t="s">
        <v>2</v>
      </c>
      <c r="E1255" s="219" t="s">
        <v>328</v>
      </c>
      <c r="F1255" s="32"/>
      <c r="G1255" s="32"/>
      <c r="H1255" s="32"/>
      <c r="I1255" s="166"/>
      <c r="J1255" s="44"/>
      <c r="K1255" s="44"/>
      <c r="L1255" s="44"/>
      <c r="M1255" s="9"/>
      <c r="N1255" s="6"/>
    </row>
    <row r="1256" spans="1:14" ht="26.25" customHeight="1" x14ac:dyDescent="0.2">
      <c r="A1256" s="193"/>
      <c r="B1256" s="206"/>
      <c r="C1256" s="182" t="s">
        <v>202</v>
      </c>
      <c r="D1256" s="218"/>
      <c r="E1256" s="219"/>
      <c r="F1256" s="18">
        <v>1200</v>
      </c>
      <c r="G1256" s="18">
        <v>1200</v>
      </c>
      <c r="H1256" s="18">
        <v>1200</v>
      </c>
      <c r="I1256" s="166" t="s">
        <v>1259</v>
      </c>
      <c r="J1256" s="44" t="s">
        <v>111</v>
      </c>
      <c r="K1256" s="44" t="s">
        <v>116</v>
      </c>
      <c r="L1256" s="44" t="s">
        <v>95</v>
      </c>
      <c r="M1256" s="19" t="s">
        <v>1438</v>
      </c>
      <c r="N1256" s="6"/>
    </row>
    <row r="1257" spans="1:14" ht="51" customHeight="1" x14ac:dyDescent="0.2">
      <c r="A1257" s="161">
        <v>1050</v>
      </c>
      <c r="B1257" s="111" t="s">
        <v>1361</v>
      </c>
      <c r="C1257" s="166" t="s">
        <v>309</v>
      </c>
      <c r="D1257" s="162" t="s">
        <v>2</v>
      </c>
      <c r="E1257" s="162" t="s">
        <v>328</v>
      </c>
      <c r="F1257" s="70">
        <v>99.9</v>
      </c>
      <c r="G1257" s="70">
        <v>99.9</v>
      </c>
      <c r="H1257" s="70">
        <v>99.9</v>
      </c>
      <c r="I1257" s="15" t="s">
        <v>168</v>
      </c>
      <c r="J1257" s="10">
        <v>279</v>
      </c>
      <c r="K1257" s="11" t="s">
        <v>131</v>
      </c>
      <c r="L1257" s="11"/>
      <c r="M1257" s="19" t="s">
        <v>1438</v>
      </c>
      <c r="N1257" s="6"/>
    </row>
    <row r="1258" spans="1:14" ht="131.25" customHeight="1" x14ac:dyDescent="0.2">
      <c r="A1258" s="161">
        <v>1051</v>
      </c>
      <c r="B1258" s="175" t="s">
        <v>1362</v>
      </c>
      <c r="C1258" s="166" t="s">
        <v>309</v>
      </c>
      <c r="D1258" s="162" t="s">
        <v>2</v>
      </c>
      <c r="E1258" s="162" t="s">
        <v>328</v>
      </c>
      <c r="F1258" s="70">
        <v>29.948899999999998</v>
      </c>
      <c r="G1258" s="70">
        <v>29.948899999999998</v>
      </c>
      <c r="H1258" s="70">
        <v>29.949000000000002</v>
      </c>
      <c r="I1258" s="15" t="s">
        <v>168</v>
      </c>
      <c r="J1258" s="10">
        <v>279</v>
      </c>
      <c r="K1258" s="11" t="s">
        <v>136</v>
      </c>
      <c r="L1258" s="11"/>
      <c r="M1258" s="19" t="s">
        <v>1438</v>
      </c>
      <c r="N1258" s="6"/>
    </row>
    <row r="1259" spans="1:14" ht="25.5" customHeight="1" x14ac:dyDescent="0.2">
      <c r="A1259" s="161">
        <v>1052</v>
      </c>
      <c r="B1259" s="112" t="s">
        <v>1363</v>
      </c>
      <c r="C1259" s="166" t="s">
        <v>309</v>
      </c>
      <c r="D1259" s="162" t="s">
        <v>2</v>
      </c>
      <c r="E1259" s="162" t="s">
        <v>328</v>
      </c>
      <c r="F1259" s="70">
        <v>7716.8543</v>
      </c>
      <c r="G1259" s="70">
        <v>7716.8543</v>
      </c>
      <c r="H1259" s="70">
        <f>H1261+H916+H1262+H1263+H1264+H1265+H1266+H1312+H1313+H1314+H1315+H1316+H1317+H1318+H1319+H1320</f>
        <v>7716.8540000000003</v>
      </c>
      <c r="I1259" s="15" t="s">
        <v>168</v>
      </c>
      <c r="J1259" s="10">
        <v>279</v>
      </c>
      <c r="K1259" s="11" t="s">
        <v>63</v>
      </c>
      <c r="L1259" s="11"/>
      <c r="M1259" s="9"/>
      <c r="N1259" s="6"/>
    </row>
    <row r="1260" spans="1:14" ht="12.75" customHeight="1" x14ac:dyDescent="0.2">
      <c r="A1260" s="161"/>
      <c r="B1260" s="175" t="s">
        <v>840</v>
      </c>
      <c r="C1260" s="166"/>
      <c r="D1260" s="166"/>
      <c r="E1260" s="162"/>
      <c r="F1260" s="70"/>
      <c r="G1260" s="70"/>
      <c r="H1260" s="70"/>
      <c r="I1260" s="15"/>
      <c r="J1260" s="10"/>
      <c r="K1260" s="11"/>
      <c r="L1260" s="11"/>
      <c r="M1260" s="9"/>
      <c r="N1260" s="6"/>
    </row>
    <row r="1261" spans="1:14" ht="25.5" customHeight="1" x14ac:dyDescent="0.2">
      <c r="A1261" s="161">
        <v>1055</v>
      </c>
      <c r="B1261" s="174" t="s">
        <v>1146</v>
      </c>
      <c r="C1261" s="166" t="s">
        <v>202</v>
      </c>
      <c r="D1261" s="162" t="s">
        <v>2</v>
      </c>
      <c r="E1261" s="180" t="s">
        <v>328</v>
      </c>
      <c r="F1261" s="18">
        <v>36.799999999999997</v>
      </c>
      <c r="G1261" s="18">
        <v>36.799999999999997</v>
      </c>
      <c r="H1261" s="18">
        <v>36.799999999999997</v>
      </c>
      <c r="I1261" s="180" t="s">
        <v>1258</v>
      </c>
      <c r="J1261" s="44" t="s">
        <v>111</v>
      </c>
      <c r="K1261" s="44" t="s">
        <v>63</v>
      </c>
      <c r="L1261" s="45"/>
      <c r="M1261" s="19" t="s">
        <v>1438</v>
      </c>
      <c r="N1261" s="6"/>
    </row>
    <row r="1262" spans="1:14" ht="25.5" customHeight="1" x14ac:dyDescent="0.2">
      <c r="A1262" s="161">
        <v>1056</v>
      </c>
      <c r="B1262" s="174" t="s">
        <v>1147</v>
      </c>
      <c r="C1262" s="166" t="s">
        <v>202</v>
      </c>
      <c r="D1262" s="162" t="s">
        <v>2</v>
      </c>
      <c r="E1262" s="180" t="s">
        <v>328</v>
      </c>
      <c r="F1262" s="18">
        <v>488</v>
      </c>
      <c r="G1262" s="18">
        <v>488</v>
      </c>
      <c r="H1262" s="18">
        <v>488</v>
      </c>
      <c r="I1262" s="180" t="s">
        <v>1258</v>
      </c>
      <c r="J1262" s="44" t="s">
        <v>111</v>
      </c>
      <c r="K1262" s="44" t="s">
        <v>63</v>
      </c>
      <c r="L1262" s="45"/>
      <c r="M1262" s="19" t="s">
        <v>1438</v>
      </c>
      <c r="N1262" s="6"/>
    </row>
    <row r="1263" spans="1:14" ht="25.5" customHeight="1" x14ac:dyDescent="0.2">
      <c r="A1263" s="161">
        <v>1057</v>
      </c>
      <c r="B1263" s="174" t="s">
        <v>1148</v>
      </c>
      <c r="C1263" s="166" t="s">
        <v>202</v>
      </c>
      <c r="D1263" s="162" t="s">
        <v>2</v>
      </c>
      <c r="E1263" s="180" t="s">
        <v>328</v>
      </c>
      <c r="F1263" s="18">
        <v>8.3000000000000007</v>
      </c>
      <c r="G1263" s="18">
        <v>8.3000000000000007</v>
      </c>
      <c r="H1263" s="18">
        <v>8.3000000000000007</v>
      </c>
      <c r="I1263" s="180" t="s">
        <v>1258</v>
      </c>
      <c r="J1263" s="44" t="s">
        <v>111</v>
      </c>
      <c r="K1263" s="44" t="s">
        <v>63</v>
      </c>
      <c r="L1263" s="45"/>
      <c r="M1263" s="19" t="s">
        <v>1438</v>
      </c>
      <c r="N1263" s="6"/>
    </row>
    <row r="1264" spans="1:14" ht="25.5" customHeight="1" x14ac:dyDescent="0.2">
      <c r="A1264" s="161">
        <v>1058</v>
      </c>
      <c r="B1264" s="174" t="s">
        <v>1149</v>
      </c>
      <c r="C1264" s="166" t="s">
        <v>202</v>
      </c>
      <c r="D1264" s="162" t="s">
        <v>2</v>
      </c>
      <c r="E1264" s="180" t="s">
        <v>328</v>
      </c>
      <c r="F1264" s="18">
        <v>5.8</v>
      </c>
      <c r="G1264" s="18">
        <v>5.8</v>
      </c>
      <c r="H1264" s="18">
        <v>5.8</v>
      </c>
      <c r="I1264" s="180" t="s">
        <v>1258</v>
      </c>
      <c r="J1264" s="44" t="s">
        <v>111</v>
      </c>
      <c r="K1264" s="44" t="s">
        <v>63</v>
      </c>
      <c r="L1264" s="45"/>
      <c r="M1264" s="19" t="s">
        <v>1438</v>
      </c>
      <c r="N1264" s="6"/>
    </row>
    <row r="1265" spans="1:14" ht="25.5" customHeight="1" x14ac:dyDescent="0.2">
      <c r="A1265" s="161">
        <v>1059</v>
      </c>
      <c r="B1265" s="174" t="s">
        <v>1150</v>
      </c>
      <c r="C1265" s="166" t="s">
        <v>202</v>
      </c>
      <c r="D1265" s="162" t="s">
        <v>2</v>
      </c>
      <c r="E1265" s="180" t="s">
        <v>328</v>
      </c>
      <c r="F1265" s="18">
        <v>3</v>
      </c>
      <c r="G1265" s="18">
        <v>3</v>
      </c>
      <c r="H1265" s="18">
        <v>3</v>
      </c>
      <c r="I1265" s="180" t="s">
        <v>1258</v>
      </c>
      <c r="J1265" s="44" t="s">
        <v>111</v>
      </c>
      <c r="K1265" s="44" t="s">
        <v>63</v>
      </c>
      <c r="L1265" s="45"/>
      <c r="M1265" s="19" t="s">
        <v>1438</v>
      </c>
      <c r="N1265" s="6"/>
    </row>
    <row r="1266" spans="1:14" x14ac:dyDescent="0.2">
      <c r="A1266" s="161">
        <v>1060</v>
      </c>
      <c r="B1266" s="174" t="s">
        <v>1151</v>
      </c>
      <c r="C1266" s="166" t="s">
        <v>202</v>
      </c>
      <c r="D1266" s="162" t="s">
        <v>2</v>
      </c>
      <c r="E1266" s="180" t="s">
        <v>328</v>
      </c>
      <c r="F1266" s="18">
        <v>20</v>
      </c>
      <c r="G1266" s="18">
        <v>20</v>
      </c>
      <c r="H1266" s="18">
        <v>20</v>
      </c>
      <c r="I1266" s="180" t="s">
        <v>1258</v>
      </c>
      <c r="J1266" s="44" t="s">
        <v>111</v>
      </c>
      <c r="K1266" s="44" t="s">
        <v>63</v>
      </c>
      <c r="L1266" s="45"/>
      <c r="M1266" s="19" t="s">
        <v>1438</v>
      </c>
      <c r="N1266" s="6"/>
    </row>
    <row r="1267" spans="1:14" ht="25.5" x14ac:dyDescent="0.2">
      <c r="A1267" s="161">
        <v>1065</v>
      </c>
      <c r="B1267" s="111" t="s">
        <v>1364</v>
      </c>
      <c r="C1267" s="166" t="s">
        <v>309</v>
      </c>
      <c r="D1267" s="162" t="s">
        <v>2</v>
      </c>
      <c r="E1267" s="162" t="s">
        <v>328</v>
      </c>
      <c r="F1267" s="70">
        <v>1267.5808999999999</v>
      </c>
      <c r="G1267" s="70">
        <f>G1270+G1272+G1273+G1275+G1276+G1278+G1280+G1282+G1283+G1285+G1286+G1288+G1289+G1290+G1291+G1292+G1293+G1294+G1295+G1296+G1297+G1298+G1299+G1300+G1301+G1302+G1303+G1304+G1305+G1306+G1307+G1308+G1309+G1310</f>
        <v>1267.5808999999999</v>
      </c>
      <c r="H1267" s="70">
        <f>H1270+H1272+H1273+H1275+H1276+H1278+H1280+H1282+H1283+H1285+H1286+H1288+H1289+H1290+H1291+H1292+H1293+H1294+H1295+H1296+H1297+H1298+H1299+H1300+H1301+H1302+H1303+H1304+H1305+H1306+H1307+H1308+H1309+H1310</f>
        <v>1267.5808999999999</v>
      </c>
      <c r="I1267" s="15" t="s">
        <v>168</v>
      </c>
      <c r="J1267" s="10">
        <v>279</v>
      </c>
      <c r="K1267" s="11" t="s">
        <v>109</v>
      </c>
      <c r="L1267" s="11" t="s">
        <v>65</v>
      </c>
      <c r="M1267" s="19" t="s">
        <v>1433</v>
      </c>
      <c r="N1267" s="6"/>
    </row>
    <row r="1268" spans="1:14" ht="12.75" customHeight="1" x14ac:dyDescent="0.2">
      <c r="A1268" s="161"/>
      <c r="B1268" s="175" t="s">
        <v>840</v>
      </c>
      <c r="C1268" s="166"/>
      <c r="D1268" s="166"/>
      <c r="E1268" s="162"/>
      <c r="F1268" s="70"/>
      <c r="G1268" s="70"/>
      <c r="H1268" s="70"/>
      <c r="I1268" s="15"/>
      <c r="J1268" s="10"/>
      <c r="K1268" s="11"/>
      <c r="L1268" s="11"/>
      <c r="M1268" s="9"/>
      <c r="N1268" s="6"/>
    </row>
    <row r="1269" spans="1:14" ht="12.75" customHeight="1" x14ac:dyDescent="0.2">
      <c r="A1269" s="161"/>
      <c r="B1269" s="175" t="s">
        <v>910</v>
      </c>
      <c r="C1269" s="166"/>
      <c r="D1269" s="166"/>
      <c r="E1269" s="162"/>
      <c r="F1269" s="70"/>
      <c r="G1269" s="70"/>
      <c r="H1269" s="70"/>
      <c r="I1269" s="15"/>
      <c r="J1269" s="10"/>
      <c r="K1269" s="11"/>
      <c r="L1269" s="11"/>
      <c r="M1269" s="9"/>
      <c r="N1269" s="6"/>
    </row>
    <row r="1270" spans="1:14" ht="51" customHeight="1" x14ac:dyDescent="0.2">
      <c r="A1270" s="161">
        <v>1066</v>
      </c>
      <c r="B1270" s="174" t="s">
        <v>1152</v>
      </c>
      <c r="C1270" s="166" t="s">
        <v>202</v>
      </c>
      <c r="D1270" s="166" t="s">
        <v>2</v>
      </c>
      <c r="E1270" s="180" t="s">
        <v>328</v>
      </c>
      <c r="F1270" s="18">
        <v>6.4</v>
      </c>
      <c r="G1270" s="18">
        <v>6.4</v>
      </c>
      <c r="H1270" s="18">
        <v>6.4</v>
      </c>
      <c r="I1270" s="166" t="s">
        <v>1258</v>
      </c>
      <c r="J1270" s="44" t="s">
        <v>111</v>
      </c>
      <c r="K1270" s="44" t="s">
        <v>109</v>
      </c>
      <c r="L1270" s="44" t="s">
        <v>65</v>
      </c>
      <c r="M1270" s="19" t="s">
        <v>1438</v>
      </c>
      <c r="N1270" s="6"/>
    </row>
    <row r="1271" spans="1:14" ht="12.75" customHeight="1" x14ac:dyDescent="0.2">
      <c r="A1271" s="161"/>
      <c r="B1271" s="175" t="s">
        <v>878</v>
      </c>
      <c r="C1271" s="166"/>
      <c r="D1271" s="166" t="s">
        <v>2</v>
      </c>
      <c r="E1271" s="162"/>
      <c r="F1271" s="70"/>
      <c r="G1271" s="70"/>
      <c r="H1271" s="70"/>
      <c r="I1271" s="15"/>
      <c r="J1271" s="10"/>
      <c r="K1271" s="11"/>
      <c r="L1271" s="11"/>
      <c r="M1271" s="9"/>
      <c r="N1271" s="6"/>
    </row>
    <row r="1272" spans="1:14" ht="51" x14ac:dyDescent="0.2">
      <c r="A1272" s="161">
        <v>1068</v>
      </c>
      <c r="B1272" s="174" t="s">
        <v>1153</v>
      </c>
      <c r="C1272" s="166" t="s">
        <v>202</v>
      </c>
      <c r="D1272" s="166" t="s">
        <v>2</v>
      </c>
      <c r="E1272" s="180" t="s">
        <v>328</v>
      </c>
      <c r="F1272" s="18">
        <v>6.7279999999999998</v>
      </c>
      <c r="G1272" s="18">
        <v>6.7279999999999998</v>
      </c>
      <c r="H1272" s="18">
        <v>6.7279999999999998</v>
      </c>
      <c r="I1272" s="166" t="s">
        <v>1258</v>
      </c>
      <c r="J1272" s="44" t="s">
        <v>111</v>
      </c>
      <c r="K1272" s="44" t="s">
        <v>109</v>
      </c>
      <c r="L1272" s="44" t="s">
        <v>65</v>
      </c>
      <c r="M1272" s="19" t="s">
        <v>1878</v>
      </c>
      <c r="N1272" s="6"/>
    </row>
    <row r="1273" spans="1:14" ht="38.25" customHeight="1" x14ac:dyDescent="0.2">
      <c r="A1273" s="161">
        <v>1069</v>
      </c>
      <c r="B1273" s="174" t="s">
        <v>1154</v>
      </c>
      <c r="C1273" s="166" t="s">
        <v>202</v>
      </c>
      <c r="D1273" s="166" t="s">
        <v>2</v>
      </c>
      <c r="E1273" s="180" t="s">
        <v>328</v>
      </c>
      <c r="F1273" s="18">
        <v>56.692999999999998</v>
      </c>
      <c r="G1273" s="18">
        <v>56.692999999999998</v>
      </c>
      <c r="H1273" s="18">
        <v>56.692999999999998</v>
      </c>
      <c r="I1273" s="166" t="s">
        <v>1258</v>
      </c>
      <c r="J1273" s="44" t="s">
        <v>111</v>
      </c>
      <c r="K1273" s="44" t="s">
        <v>109</v>
      </c>
      <c r="L1273" s="44" t="s">
        <v>65</v>
      </c>
      <c r="M1273" s="19" t="s">
        <v>1438</v>
      </c>
      <c r="N1273" s="6"/>
    </row>
    <row r="1274" spans="1:14" ht="12.75" customHeight="1" x14ac:dyDescent="0.2">
      <c r="A1274" s="161"/>
      <c r="B1274" s="175" t="s">
        <v>568</v>
      </c>
      <c r="C1274" s="166"/>
      <c r="D1274" s="166"/>
      <c r="E1274" s="162"/>
      <c r="F1274" s="70"/>
      <c r="G1274" s="70"/>
      <c r="H1274" s="70"/>
      <c r="I1274" s="15"/>
      <c r="J1274" s="10"/>
      <c r="K1274" s="11"/>
      <c r="L1274" s="11"/>
      <c r="M1274" s="9"/>
      <c r="N1274" s="6"/>
    </row>
    <row r="1275" spans="1:14" ht="51" customHeight="1" x14ac:dyDescent="0.2">
      <c r="A1275" s="161">
        <v>1070</v>
      </c>
      <c r="B1275" s="174" t="s">
        <v>1155</v>
      </c>
      <c r="C1275" s="166" t="s">
        <v>202</v>
      </c>
      <c r="D1275" s="166" t="s">
        <v>2</v>
      </c>
      <c r="E1275" s="180" t="s">
        <v>328</v>
      </c>
      <c r="F1275" s="18">
        <v>6.0556999999999999</v>
      </c>
      <c r="G1275" s="18">
        <v>6.0556999999999999</v>
      </c>
      <c r="H1275" s="18">
        <v>6.0556999999999999</v>
      </c>
      <c r="I1275" s="166" t="s">
        <v>1258</v>
      </c>
      <c r="J1275" s="44" t="s">
        <v>111</v>
      </c>
      <c r="K1275" s="44" t="s">
        <v>109</v>
      </c>
      <c r="L1275" s="44" t="s">
        <v>65</v>
      </c>
      <c r="M1275" s="19" t="s">
        <v>1438</v>
      </c>
      <c r="N1275" s="6"/>
    </row>
    <row r="1276" spans="1:14" ht="51" customHeight="1" x14ac:dyDescent="0.2">
      <c r="A1276" s="161">
        <v>1071</v>
      </c>
      <c r="B1276" s="174" t="s">
        <v>1156</v>
      </c>
      <c r="C1276" s="166" t="s">
        <v>202</v>
      </c>
      <c r="D1276" s="166" t="s">
        <v>2</v>
      </c>
      <c r="E1276" s="180" t="s">
        <v>328</v>
      </c>
      <c r="F1276" s="18">
        <v>29.999199999999998</v>
      </c>
      <c r="G1276" s="18">
        <v>29.999199999999998</v>
      </c>
      <c r="H1276" s="18">
        <v>29.999199999999998</v>
      </c>
      <c r="I1276" s="166" t="s">
        <v>1258</v>
      </c>
      <c r="J1276" s="44" t="s">
        <v>111</v>
      </c>
      <c r="K1276" s="44" t="s">
        <v>109</v>
      </c>
      <c r="L1276" s="44" t="s">
        <v>65</v>
      </c>
      <c r="M1276" s="19" t="s">
        <v>1438</v>
      </c>
      <c r="N1276" s="6"/>
    </row>
    <row r="1277" spans="1:14" ht="12.75" customHeight="1" x14ac:dyDescent="0.2">
      <c r="A1277" s="161"/>
      <c r="B1277" s="175" t="s">
        <v>883</v>
      </c>
      <c r="C1277" s="166"/>
      <c r="D1277" s="166"/>
      <c r="E1277" s="162"/>
      <c r="F1277" s="70"/>
      <c r="G1277" s="70"/>
      <c r="H1277" s="70"/>
      <c r="I1277" s="15"/>
      <c r="J1277" s="10"/>
      <c r="K1277" s="11"/>
      <c r="L1277" s="11"/>
      <c r="M1277" s="9"/>
      <c r="N1277" s="6"/>
    </row>
    <row r="1278" spans="1:14" ht="38.25" x14ac:dyDescent="0.2">
      <c r="A1278" s="161">
        <v>1073</v>
      </c>
      <c r="B1278" s="174" t="s">
        <v>1157</v>
      </c>
      <c r="C1278" s="166" t="s">
        <v>202</v>
      </c>
      <c r="D1278" s="166" t="s">
        <v>2</v>
      </c>
      <c r="E1278" s="180" t="s">
        <v>328</v>
      </c>
      <c r="F1278" s="42">
        <v>1.4915</v>
      </c>
      <c r="G1278" s="42">
        <v>1.4915</v>
      </c>
      <c r="H1278" s="42">
        <v>1.4915</v>
      </c>
      <c r="I1278" s="166" t="s">
        <v>1258</v>
      </c>
      <c r="J1278" s="44" t="s">
        <v>111</v>
      </c>
      <c r="K1278" s="44" t="s">
        <v>109</v>
      </c>
      <c r="L1278" s="44" t="s">
        <v>65</v>
      </c>
      <c r="M1278" s="19" t="s">
        <v>1438</v>
      </c>
      <c r="N1278" s="6"/>
    </row>
    <row r="1279" spans="1:14" ht="12.75" customHeight="1" x14ac:dyDescent="0.2">
      <c r="A1279" s="161"/>
      <c r="B1279" s="175" t="s">
        <v>1051</v>
      </c>
      <c r="C1279" s="166"/>
      <c r="D1279" s="166"/>
      <c r="E1279" s="162"/>
      <c r="F1279" s="70"/>
      <c r="G1279" s="70"/>
      <c r="H1279" s="70"/>
      <c r="I1279" s="15"/>
      <c r="J1279" s="10"/>
      <c r="K1279" s="11"/>
      <c r="L1279" s="11"/>
      <c r="M1279" s="9"/>
      <c r="N1279" s="6"/>
    </row>
    <row r="1280" spans="1:14" ht="38.25" customHeight="1" x14ac:dyDescent="0.2">
      <c r="A1280" s="161">
        <v>1074</v>
      </c>
      <c r="B1280" s="174" t="s">
        <v>1158</v>
      </c>
      <c r="C1280" s="166" t="s">
        <v>202</v>
      </c>
      <c r="D1280" s="166" t="s">
        <v>2</v>
      </c>
      <c r="E1280" s="180" t="s">
        <v>328</v>
      </c>
      <c r="F1280" s="18">
        <v>131.31549999999999</v>
      </c>
      <c r="G1280" s="18">
        <v>131.31549999999999</v>
      </c>
      <c r="H1280" s="18">
        <v>131.31549999999999</v>
      </c>
      <c r="I1280" s="166" t="s">
        <v>1258</v>
      </c>
      <c r="J1280" s="44" t="s">
        <v>111</v>
      </c>
      <c r="K1280" s="44" t="s">
        <v>109</v>
      </c>
      <c r="L1280" s="44" t="s">
        <v>65</v>
      </c>
      <c r="M1280" s="19" t="s">
        <v>1438</v>
      </c>
      <c r="N1280" s="6"/>
    </row>
    <row r="1281" spans="1:14" ht="12.75" customHeight="1" x14ac:dyDescent="0.2">
      <c r="A1281" s="161"/>
      <c r="B1281" s="175" t="s">
        <v>894</v>
      </c>
      <c r="C1281" s="166"/>
      <c r="D1281" s="166"/>
      <c r="E1281" s="162"/>
      <c r="F1281" s="70"/>
      <c r="G1281" s="70"/>
      <c r="H1281" s="70"/>
      <c r="I1281" s="15"/>
      <c r="J1281" s="10"/>
      <c r="K1281" s="11"/>
      <c r="L1281" s="11"/>
      <c r="M1281" s="9"/>
      <c r="N1281" s="6"/>
    </row>
    <row r="1282" spans="1:14" ht="25.5" customHeight="1" x14ac:dyDescent="0.2">
      <c r="A1282" s="161">
        <v>1075</v>
      </c>
      <c r="B1282" s="174" t="s">
        <v>1159</v>
      </c>
      <c r="C1282" s="166" t="s">
        <v>202</v>
      </c>
      <c r="D1282" s="166" t="s">
        <v>2</v>
      </c>
      <c r="E1282" s="180" t="s">
        <v>328</v>
      </c>
      <c r="F1282" s="18">
        <v>37.637999999999998</v>
      </c>
      <c r="G1282" s="18">
        <v>37.637999999999998</v>
      </c>
      <c r="H1282" s="18">
        <v>37.637999999999998</v>
      </c>
      <c r="I1282" s="166" t="s">
        <v>1258</v>
      </c>
      <c r="J1282" s="44" t="s">
        <v>111</v>
      </c>
      <c r="K1282" s="44" t="s">
        <v>109</v>
      </c>
      <c r="L1282" s="44" t="s">
        <v>65</v>
      </c>
      <c r="M1282" s="19" t="s">
        <v>1438</v>
      </c>
      <c r="N1282" s="6"/>
    </row>
    <row r="1283" spans="1:14" ht="51" customHeight="1" x14ac:dyDescent="0.2">
      <c r="A1283" s="161">
        <v>1076</v>
      </c>
      <c r="B1283" s="174" t="s">
        <v>1160</v>
      </c>
      <c r="C1283" s="166" t="s">
        <v>202</v>
      </c>
      <c r="D1283" s="166" t="s">
        <v>2</v>
      </c>
      <c r="E1283" s="180" t="s">
        <v>328</v>
      </c>
      <c r="F1283" s="18">
        <v>14.45</v>
      </c>
      <c r="G1283" s="18">
        <v>14.45</v>
      </c>
      <c r="H1283" s="18">
        <v>14.45</v>
      </c>
      <c r="I1283" s="166" t="s">
        <v>1258</v>
      </c>
      <c r="J1283" s="44" t="s">
        <v>111</v>
      </c>
      <c r="K1283" s="44" t="s">
        <v>109</v>
      </c>
      <c r="L1283" s="44" t="s">
        <v>65</v>
      </c>
      <c r="M1283" s="19" t="s">
        <v>1438</v>
      </c>
      <c r="N1283" s="6"/>
    </row>
    <row r="1284" spans="1:14" ht="12.75" customHeight="1" x14ac:dyDescent="0.2">
      <c r="A1284" s="161"/>
      <c r="B1284" s="175" t="s">
        <v>902</v>
      </c>
      <c r="C1284" s="166"/>
      <c r="D1284" s="166"/>
      <c r="E1284" s="162"/>
      <c r="F1284" s="70"/>
      <c r="G1284" s="70"/>
      <c r="H1284" s="70"/>
      <c r="I1284" s="15"/>
      <c r="J1284" s="10"/>
      <c r="K1284" s="11"/>
      <c r="L1284" s="11"/>
      <c r="M1284" s="9"/>
      <c r="N1284" s="6"/>
    </row>
    <row r="1285" spans="1:14" ht="38.25" x14ac:dyDescent="0.2">
      <c r="A1285" s="161">
        <v>1077</v>
      </c>
      <c r="B1285" s="174" t="s">
        <v>1161</v>
      </c>
      <c r="C1285" s="166" t="s">
        <v>202</v>
      </c>
      <c r="D1285" s="166" t="s">
        <v>2</v>
      </c>
      <c r="E1285" s="180" t="s">
        <v>328</v>
      </c>
      <c r="F1285" s="18">
        <v>19.894500000000001</v>
      </c>
      <c r="G1285" s="18">
        <v>19.894500000000001</v>
      </c>
      <c r="H1285" s="18">
        <v>19.894500000000001</v>
      </c>
      <c r="I1285" s="166" t="s">
        <v>1258</v>
      </c>
      <c r="J1285" s="44" t="s">
        <v>111</v>
      </c>
      <c r="K1285" s="44" t="s">
        <v>109</v>
      </c>
      <c r="L1285" s="44" t="s">
        <v>65</v>
      </c>
      <c r="M1285" s="19" t="s">
        <v>1438</v>
      </c>
      <c r="N1285" s="6"/>
    </row>
    <row r="1286" spans="1:14" ht="25.5" customHeight="1" x14ac:dyDescent="0.2">
      <c r="A1286" s="161">
        <v>1078</v>
      </c>
      <c r="B1286" s="174" t="s">
        <v>1162</v>
      </c>
      <c r="C1286" s="166" t="s">
        <v>202</v>
      </c>
      <c r="D1286" s="166" t="s">
        <v>2</v>
      </c>
      <c r="E1286" s="180" t="s">
        <v>328</v>
      </c>
      <c r="F1286" s="18">
        <v>271.267</v>
      </c>
      <c r="G1286" s="18">
        <v>271.267</v>
      </c>
      <c r="H1286" s="18">
        <v>271.267</v>
      </c>
      <c r="I1286" s="166" t="s">
        <v>1258</v>
      </c>
      <c r="J1286" s="44" t="s">
        <v>111</v>
      </c>
      <c r="K1286" s="44" t="s">
        <v>109</v>
      </c>
      <c r="L1286" s="44" t="s">
        <v>65</v>
      </c>
      <c r="M1286" s="19" t="s">
        <v>1438</v>
      </c>
      <c r="N1286" s="6"/>
    </row>
    <row r="1287" spans="1:14" ht="12.75" customHeight="1" x14ac:dyDescent="0.2">
      <c r="A1287" s="161"/>
      <c r="B1287" s="175" t="s">
        <v>1166</v>
      </c>
      <c r="C1287" s="166"/>
      <c r="D1287" s="166"/>
      <c r="E1287" s="162"/>
      <c r="F1287" s="70"/>
      <c r="G1287" s="70"/>
      <c r="H1287" s="70"/>
      <c r="I1287" s="15"/>
      <c r="J1287" s="10"/>
      <c r="K1287" s="11"/>
      <c r="L1287" s="11"/>
      <c r="M1287" s="9"/>
      <c r="N1287" s="6"/>
    </row>
    <row r="1288" spans="1:14" ht="25.5" x14ac:dyDescent="0.2">
      <c r="A1288" s="161">
        <v>1079</v>
      </c>
      <c r="B1288" s="174" t="s">
        <v>1163</v>
      </c>
      <c r="C1288" s="166" t="s">
        <v>202</v>
      </c>
      <c r="D1288" s="166" t="s">
        <v>2</v>
      </c>
      <c r="E1288" s="180" t="s">
        <v>328</v>
      </c>
      <c r="F1288" s="18">
        <v>8.5343999999999998</v>
      </c>
      <c r="G1288" s="18">
        <v>8.5343999999999998</v>
      </c>
      <c r="H1288" s="18">
        <v>8.5343999999999998</v>
      </c>
      <c r="I1288" s="166" t="s">
        <v>1258</v>
      </c>
      <c r="J1288" s="44" t="s">
        <v>111</v>
      </c>
      <c r="K1288" s="44" t="s">
        <v>109</v>
      </c>
      <c r="L1288" s="44" t="s">
        <v>65</v>
      </c>
      <c r="M1288" s="19" t="s">
        <v>1438</v>
      </c>
      <c r="N1288" s="6"/>
    </row>
    <row r="1289" spans="1:14" ht="25.5" x14ac:dyDescent="0.2">
      <c r="A1289" s="161">
        <v>1080</v>
      </c>
      <c r="B1289" s="174" t="s">
        <v>1167</v>
      </c>
      <c r="C1289" s="166" t="s">
        <v>202</v>
      </c>
      <c r="D1289" s="166" t="s">
        <v>2</v>
      </c>
      <c r="E1289" s="180" t="s">
        <v>328</v>
      </c>
      <c r="F1289" s="18">
        <v>35.700000000000003</v>
      </c>
      <c r="G1289" s="18">
        <v>35.700000000000003</v>
      </c>
      <c r="H1289" s="18">
        <v>35.700000000000003</v>
      </c>
      <c r="I1289" s="166" t="s">
        <v>1258</v>
      </c>
      <c r="J1289" s="44" t="s">
        <v>111</v>
      </c>
      <c r="K1289" s="44" t="s">
        <v>109</v>
      </c>
      <c r="L1289" s="44" t="s">
        <v>65</v>
      </c>
      <c r="M1289" s="19" t="s">
        <v>1438</v>
      </c>
      <c r="N1289" s="6"/>
    </row>
    <row r="1290" spans="1:14" x14ac:dyDescent="0.2">
      <c r="A1290" s="161">
        <v>1081</v>
      </c>
      <c r="B1290" s="174" t="s">
        <v>1168</v>
      </c>
      <c r="C1290" s="166" t="s">
        <v>202</v>
      </c>
      <c r="D1290" s="166" t="s">
        <v>2</v>
      </c>
      <c r="E1290" s="180" t="s">
        <v>328</v>
      </c>
      <c r="F1290" s="18">
        <v>38.798999999999999</v>
      </c>
      <c r="G1290" s="18">
        <v>38.798999999999999</v>
      </c>
      <c r="H1290" s="18">
        <v>38.798999999999999</v>
      </c>
      <c r="I1290" s="166" t="s">
        <v>1258</v>
      </c>
      <c r="J1290" s="44" t="s">
        <v>111</v>
      </c>
      <c r="K1290" s="44" t="s">
        <v>109</v>
      </c>
      <c r="L1290" s="44" t="s">
        <v>65</v>
      </c>
      <c r="M1290" s="19" t="s">
        <v>1438</v>
      </c>
      <c r="N1290" s="6"/>
    </row>
    <row r="1291" spans="1:14" x14ac:dyDescent="0.2">
      <c r="A1291" s="161">
        <v>1082</v>
      </c>
      <c r="B1291" s="174" t="s">
        <v>1169</v>
      </c>
      <c r="C1291" s="166" t="s">
        <v>202</v>
      </c>
      <c r="D1291" s="166" t="s">
        <v>2</v>
      </c>
      <c r="E1291" s="180" t="s">
        <v>328</v>
      </c>
      <c r="F1291" s="18">
        <v>9.0719999999999992</v>
      </c>
      <c r="G1291" s="18">
        <v>9.0719999999999992</v>
      </c>
      <c r="H1291" s="18">
        <v>9.0719999999999992</v>
      </c>
      <c r="I1291" s="166" t="s">
        <v>1258</v>
      </c>
      <c r="J1291" s="44" t="s">
        <v>111</v>
      </c>
      <c r="K1291" s="44" t="s">
        <v>109</v>
      </c>
      <c r="L1291" s="44" t="s">
        <v>65</v>
      </c>
      <c r="M1291" s="19" t="s">
        <v>1438</v>
      </c>
      <c r="N1291" s="6"/>
    </row>
    <row r="1292" spans="1:14" ht="25.5" x14ac:dyDescent="0.2">
      <c r="A1292" s="161">
        <v>1083</v>
      </c>
      <c r="B1292" s="174" t="s">
        <v>1164</v>
      </c>
      <c r="C1292" s="166" t="s">
        <v>202</v>
      </c>
      <c r="D1292" s="166" t="s">
        <v>2</v>
      </c>
      <c r="E1292" s="180" t="s">
        <v>328</v>
      </c>
      <c r="F1292" s="18">
        <v>16.9053</v>
      </c>
      <c r="G1292" s="18">
        <v>16.9053</v>
      </c>
      <c r="H1292" s="18">
        <v>16.9053</v>
      </c>
      <c r="I1292" s="166" t="s">
        <v>1258</v>
      </c>
      <c r="J1292" s="44" t="s">
        <v>111</v>
      </c>
      <c r="K1292" s="44" t="s">
        <v>109</v>
      </c>
      <c r="L1292" s="44" t="s">
        <v>65</v>
      </c>
      <c r="M1292" s="19" t="s">
        <v>1438</v>
      </c>
      <c r="N1292" s="6"/>
    </row>
    <row r="1293" spans="1:14" ht="25.5" x14ac:dyDescent="0.2">
      <c r="A1293" s="161">
        <v>1084</v>
      </c>
      <c r="B1293" s="174" t="s">
        <v>1170</v>
      </c>
      <c r="C1293" s="166" t="s">
        <v>202</v>
      </c>
      <c r="D1293" s="166" t="s">
        <v>2</v>
      </c>
      <c r="E1293" s="180" t="s">
        <v>328</v>
      </c>
      <c r="F1293" s="18">
        <v>38</v>
      </c>
      <c r="G1293" s="18">
        <v>38</v>
      </c>
      <c r="H1293" s="18">
        <v>38</v>
      </c>
      <c r="I1293" s="166" t="s">
        <v>1258</v>
      </c>
      <c r="J1293" s="44" t="s">
        <v>111</v>
      </c>
      <c r="K1293" s="44" t="s">
        <v>109</v>
      </c>
      <c r="L1293" s="44" t="s">
        <v>65</v>
      </c>
      <c r="M1293" s="19" t="s">
        <v>1438</v>
      </c>
      <c r="N1293" s="6"/>
    </row>
    <row r="1294" spans="1:14" x14ac:dyDescent="0.2">
      <c r="A1294" s="161">
        <v>1085</v>
      </c>
      <c r="B1294" s="174" t="s">
        <v>1171</v>
      </c>
      <c r="C1294" s="166" t="s">
        <v>202</v>
      </c>
      <c r="D1294" s="166" t="s">
        <v>2</v>
      </c>
      <c r="E1294" s="180" t="s">
        <v>328</v>
      </c>
      <c r="F1294" s="18">
        <v>12.114000000000001</v>
      </c>
      <c r="G1294" s="18">
        <v>12.114000000000001</v>
      </c>
      <c r="H1294" s="18">
        <v>12.114000000000001</v>
      </c>
      <c r="I1294" s="166" t="s">
        <v>1258</v>
      </c>
      <c r="J1294" s="44" t="s">
        <v>111</v>
      </c>
      <c r="K1294" s="44" t="s">
        <v>109</v>
      </c>
      <c r="L1294" s="44" t="s">
        <v>65</v>
      </c>
      <c r="M1294" s="19" t="s">
        <v>1438</v>
      </c>
      <c r="N1294" s="6"/>
    </row>
    <row r="1295" spans="1:14" ht="25.5" x14ac:dyDescent="0.2">
      <c r="A1295" s="161">
        <v>1086</v>
      </c>
      <c r="B1295" s="174" t="s">
        <v>1172</v>
      </c>
      <c r="C1295" s="166" t="s">
        <v>202</v>
      </c>
      <c r="D1295" s="166" t="s">
        <v>2</v>
      </c>
      <c r="E1295" s="180" t="s">
        <v>328</v>
      </c>
      <c r="F1295" s="18">
        <v>11.4</v>
      </c>
      <c r="G1295" s="18">
        <v>11.4</v>
      </c>
      <c r="H1295" s="18">
        <v>11.4</v>
      </c>
      <c r="I1295" s="166" t="s">
        <v>1258</v>
      </c>
      <c r="J1295" s="44" t="s">
        <v>111</v>
      </c>
      <c r="K1295" s="44" t="s">
        <v>109</v>
      </c>
      <c r="L1295" s="44" t="s">
        <v>65</v>
      </c>
      <c r="M1295" s="19" t="s">
        <v>1438</v>
      </c>
      <c r="N1295" s="6"/>
    </row>
    <row r="1296" spans="1:14" ht="25.5" x14ac:dyDescent="0.2">
      <c r="A1296" s="161">
        <v>1087</v>
      </c>
      <c r="B1296" s="174" t="s">
        <v>1173</v>
      </c>
      <c r="C1296" s="166" t="s">
        <v>202</v>
      </c>
      <c r="D1296" s="166" t="s">
        <v>2</v>
      </c>
      <c r="E1296" s="180" t="s">
        <v>328</v>
      </c>
      <c r="F1296" s="18">
        <v>39.300800000000002</v>
      </c>
      <c r="G1296" s="18">
        <v>39.300800000000002</v>
      </c>
      <c r="H1296" s="18">
        <v>39.300800000000002</v>
      </c>
      <c r="I1296" s="166" t="s">
        <v>1258</v>
      </c>
      <c r="J1296" s="44" t="s">
        <v>111</v>
      </c>
      <c r="K1296" s="44" t="s">
        <v>109</v>
      </c>
      <c r="L1296" s="44" t="s">
        <v>65</v>
      </c>
      <c r="M1296" s="19" t="s">
        <v>1438</v>
      </c>
      <c r="N1296" s="6"/>
    </row>
    <row r="1297" spans="1:14" x14ac:dyDescent="0.2">
      <c r="A1297" s="161">
        <v>1088</v>
      </c>
      <c r="B1297" s="174" t="s">
        <v>1174</v>
      </c>
      <c r="C1297" s="166" t="s">
        <v>202</v>
      </c>
      <c r="D1297" s="166" t="s">
        <v>2</v>
      </c>
      <c r="E1297" s="180" t="s">
        <v>328</v>
      </c>
      <c r="F1297" s="18">
        <v>38.299999999999997</v>
      </c>
      <c r="G1297" s="18">
        <v>38.299999999999997</v>
      </c>
      <c r="H1297" s="18">
        <v>38.299999999999997</v>
      </c>
      <c r="I1297" s="166" t="s">
        <v>1258</v>
      </c>
      <c r="J1297" s="44" t="s">
        <v>111</v>
      </c>
      <c r="K1297" s="44" t="s">
        <v>109</v>
      </c>
      <c r="L1297" s="44" t="s">
        <v>65</v>
      </c>
      <c r="M1297" s="19" t="s">
        <v>1438</v>
      </c>
      <c r="N1297" s="6"/>
    </row>
    <row r="1298" spans="1:14" ht="25.5" x14ac:dyDescent="0.2">
      <c r="A1298" s="161">
        <v>1089</v>
      </c>
      <c r="B1298" s="174" t="s">
        <v>1175</v>
      </c>
      <c r="C1298" s="166" t="s">
        <v>202</v>
      </c>
      <c r="D1298" s="166" t="s">
        <v>2</v>
      </c>
      <c r="E1298" s="180" t="s">
        <v>328</v>
      </c>
      <c r="F1298" s="18">
        <v>11</v>
      </c>
      <c r="G1298" s="18">
        <v>11</v>
      </c>
      <c r="H1298" s="18">
        <v>11</v>
      </c>
      <c r="I1298" s="166" t="s">
        <v>1258</v>
      </c>
      <c r="J1298" s="44" t="s">
        <v>111</v>
      </c>
      <c r="K1298" s="44" t="s">
        <v>109</v>
      </c>
      <c r="L1298" s="44" t="s">
        <v>65</v>
      </c>
      <c r="M1298" s="19" t="s">
        <v>1438</v>
      </c>
      <c r="N1298" s="6"/>
    </row>
    <row r="1299" spans="1:14" ht="25.5" x14ac:dyDescent="0.2">
      <c r="A1299" s="161">
        <v>1090</v>
      </c>
      <c r="B1299" s="174" t="s">
        <v>1176</v>
      </c>
      <c r="C1299" s="166" t="s">
        <v>202</v>
      </c>
      <c r="D1299" s="166" t="s">
        <v>2</v>
      </c>
      <c r="E1299" s="180" t="s">
        <v>328</v>
      </c>
      <c r="F1299" s="18">
        <v>40.15</v>
      </c>
      <c r="G1299" s="18">
        <v>40.15</v>
      </c>
      <c r="H1299" s="18">
        <v>40.15</v>
      </c>
      <c r="I1299" s="166" t="s">
        <v>1258</v>
      </c>
      <c r="J1299" s="44" t="s">
        <v>111</v>
      </c>
      <c r="K1299" s="44" t="s">
        <v>109</v>
      </c>
      <c r="L1299" s="44" t="s">
        <v>65</v>
      </c>
      <c r="M1299" s="19" t="s">
        <v>1438</v>
      </c>
      <c r="N1299" s="6"/>
    </row>
    <row r="1300" spans="1:14" ht="25.5" x14ac:dyDescent="0.2">
      <c r="A1300" s="161">
        <v>1091</v>
      </c>
      <c r="B1300" s="174" t="s">
        <v>1177</v>
      </c>
      <c r="C1300" s="166" t="s">
        <v>202</v>
      </c>
      <c r="D1300" s="166" t="s">
        <v>2</v>
      </c>
      <c r="E1300" s="180" t="s">
        <v>328</v>
      </c>
      <c r="F1300" s="18">
        <v>18.37</v>
      </c>
      <c r="G1300" s="18">
        <v>18.37</v>
      </c>
      <c r="H1300" s="18">
        <v>18.37</v>
      </c>
      <c r="I1300" s="166" t="s">
        <v>1258</v>
      </c>
      <c r="J1300" s="44" t="s">
        <v>111</v>
      </c>
      <c r="K1300" s="44" t="s">
        <v>109</v>
      </c>
      <c r="L1300" s="44" t="s">
        <v>65</v>
      </c>
      <c r="M1300" s="19" t="s">
        <v>1438</v>
      </c>
      <c r="N1300" s="6"/>
    </row>
    <row r="1301" spans="1:14" x14ac:dyDescent="0.2">
      <c r="A1301" s="161">
        <v>1092</v>
      </c>
      <c r="B1301" s="174" t="s">
        <v>1178</v>
      </c>
      <c r="C1301" s="166" t="s">
        <v>202</v>
      </c>
      <c r="D1301" s="166" t="s">
        <v>2</v>
      </c>
      <c r="E1301" s="180" t="s">
        <v>328</v>
      </c>
      <c r="F1301" s="18">
        <v>10.712999999999999</v>
      </c>
      <c r="G1301" s="18">
        <v>10.712999999999999</v>
      </c>
      <c r="H1301" s="18">
        <v>10.712999999999999</v>
      </c>
      <c r="I1301" s="166" t="s">
        <v>1258</v>
      </c>
      <c r="J1301" s="44" t="s">
        <v>111</v>
      </c>
      <c r="K1301" s="44" t="s">
        <v>109</v>
      </c>
      <c r="L1301" s="44" t="s">
        <v>65</v>
      </c>
      <c r="M1301" s="19" t="s">
        <v>1438</v>
      </c>
      <c r="N1301" s="6"/>
    </row>
    <row r="1302" spans="1:14" ht="25.5" customHeight="1" x14ac:dyDescent="0.2">
      <c r="A1302" s="161">
        <v>1093</v>
      </c>
      <c r="B1302" s="174" t="s">
        <v>1179</v>
      </c>
      <c r="C1302" s="166" t="s">
        <v>202</v>
      </c>
      <c r="D1302" s="166" t="s">
        <v>2</v>
      </c>
      <c r="E1302" s="180" t="s">
        <v>328</v>
      </c>
      <c r="F1302" s="18">
        <v>77.13</v>
      </c>
      <c r="G1302" s="18">
        <v>77.13</v>
      </c>
      <c r="H1302" s="18">
        <v>77.13</v>
      </c>
      <c r="I1302" s="166" t="s">
        <v>1258</v>
      </c>
      <c r="J1302" s="44" t="s">
        <v>111</v>
      </c>
      <c r="K1302" s="44" t="s">
        <v>109</v>
      </c>
      <c r="L1302" s="44" t="s">
        <v>65</v>
      </c>
      <c r="M1302" s="19" t="s">
        <v>1438</v>
      </c>
      <c r="N1302" s="6"/>
    </row>
    <row r="1303" spans="1:14" ht="25.5" x14ac:dyDescent="0.2">
      <c r="A1303" s="161">
        <v>1094</v>
      </c>
      <c r="B1303" s="174" t="s">
        <v>1180</v>
      </c>
      <c r="C1303" s="166" t="s">
        <v>202</v>
      </c>
      <c r="D1303" s="166" t="s">
        <v>2</v>
      </c>
      <c r="E1303" s="180" t="s">
        <v>328</v>
      </c>
      <c r="F1303" s="18">
        <v>40.057000000000002</v>
      </c>
      <c r="G1303" s="18">
        <v>40.057000000000002</v>
      </c>
      <c r="H1303" s="18">
        <v>40.057000000000002</v>
      </c>
      <c r="I1303" s="166" t="s">
        <v>1258</v>
      </c>
      <c r="J1303" s="44" t="s">
        <v>111</v>
      </c>
      <c r="K1303" s="44" t="s">
        <v>109</v>
      </c>
      <c r="L1303" s="44" t="s">
        <v>65</v>
      </c>
      <c r="M1303" s="19" t="s">
        <v>1438</v>
      </c>
      <c r="N1303" s="6"/>
    </row>
    <row r="1304" spans="1:14" x14ac:dyDescent="0.2">
      <c r="A1304" s="161">
        <v>1095</v>
      </c>
      <c r="B1304" s="174" t="s">
        <v>1165</v>
      </c>
      <c r="C1304" s="166" t="s">
        <v>202</v>
      </c>
      <c r="D1304" s="166" t="s">
        <v>2</v>
      </c>
      <c r="E1304" s="180" t="s">
        <v>328</v>
      </c>
      <c r="F1304" s="18">
        <v>25</v>
      </c>
      <c r="G1304" s="18">
        <v>25</v>
      </c>
      <c r="H1304" s="18">
        <v>25</v>
      </c>
      <c r="I1304" s="166" t="s">
        <v>1258</v>
      </c>
      <c r="J1304" s="44" t="s">
        <v>111</v>
      </c>
      <c r="K1304" s="44" t="s">
        <v>109</v>
      </c>
      <c r="L1304" s="44" t="s">
        <v>65</v>
      </c>
      <c r="M1304" s="19" t="s">
        <v>1438</v>
      </c>
      <c r="N1304" s="6"/>
    </row>
    <row r="1305" spans="1:14" x14ac:dyDescent="0.2">
      <c r="A1305" s="161">
        <v>1096</v>
      </c>
      <c r="B1305" s="174" t="s">
        <v>1181</v>
      </c>
      <c r="C1305" s="166" t="s">
        <v>202</v>
      </c>
      <c r="D1305" s="166" t="s">
        <v>2</v>
      </c>
      <c r="E1305" s="180" t="s">
        <v>328</v>
      </c>
      <c r="F1305" s="18">
        <v>29.5</v>
      </c>
      <c r="G1305" s="18">
        <v>29.5</v>
      </c>
      <c r="H1305" s="18">
        <v>29.5</v>
      </c>
      <c r="I1305" s="166" t="s">
        <v>1258</v>
      </c>
      <c r="J1305" s="44" t="s">
        <v>111</v>
      </c>
      <c r="K1305" s="44" t="s">
        <v>109</v>
      </c>
      <c r="L1305" s="44" t="s">
        <v>65</v>
      </c>
      <c r="M1305" s="19" t="s">
        <v>1438</v>
      </c>
      <c r="N1305" s="6"/>
    </row>
    <row r="1306" spans="1:14" ht="25.5" x14ac:dyDescent="0.2">
      <c r="A1306" s="161">
        <v>1097</v>
      </c>
      <c r="B1306" s="174" t="s">
        <v>1182</v>
      </c>
      <c r="C1306" s="166" t="s">
        <v>202</v>
      </c>
      <c r="D1306" s="166" t="s">
        <v>2</v>
      </c>
      <c r="E1306" s="180" t="s">
        <v>328</v>
      </c>
      <c r="F1306" s="18">
        <v>23.6</v>
      </c>
      <c r="G1306" s="18">
        <v>23.6</v>
      </c>
      <c r="H1306" s="18">
        <v>23.6</v>
      </c>
      <c r="I1306" s="166" t="s">
        <v>1258</v>
      </c>
      <c r="J1306" s="44" t="s">
        <v>111</v>
      </c>
      <c r="K1306" s="44" t="s">
        <v>109</v>
      </c>
      <c r="L1306" s="44" t="s">
        <v>65</v>
      </c>
      <c r="M1306" s="19" t="s">
        <v>1438</v>
      </c>
      <c r="N1306" s="6"/>
    </row>
    <row r="1307" spans="1:14" ht="25.5" x14ac:dyDescent="0.2">
      <c r="A1307" s="161">
        <v>1098</v>
      </c>
      <c r="B1307" s="174" t="s">
        <v>1183</v>
      </c>
      <c r="C1307" s="166" t="s">
        <v>202</v>
      </c>
      <c r="D1307" s="166" t="s">
        <v>2</v>
      </c>
      <c r="E1307" s="180" t="s">
        <v>328</v>
      </c>
      <c r="F1307" s="18">
        <v>36.53</v>
      </c>
      <c r="G1307" s="18">
        <v>36.53</v>
      </c>
      <c r="H1307" s="18">
        <v>36.53</v>
      </c>
      <c r="I1307" s="166" t="s">
        <v>1258</v>
      </c>
      <c r="J1307" s="44" t="s">
        <v>111</v>
      </c>
      <c r="K1307" s="44" t="s">
        <v>109</v>
      </c>
      <c r="L1307" s="44" t="s">
        <v>65</v>
      </c>
      <c r="M1307" s="19" t="s">
        <v>1438</v>
      </c>
      <c r="N1307" s="6"/>
    </row>
    <row r="1308" spans="1:14" x14ac:dyDescent="0.2">
      <c r="A1308" s="161">
        <v>1099</v>
      </c>
      <c r="B1308" s="174" t="s">
        <v>1184</v>
      </c>
      <c r="C1308" s="166" t="s">
        <v>202</v>
      </c>
      <c r="D1308" s="166" t="s">
        <v>2</v>
      </c>
      <c r="E1308" s="180" t="s">
        <v>328</v>
      </c>
      <c r="F1308" s="18">
        <v>56.765000000000001</v>
      </c>
      <c r="G1308" s="18">
        <v>56.765000000000001</v>
      </c>
      <c r="H1308" s="18">
        <v>56.765000000000001</v>
      </c>
      <c r="I1308" s="166" t="s">
        <v>1258</v>
      </c>
      <c r="J1308" s="44" t="s">
        <v>111</v>
      </c>
      <c r="K1308" s="44" t="s">
        <v>109</v>
      </c>
      <c r="L1308" s="44" t="s">
        <v>65</v>
      </c>
      <c r="M1308" s="19" t="s">
        <v>1438</v>
      </c>
      <c r="N1308" s="6"/>
    </row>
    <row r="1309" spans="1:14" ht="25.5" x14ac:dyDescent="0.2">
      <c r="A1309" s="161">
        <v>1100</v>
      </c>
      <c r="B1309" s="174" t="s">
        <v>1185</v>
      </c>
      <c r="C1309" s="166" t="s">
        <v>202</v>
      </c>
      <c r="D1309" s="166" t="s">
        <v>2</v>
      </c>
      <c r="E1309" s="180" t="s">
        <v>328</v>
      </c>
      <c r="F1309" s="18">
        <v>18.707999999999998</v>
      </c>
      <c r="G1309" s="18">
        <v>18.707999999999998</v>
      </c>
      <c r="H1309" s="18">
        <v>18.707999999999998</v>
      </c>
      <c r="I1309" s="166" t="s">
        <v>1258</v>
      </c>
      <c r="J1309" s="44" t="s">
        <v>111</v>
      </c>
      <c r="K1309" s="44" t="s">
        <v>109</v>
      </c>
      <c r="L1309" s="44" t="s">
        <v>65</v>
      </c>
      <c r="M1309" s="19" t="s">
        <v>1438</v>
      </c>
      <c r="N1309" s="6"/>
    </row>
    <row r="1310" spans="1:14" ht="25.5" x14ac:dyDescent="0.2">
      <c r="A1310" s="161">
        <v>1101</v>
      </c>
      <c r="B1310" s="174" t="s">
        <v>1186</v>
      </c>
      <c r="C1310" s="166" t="s">
        <v>202</v>
      </c>
      <c r="D1310" s="166" t="s">
        <v>2</v>
      </c>
      <c r="E1310" s="180" t="s">
        <v>328</v>
      </c>
      <c r="F1310" s="18">
        <v>50</v>
      </c>
      <c r="G1310" s="18">
        <v>50</v>
      </c>
      <c r="H1310" s="18">
        <v>50</v>
      </c>
      <c r="I1310" s="166" t="s">
        <v>1258</v>
      </c>
      <c r="J1310" s="44" t="s">
        <v>111</v>
      </c>
      <c r="K1310" s="44" t="s">
        <v>109</v>
      </c>
      <c r="L1310" s="44" t="s">
        <v>65</v>
      </c>
      <c r="M1310" s="19" t="s">
        <v>1438</v>
      </c>
      <c r="N1310" s="6"/>
    </row>
    <row r="1311" spans="1:14" ht="63.75" x14ac:dyDescent="0.2">
      <c r="A1311" s="161">
        <v>1103</v>
      </c>
      <c r="B1311" s="175" t="s">
        <v>1365</v>
      </c>
      <c r="C1311" s="166" t="s">
        <v>309</v>
      </c>
      <c r="D1311" s="162" t="s">
        <v>2</v>
      </c>
      <c r="E1311" s="162" t="s">
        <v>328</v>
      </c>
      <c r="F1311" s="70">
        <v>101.0261</v>
      </c>
      <c r="G1311" s="70">
        <v>101.0261</v>
      </c>
      <c r="H1311" s="70">
        <v>101.0261</v>
      </c>
      <c r="I1311" s="15" t="s">
        <v>168</v>
      </c>
      <c r="J1311" s="10">
        <v>279</v>
      </c>
      <c r="K1311" s="11" t="s">
        <v>138</v>
      </c>
      <c r="L1311" s="11" t="s">
        <v>65</v>
      </c>
      <c r="M1311" s="19" t="s">
        <v>1438</v>
      </c>
      <c r="N1311" s="6"/>
    </row>
    <row r="1312" spans="1:14" ht="38.25" customHeight="1" x14ac:dyDescent="0.2">
      <c r="A1312" s="161">
        <v>1105</v>
      </c>
      <c r="B1312" s="174" t="s">
        <v>1187</v>
      </c>
      <c r="C1312" s="166" t="s">
        <v>202</v>
      </c>
      <c r="D1312" s="166" t="s">
        <v>2</v>
      </c>
      <c r="E1312" s="180" t="s">
        <v>1232</v>
      </c>
      <c r="F1312" s="42">
        <v>5029.0730000000003</v>
      </c>
      <c r="G1312" s="42">
        <v>5029.0730000000003</v>
      </c>
      <c r="H1312" s="42">
        <v>5029.0730000000003</v>
      </c>
      <c r="I1312" s="180" t="s">
        <v>1258</v>
      </c>
      <c r="J1312" s="44">
        <v>279</v>
      </c>
      <c r="K1312" s="44" t="s">
        <v>63</v>
      </c>
      <c r="L1312" s="44"/>
      <c r="M1312" s="9" t="s">
        <v>1433</v>
      </c>
      <c r="N1312" s="6"/>
    </row>
    <row r="1313" spans="1:14" ht="38.25" customHeight="1" x14ac:dyDescent="0.2">
      <c r="A1313" s="161">
        <v>1107</v>
      </c>
      <c r="B1313" s="174" t="s">
        <v>1188</v>
      </c>
      <c r="C1313" s="166" t="s">
        <v>202</v>
      </c>
      <c r="D1313" s="166" t="s">
        <v>2</v>
      </c>
      <c r="E1313" s="180" t="s">
        <v>1232</v>
      </c>
      <c r="F1313" s="42">
        <v>108.997</v>
      </c>
      <c r="G1313" s="42">
        <v>108.997</v>
      </c>
      <c r="H1313" s="42">
        <v>108.997</v>
      </c>
      <c r="I1313" s="180" t="s">
        <v>1258</v>
      </c>
      <c r="J1313" s="44">
        <v>279</v>
      </c>
      <c r="K1313" s="44" t="s">
        <v>63</v>
      </c>
      <c r="L1313" s="44"/>
      <c r="M1313" s="9" t="s">
        <v>1433</v>
      </c>
      <c r="N1313" s="6"/>
    </row>
    <row r="1314" spans="1:14" ht="38.25" customHeight="1" x14ac:dyDescent="0.2">
      <c r="A1314" s="161">
        <v>1108</v>
      </c>
      <c r="B1314" s="9" t="s">
        <v>1189</v>
      </c>
      <c r="C1314" s="166" t="s">
        <v>202</v>
      </c>
      <c r="D1314" s="166" t="s">
        <v>2</v>
      </c>
      <c r="E1314" s="180" t="s">
        <v>1233</v>
      </c>
      <c r="F1314" s="42">
        <v>43.223999999999997</v>
      </c>
      <c r="G1314" s="42">
        <v>43.223999999999997</v>
      </c>
      <c r="H1314" s="42">
        <v>43.223999999999997</v>
      </c>
      <c r="I1314" s="180" t="s">
        <v>1258</v>
      </c>
      <c r="J1314" s="44">
        <v>279</v>
      </c>
      <c r="K1314" s="44" t="s">
        <v>63</v>
      </c>
      <c r="L1314" s="44"/>
      <c r="M1314" s="9" t="s">
        <v>1704</v>
      </c>
      <c r="N1314" s="6"/>
    </row>
    <row r="1315" spans="1:14" ht="38.25" customHeight="1" x14ac:dyDescent="0.2">
      <c r="A1315" s="161">
        <v>1109</v>
      </c>
      <c r="B1315" s="174" t="s">
        <v>1190</v>
      </c>
      <c r="C1315" s="166" t="s">
        <v>202</v>
      </c>
      <c r="D1315" s="166" t="s">
        <v>2</v>
      </c>
      <c r="E1315" s="180" t="s">
        <v>1235</v>
      </c>
      <c r="F1315" s="42">
        <v>204.55699999999999</v>
      </c>
      <c r="G1315" s="42">
        <v>204.55699999999999</v>
      </c>
      <c r="H1315" s="42">
        <v>204.55699999999999</v>
      </c>
      <c r="I1315" s="180" t="s">
        <v>1258</v>
      </c>
      <c r="J1315" s="44">
        <v>279</v>
      </c>
      <c r="K1315" s="44" t="s">
        <v>63</v>
      </c>
      <c r="L1315" s="44"/>
      <c r="M1315" s="9" t="s">
        <v>1433</v>
      </c>
      <c r="N1315" s="6"/>
    </row>
    <row r="1316" spans="1:14" ht="38.25" customHeight="1" x14ac:dyDescent="0.2">
      <c r="A1316" s="161">
        <v>1110</v>
      </c>
      <c r="B1316" s="174" t="s">
        <v>1191</v>
      </c>
      <c r="C1316" s="166" t="s">
        <v>202</v>
      </c>
      <c r="D1316" s="166" t="s">
        <v>2</v>
      </c>
      <c r="E1316" s="180" t="s">
        <v>1234</v>
      </c>
      <c r="F1316" s="42">
        <v>311</v>
      </c>
      <c r="G1316" s="42">
        <v>311</v>
      </c>
      <c r="H1316" s="42">
        <v>311</v>
      </c>
      <c r="I1316" s="180" t="s">
        <v>1258</v>
      </c>
      <c r="J1316" s="44">
        <v>279</v>
      </c>
      <c r="K1316" s="44" t="s">
        <v>63</v>
      </c>
      <c r="L1316" s="44"/>
      <c r="M1316" s="9" t="s">
        <v>1433</v>
      </c>
      <c r="N1316" s="6"/>
    </row>
    <row r="1317" spans="1:14" ht="25.5" customHeight="1" x14ac:dyDescent="0.2">
      <c r="A1317" s="161">
        <v>1111</v>
      </c>
      <c r="B1317" s="174" t="s">
        <v>1192</v>
      </c>
      <c r="C1317" s="166" t="s">
        <v>202</v>
      </c>
      <c r="D1317" s="166" t="s">
        <v>2</v>
      </c>
      <c r="E1317" s="180" t="s">
        <v>1234</v>
      </c>
      <c r="F1317" s="42">
        <v>144.816</v>
      </c>
      <c r="G1317" s="42">
        <v>144.816</v>
      </c>
      <c r="H1317" s="42">
        <v>144.816</v>
      </c>
      <c r="I1317" s="180" t="s">
        <v>1258</v>
      </c>
      <c r="J1317" s="44">
        <v>279</v>
      </c>
      <c r="K1317" s="44" t="s">
        <v>63</v>
      </c>
      <c r="L1317" s="44"/>
      <c r="M1317" s="9" t="s">
        <v>1433</v>
      </c>
    </row>
    <row r="1318" spans="1:14" ht="25.5" customHeight="1" x14ac:dyDescent="0.2">
      <c r="A1318" s="161">
        <v>1112</v>
      </c>
      <c r="B1318" s="174" t="s">
        <v>1193</v>
      </c>
      <c r="C1318" s="166" t="s">
        <v>202</v>
      </c>
      <c r="D1318" s="166" t="s">
        <v>2</v>
      </c>
      <c r="E1318" s="180" t="s">
        <v>1234</v>
      </c>
      <c r="F1318" s="42">
        <v>810.14499999999998</v>
      </c>
      <c r="G1318" s="42">
        <v>810.14499999999998</v>
      </c>
      <c r="H1318" s="42">
        <v>810.14499999999998</v>
      </c>
      <c r="I1318" s="180" t="s">
        <v>1258</v>
      </c>
      <c r="J1318" s="44">
        <v>279</v>
      </c>
      <c r="K1318" s="44" t="s">
        <v>63</v>
      </c>
      <c r="L1318" s="44"/>
      <c r="M1318" s="9" t="s">
        <v>1433</v>
      </c>
    </row>
    <row r="1319" spans="1:14" ht="25.5" customHeight="1" x14ac:dyDescent="0.2">
      <c r="A1319" s="161">
        <v>1113</v>
      </c>
      <c r="B1319" s="174" t="s">
        <v>1194</v>
      </c>
      <c r="C1319" s="166" t="s">
        <v>202</v>
      </c>
      <c r="D1319" s="166" t="s">
        <v>2</v>
      </c>
      <c r="E1319" s="180" t="s">
        <v>1234</v>
      </c>
      <c r="F1319" s="42">
        <v>200</v>
      </c>
      <c r="G1319" s="42">
        <v>200</v>
      </c>
      <c r="H1319" s="42">
        <v>200</v>
      </c>
      <c r="I1319" s="180" t="s">
        <v>1258</v>
      </c>
      <c r="J1319" s="44">
        <v>279</v>
      </c>
      <c r="K1319" s="44" t="s">
        <v>63</v>
      </c>
      <c r="L1319" s="44"/>
      <c r="M1319" s="9" t="s">
        <v>1433</v>
      </c>
    </row>
    <row r="1320" spans="1:14" ht="38.25" customHeight="1" x14ac:dyDescent="0.2">
      <c r="A1320" s="161">
        <v>1114</v>
      </c>
      <c r="B1320" s="174" t="s">
        <v>1195</v>
      </c>
      <c r="C1320" s="166" t="s">
        <v>202</v>
      </c>
      <c r="D1320" s="166" t="s">
        <v>2</v>
      </c>
      <c r="E1320" s="180" t="s">
        <v>1234</v>
      </c>
      <c r="F1320" s="42">
        <v>34.56</v>
      </c>
      <c r="G1320" s="42">
        <v>34.56</v>
      </c>
      <c r="H1320" s="42">
        <v>34.56</v>
      </c>
      <c r="I1320" s="180" t="s">
        <v>1258</v>
      </c>
      <c r="J1320" s="44">
        <v>279</v>
      </c>
      <c r="K1320" s="44" t="s">
        <v>63</v>
      </c>
      <c r="L1320" s="44"/>
      <c r="M1320" s="9" t="s">
        <v>1433</v>
      </c>
    </row>
    <row r="1321" spans="1:14" x14ac:dyDescent="0.2">
      <c r="A1321" s="161"/>
      <c r="B1321" s="19" t="s">
        <v>167</v>
      </c>
      <c r="C1321" s="168"/>
      <c r="D1321" s="168"/>
      <c r="E1321" s="168"/>
      <c r="F1321" s="79">
        <v>0</v>
      </c>
      <c r="G1321" s="79">
        <v>0</v>
      </c>
      <c r="H1321" s="79">
        <v>0</v>
      </c>
      <c r="I1321" s="162"/>
      <c r="J1321" s="162"/>
      <c r="K1321" s="162"/>
      <c r="L1321" s="162"/>
      <c r="M1321" s="9"/>
    </row>
    <row r="1322" spans="1:14" x14ac:dyDescent="0.2">
      <c r="A1322" s="161"/>
      <c r="B1322" s="19" t="s">
        <v>168</v>
      </c>
      <c r="C1322" s="168"/>
      <c r="D1322" s="168"/>
      <c r="E1322" s="168"/>
      <c r="F1322" s="79">
        <v>10717.246599999999</v>
      </c>
      <c r="G1322" s="79">
        <f>G1311+G1267+G1259+G1258+G1257+G1245+G1222+G1204+G1202+G1201</f>
        <v>10717.246599999999</v>
      </c>
      <c r="H1322" s="79">
        <f>H1311+H1267+H1259+H1258+H1257+H1245+H1222+H1204+H1202+H1201</f>
        <v>10717.142</v>
      </c>
      <c r="I1322" s="166"/>
      <c r="J1322" s="162"/>
      <c r="K1322" s="162"/>
      <c r="L1322" s="162"/>
      <c r="M1322" s="9"/>
    </row>
    <row r="1323" spans="1:14" x14ac:dyDescent="0.2">
      <c r="A1323" s="161"/>
      <c r="B1323" s="19" t="s">
        <v>19</v>
      </c>
      <c r="C1323" s="168"/>
      <c r="D1323" s="168"/>
      <c r="E1323" s="168"/>
      <c r="F1323" s="79">
        <v>4401.3610000000008</v>
      </c>
      <c r="G1323" s="79">
        <f>G1221+G1203</f>
        <v>4401.3610000000008</v>
      </c>
      <c r="H1323" s="79">
        <f>H1221+H1203</f>
        <v>4401.3609999999999</v>
      </c>
      <c r="I1323" s="180"/>
      <c r="J1323" s="162"/>
      <c r="K1323" s="162"/>
      <c r="L1323" s="162"/>
      <c r="M1323" s="9"/>
    </row>
    <row r="1324" spans="1:14" x14ac:dyDescent="0.2">
      <c r="A1324" s="161"/>
      <c r="B1324" s="19" t="s">
        <v>169</v>
      </c>
      <c r="C1324" s="168"/>
      <c r="D1324" s="168"/>
      <c r="E1324" s="168"/>
      <c r="F1324" s="79">
        <v>4244.6149999999998</v>
      </c>
      <c r="G1324" s="79">
        <f>G1248</f>
        <v>4244.6149999999998</v>
      </c>
      <c r="H1324" s="79">
        <f>H1248</f>
        <v>4244.6149999999998</v>
      </c>
      <c r="I1324" s="180"/>
      <c r="J1324" s="162"/>
      <c r="K1324" s="162"/>
      <c r="L1324" s="162"/>
      <c r="M1324" s="9"/>
    </row>
    <row r="1325" spans="1:14" ht="24.75" customHeight="1" x14ac:dyDescent="0.2">
      <c r="A1325" s="161"/>
      <c r="B1325" s="127" t="s">
        <v>1208</v>
      </c>
      <c r="C1325" s="168"/>
      <c r="D1325" s="168"/>
      <c r="E1325" s="168"/>
      <c r="F1325" s="79">
        <v>19363.222600000001</v>
      </c>
      <c r="G1325" s="79">
        <f>G1324+G1323+G1322</f>
        <v>19363.222600000001</v>
      </c>
      <c r="H1325" s="79">
        <f>H1324+H1323+H1322</f>
        <v>19363.117999999999</v>
      </c>
      <c r="I1325" s="180"/>
      <c r="J1325" s="162"/>
      <c r="K1325" s="162"/>
      <c r="L1325" s="162"/>
      <c r="M1325" s="9"/>
    </row>
    <row r="1326" spans="1:14" ht="12.75" customHeight="1" x14ac:dyDescent="0.2">
      <c r="A1326" s="161"/>
      <c r="B1326" s="90" t="s">
        <v>1209</v>
      </c>
      <c r="C1326" s="161"/>
      <c r="D1326" s="161"/>
      <c r="E1326" s="161"/>
      <c r="F1326" s="195"/>
      <c r="G1326" s="195"/>
      <c r="H1326" s="195"/>
      <c r="I1326" s="195"/>
      <c r="J1326" s="195"/>
      <c r="K1326" s="195"/>
      <c r="L1326" s="195"/>
      <c r="M1326" s="9"/>
    </row>
    <row r="1327" spans="1:14" ht="38.25" customHeight="1" x14ac:dyDescent="0.2">
      <c r="A1327" s="110">
        <v>6</v>
      </c>
      <c r="B1327" s="173" t="s">
        <v>1205</v>
      </c>
      <c r="C1327" s="162" t="s">
        <v>1</v>
      </c>
      <c r="D1327" s="162" t="s">
        <v>1415</v>
      </c>
      <c r="E1327" s="162" t="s">
        <v>328</v>
      </c>
      <c r="F1327" s="162">
        <v>12</v>
      </c>
      <c r="G1327" s="162">
        <v>12</v>
      </c>
      <c r="H1327" s="170" t="s">
        <v>1785</v>
      </c>
      <c r="I1327" s="162" t="s">
        <v>2</v>
      </c>
      <c r="J1327" s="162" t="s">
        <v>2</v>
      </c>
      <c r="K1327" s="162" t="s">
        <v>2</v>
      </c>
      <c r="L1327" s="162" t="s">
        <v>2</v>
      </c>
      <c r="M1327" s="19" t="s">
        <v>1946</v>
      </c>
    </row>
    <row r="1328" spans="1:14" ht="63.75" x14ac:dyDescent="0.2">
      <c r="A1328" s="110">
        <v>110</v>
      </c>
      <c r="B1328" s="173" t="s">
        <v>1206</v>
      </c>
      <c r="C1328" s="162" t="s">
        <v>1207</v>
      </c>
      <c r="D1328" s="162" t="s">
        <v>1390</v>
      </c>
      <c r="E1328" s="162" t="s">
        <v>197</v>
      </c>
      <c r="F1328" s="162">
        <v>0.61099999999999999</v>
      </c>
      <c r="G1328" s="162">
        <v>0.61099999999999999</v>
      </c>
      <c r="H1328" s="170" t="s">
        <v>2</v>
      </c>
      <c r="I1328" s="162" t="s">
        <v>2</v>
      </c>
      <c r="J1328" s="162" t="s">
        <v>2</v>
      </c>
      <c r="K1328" s="162" t="s">
        <v>2</v>
      </c>
      <c r="L1328" s="162" t="s">
        <v>2</v>
      </c>
      <c r="M1328" s="9" t="s">
        <v>1705</v>
      </c>
    </row>
    <row r="1329" spans="1:14" s="66" customFormat="1" ht="27" customHeight="1" x14ac:dyDescent="0.2">
      <c r="A1329" s="129"/>
      <c r="B1329" s="51" t="s">
        <v>1217</v>
      </c>
      <c r="C1329" s="62"/>
      <c r="D1329" s="63"/>
      <c r="E1329" s="62"/>
      <c r="F1329" s="62"/>
      <c r="G1329" s="62"/>
      <c r="H1329" s="62"/>
      <c r="I1329" s="177"/>
      <c r="J1329" s="177"/>
      <c r="K1329" s="177"/>
      <c r="L1329" s="177"/>
      <c r="M1329" s="96"/>
      <c r="N1329" s="65"/>
    </row>
    <row r="1330" spans="1:14" ht="25.5" customHeight="1" x14ac:dyDescent="0.2">
      <c r="A1330" s="161">
        <v>1115</v>
      </c>
      <c r="B1330" s="112" t="s">
        <v>1366</v>
      </c>
      <c r="C1330" s="166" t="s">
        <v>202</v>
      </c>
      <c r="D1330" s="162" t="s">
        <v>2</v>
      </c>
      <c r="E1330" s="162" t="s">
        <v>328</v>
      </c>
      <c r="F1330" s="138">
        <v>0.67049999999999998</v>
      </c>
      <c r="G1330" s="138">
        <v>0.67049999999999998</v>
      </c>
      <c r="H1330" s="70">
        <v>0.67100000000000004</v>
      </c>
      <c r="I1330" s="15" t="s">
        <v>168</v>
      </c>
      <c r="J1330" s="10">
        <v>279</v>
      </c>
      <c r="K1330" s="11" t="s">
        <v>94</v>
      </c>
      <c r="L1330" s="11" t="s">
        <v>65</v>
      </c>
      <c r="M1330" s="19" t="s">
        <v>1438</v>
      </c>
    </row>
    <row r="1331" spans="1:14" ht="76.5" x14ac:dyDescent="0.2">
      <c r="A1331" s="161">
        <v>1116</v>
      </c>
      <c r="B1331" s="181" t="s">
        <v>1222</v>
      </c>
      <c r="C1331" s="166" t="s">
        <v>202</v>
      </c>
      <c r="D1331" s="166" t="s">
        <v>2</v>
      </c>
      <c r="E1331" s="166" t="s">
        <v>1218</v>
      </c>
      <c r="F1331" s="16"/>
      <c r="G1331" s="16"/>
      <c r="H1331" s="8"/>
      <c r="I1331" s="162" t="s">
        <v>1291</v>
      </c>
      <c r="J1331" s="162"/>
      <c r="K1331" s="162"/>
      <c r="L1331" s="162"/>
      <c r="M1331" s="9" t="s">
        <v>1916</v>
      </c>
    </row>
    <row r="1332" spans="1:14" ht="63.75" customHeight="1" x14ac:dyDescent="0.2">
      <c r="A1332" s="161">
        <v>1117</v>
      </c>
      <c r="B1332" s="9" t="s">
        <v>1224</v>
      </c>
      <c r="C1332" s="166" t="s">
        <v>202</v>
      </c>
      <c r="D1332" s="166" t="s">
        <v>2</v>
      </c>
      <c r="E1332" s="166" t="s">
        <v>1219</v>
      </c>
      <c r="F1332" s="164">
        <v>3940</v>
      </c>
      <c r="G1332" s="164">
        <v>3940</v>
      </c>
      <c r="H1332" s="164"/>
      <c r="I1332" s="14" t="s">
        <v>1291</v>
      </c>
      <c r="J1332" s="161"/>
      <c r="K1332" s="80"/>
      <c r="L1332" s="80"/>
      <c r="M1332" s="19" t="s">
        <v>1874</v>
      </c>
    </row>
    <row r="1333" spans="1:14" ht="51" customHeight="1" x14ac:dyDescent="0.2">
      <c r="A1333" s="161">
        <v>1118</v>
      </c>
      <c r="B1333" s="9" t="s">
        <v>1251</v>
      </c>
      <c r="C1333" s="166" t="s">
        <v>202</v>
      </c>
      <c r="D1333" s="166" t="s">
        <v>2</v>
      </c>
      <c r="E1333" s="166" t="s">
        <v>1220</v>
      </c>
      <c r="F1333" s="164">
        <v>10500</v>
      </c>
      <c r="G1333" s="164">
        <v>10500</v>
      </c>
      <c r="H1333" s="164"/>
      <c r="I1333" s="14" t="s">
        <v>1291</v>
      </c>
      <c r="J1333" s="161"/>
      <c r="K1333" s="80"/>
      <c r="L1333" s="80"/>
      <c r="M1333" s="19" t="s">
        <v>1874</v>
      </c>
    </row>
    <row r="1334" spans="1:14" ht="63.75" customHeight="1" x14ac:dyDescent="0.2">
      <c r="A1334" s="161">
        <v>1119</v>
      </c>
      <c r="B1334" s="9" t="s">
        <v>1223</v>
      </c>
      <c r="C1334" s="166" t="s">
        <v>202</v>
      </c>
      <c r="D1334" s="166" t="s">
        <v>2</v>
      </c>
      <c r="E1334" s="166" t="s">
        <v>1221</v>
      </c>
      <c r="F1334" s="164">
        <v>14240</v>
      </c>
      <c r="G1334" s="164">
        <v>14240</v>
      </c>
      <c r="H1334" s="164"/>
      <c r="I1334" s="14" t="s">
        <v>1291</v>
      </c>
      <c r="J1334" s="161"/>
      <c r="K1334" s="80"/>
      <c r="L1334" s="80"/>
      <c r="M1334" s="19" t="s">
        <v>1874</v>
      </c>
    </row>
    <row r="1335" spans="1:14" s="66" customFormat="1" ht="54" x14ac:dyDescent="0.2">
      <c r="A1335" s="129"/>
      <c r="B1335" s="51" t="s">
        <v>1200</v>
      </c>
      <c r="C1335" s="62"/>
      <c r="D1335" s="63"/>
      <c r="E1335" s="62"/>
      <c r="F1335" s="62"/>
      <c r="G1335" s="62"/>
      <c r="H1335" s="62"/>
      <c r="I1335" s="177"/>
      <c r="J1335" s="177"/>
      <c r="K1335" s="177"/>
      <c r="L1335" s="177"/>
      <c r="M1335" s="96"/>
      <c r="N1335" s="65"/>
    </row>
    <row r="1336" spans="1:14" ht="38.25" customHeight="1" x14ac:dyDescent="0.2">
      <c r="A1336" s="161">
        <v>1120</v>
      </c>
      <c r="B1336" s="9" t="s">
        <v>1201</v>
      </c>
      <c r="C1336" s="166" t="s">
        <v>156</v>
      </c>
      <c r="D1336" s="166" t="s">
        <v>2</v>
      </c>
      <c r="E1336" s="166" t="s">
        <v>1300</v>
      </c>
      <c r="F1336" s="164"/>
      <c r="G1336" s="164"/>
      <c r="H1336" s="164"/>
      <c r="I1336" s="14" t="s">
        <v>396</v>
      </c>
      <c r="J1336" s="161"/>
      <c r="K1336" s="80"/>
      <c r="L1336" s="80"/>
      <c r="M1336" s="189" t="s">
        <v>1923</v>
      </c>
    </row>
    <row r="1337" spans="1:14" ht="51" customHeight="1" x14ac:dyDescent="0.2">
      <c r="A1337" s="161">
        <v>1121</v>
      </c>
      <c r="B1337" s="9" t="s">
        <v>1202</v>
      </c>
      <c r="C1337" s="166" t="s">
        <v>156</v>
      </c>
      <c r="D1337" s="166" t="s">
        <v>2</v>
      </c>
      <c r="E1337" s="166" t="s">
        <v>1301</v>
      </c>
      <c r="F1337" s="164"/>
      <c r="G1337" s="164"/>
      <c r="H1337" s="164"/>
      <c r="I1337" s="14" t="s">
        <v>1297</v>
      </c>
      <c r="J1337" s="161"/>
      <c r="K1337" s="80"/>
      <c r="L1337" s="80"/>
      <c r="M1337" s="189" t="s">
        <v>1926</v>
      </c>
    </row>
    <row r="1338" spans="1:14" ht="63.75" customHeight="1" x14ac:dyDescent="0.2">
      <c r="A1338" s="161">
        <v>1122</v>
      </c>
      <c r="B1338" s="9" t="s">
        <v>1203</v>
      </c>
      <c r="C1338" s="166" t="s">
        <v>156</v>
      </c>
      <c r="D1338" s="166" t="s">
        <v>2</v>
      </c>
      <c r="E1338" s="166" t="s">
        <v>1302</v>
      </c>
      <c r="F1338" s="164"/>
      <c r="G1338" s="164"/>
      <c r="H1338" s="164"/>
      <c r="I1338" s="14" t="s">
        <v>1298</v>
      </c>
      <c r="J1338" s="161"/>
      <c r="K1338" s="80"/>
      <c r="L1338" s="80"/>
      <c r="M1338" s="189" t="s">
        <v>1924</v>
      </c>
    </row>
    <row r="1339" spans="1:14" ht="38.25" customHeight="1" x14ac:dyDescent="0.2">
      <c r="A1339" s="161">
        <v>1123</v>
      </c>
      <c r="B1339" s="9" t="s">
        <v>1204</v>
      </c>
      <c r="C1339" s="166" t="s">
        <v>156</v>
      </c>
      <c r="D1339" s="166" t="s">
        <v>2</v>
      </c>
      <c r="E1339" s="166" t="s">
        <v>1303</v>
      </c>
      <c r="F1339" s="164"/>
      <c r="G1339" s="164"/>
      <c r="H1339" s="164"/>
      <c r="I1339" s="14" t="s">
        <v>396</v>
      </c>
      <c r="J1339" s="161"/>
      <c r="K1339" s="80"/>
      <c r="L1339" s="80"/>
      <c r="M1339" s="189" t="s">
        <v>1925</v>
      </c>
    </row>
    <row r="1340" spans="1:14" ht="12.75" customHeight="1" x14ac:dyDescent="0.2">
      <c r="A1340" s="161"/>
      <c r="B1340" s="19" t="s">
        <v>167</v>
      </c>
      <c r="C1340" s="180"/>
      <c r="D1340" s="166"/>
      <c r="E1340" s="180"/>
      <c r="F1340" s="79">
        <v>28680</v>
      </c>
      <c r="G1340" s="79">
        <f>G1334+G1333+G1332</f>
        <v>28680</v>
      </c>
      <c r="H1340" s="79">
        <f>H1334+H1333+H1332</f>
        <v>0</v>
      </c>
      <c r="I1340" s="162"/>
      <c r="J1340" s="162"/>
      <c r="K1340" s="162"/>
      <c r="L1340" s="162"/>
      <c r="M1340" s="9"/>
    </row>
    <row r="1341" spans="1:14" ht="12.75" customHeight="1" x14ac:dyDescent="0.2">
      <c r="A1341" s="161"/>
      <c r="B1341" s="19" t="s">
        <v>168</v>
      </c>
      <c r="C1341" s="166"/>
      <c r="D1341" s="166"/>
      <c r="E1341" s="168"/>
      <c r="F1341" s="79">
        <v>0.67049999999999998</v>
      </c>
      <c r="G1341" s="79">
        <v>0.67049999999999998</v>
      </c>
      <c r="H1341" s="79">
        <f>H1330</f>
        <v>0.67100000000000004</v>
      </c>
      <c r="I1341" s="166"/>
      <c r="J1341" s="162"/>
      <c r="K1341" s="162"/>
      <c r="L1341" s="162"/>
      <c r="M1341" s="9"/>
    </row>
    <row r="1342" spans="1:14" ht="12.75" customHeight="1" x14ac:dyDescent="0.2">
      <c r="A1342" s="161"/>
      <c r="B1342" s="19" t="s">
        <v>19</v>
      </c>
      <c r="C1342" s="166"/>
      <c r="D1342" s="166"/>
      <c r="E1342" s="168"/>
      <c r="F1342" s="79">
        <v>0</v>
      </c>
      <c r="G1342" s="79">
        <v>0</v>
      </c>
      <c r="H1342" s="79"/>
      <c r="I1342" s="180"/>
      <c r="J1342" s="162"/>
      <c r="K1342" s="162"/>
      <c r="L1342" s="162"/>
      <c r="M1342" s="9"/>
    </row>
    <row r="1343" spans="1:14" ht="12.75" customHeight="1" x14ac:dyDescent="0.2">
      <c r="A1343" s="161"/>
      <c r="B1343" s="19" t="s">
        <v>169</v>
      </c>
      <c r="C1343" s="166"/>
      <c r="D1343" s="166"/>
      <c r="E1343" s="168"/>
      <c r="F1343" s="79">
        <v>0</v>
      </c>
      <c r="G1343" s="79">
        <v>0</v>
      </c>
      <c r="H1343" s="79"/>
      <c r="I1343" s="180"/>
      <c r="J1343" s="162"/>
      <c r="K1343" s="162"/>
      <c r="L1343" s="162"/>
      <c r="M1343" s="9"/>
    </row>
    <row r="1344" spans="1:14" ht="25.5" customHeight="1" x14ac:dyDescent="0.2">
      <c r="A1344" s="161"/>
      <c r="B1344" s="127" t="s">
        <v>1211</v>
      </c>
      <c r="C1344" s="166"/>
      <c r="D1344" s="166"/>
      <c r="E1344" s="168"/>
      <c r="F1344" s="79">
        <v>28680.6705</v>
      </c>
      <c r="G1344" s="79">
        <v>28680.6705</v>
      </c>
      <c r="H1344" s="79"/>
      <c r="I1344" s="180"/>
      <c r="J1344" s="162"/>
      <c r="K1344" s="162"/>
      <c r="L1344" s="162"/>
      <c r="M1344" s="9"/>
    </row>
    <row r="1345" spans="1:14" ht="12.75" customHeight="1" x14ac:dyDescent="0.2">
      <c r="A1345" s="161"/>
      <c r="B1345" s="90" t="s">
        <v>1005</v>
      </c>
      <c r="C1345" s="161"/>
      <c r="D1345" s="161"/>
      <c r="E1345" s="161"/>
      <c r="F1345" s="195"/>
      <c r="G1345" s="195"/>
      <c r="H1345" s="195"/>
      <c r="I1345" s="195"/>
      <c r="J1345" s="195"/>
      <c r="K1345" s="195"/>
      <c r="L1345" s="195"/>
      <c r="M1345" s="9"/>
    </row>
    <row r="1346" spans="1:14" ht="12.75" customHeight="1" x14ac:dyDescent="0.2">
      <c r="A1346" s="161"/>
      <c r="B1346" s="98" t="s">
        <v>1006</v>
      </c>
      <c r="C1346" s="161"/>
      <c r="D1346" s="161"/>
      <c r="E1346" s="161"/>
      <c r="F1346" s="195"/>
      <c r="G1346" s="195"/>
      <c r="H1346" s="195"/>
      <c r="I1346" s="195"/>
      <c r="J1346" s="195"/>
      <c r="K1346" s="195"/>
      <c r="L1346" s="195"/>
      <c r="M1346" s="9"/>
    </row>
    <row r="1347" spans="1:14" ht="51" customHeight="1" x14ac:dyDescent="0.2">
      <c r="A1347" s="176">
        <v>69</v>
      </c>
      <c r="B1347" s="9" t="s">
        <v>1212</v>
      </c>
      <c r="C1347" s="162" t="s">
        <v>1</v>
      </c>
      <c r="D1347" s="166" t="s">
        <v>1416</v>
      </c>
      <c r="E1347" s="162" t="s">
        <v>1039</v>
      </c>
      <c r="F1347" s="162" t="s">
        <v>33</v>
      </c>
      <c r="G1347" s="162" t="s">
        <v>33</v>
      </c>
      <c r="H1347" s="162"/>
      <c r="I1347" s="163" t="s">
        <v>2</v>
      </c>
      <c r="J1347" s="163" t="s">
        <v>2</v>
      </c>
      <c r="K1347" s="163" t="s">
        <v>2</v>
      </c>
      <c r="L1347" s="163" t="s">
        <v>2</v>
      </c>
      <c r="M1347" s="9" t="s">
        <v>1736</v>
      </c>
    </row>
    <row r="1348" spans="1:14" ht="25.5" customHeight="1" x14ac:dyDescent="0.2">
      <c r="A1348" s="176">
        <v>70</v>
      </c>
      <c r="B1348" s="9" t="s">
        <v>1007</v>
      </c>
      <c r="C1348" s="162" t="s">
        <v>1</v>
      </c>
      <c r="D1348" s="166" t="s">
        <v>1416</v>
      </c>
      <c r="E1348" s="162" t="s">
        <v>1039</v>
      </c>
      <c r="F1348" s="162">
        <v>101.2</v>
      </c>
      <c r="G1348" s="162">
        <v>101.2</v>
      </c>
      <c r="H1348" s="162"/>
      <c r="I1348" s="163" t="s">
        <v>2</v>
      </c>
      <c r="J1348" s="163" t="s">
        <v>2</v>
      </c>
      <c r="K1348" s="163" t="s">
        <v>2</v>
      </c>
      <c r="L1348" s="163" t="s">
        <v>2</v>
      </c>
      <c r="M1348" s="9" t="s">
        <v>1706</v>
      </c>
    </row>
    <row r="1349" spans="1:14" ht="38.25" customHeight="1" x14ac:dyDescent="0.2">
      <c r="A1349" s="176">
        <v>71</v>
      </c>
      <c r="B1349" s="9" t="s">
        <v>1213</v>
      </c>
      <c r="C1349" s="162" t="s">
        <v>1</v>
      </c>
      <c r="D1349" s="166" t="s">
        <v>1416</v>
      </c>
      <c r="E1349" s="162" t="s">
        <v>1039</v>
      </c>
      <c r="F1349" s="162">
        <v>0</v>
      </c>
      <c r="G1349" s="162">
        <v>0</v>
      </c>
      <c r="H1349" s="162"/>
      <c r="I1349" s="163" t="s">
        <v>2</v>
      </c>
      <c r="J1349" s="163" t="s">
        <v>2</v>
      </c>
      <c r="K1349" s="163" t="s">
        <v>2</v>
      </c>
      <c r="L1349" s="163" t="s">
        <v>2</v>
      </c>
      <c r="M1349" s="9" t="s">
        <v>1736</v>
      </c>
      <c r="N1349" s="6"/>
    </row>
    <row r="1350" spans="1:14" ht="38.25" customHeight="1" x14ac:dyDescent="0.2">
      <c r="A1350" s="176">
        <v>72</v>
      </c>
      <c r="B1350" s="9" t="s">
        <v>1214</v>
      </c>
      <c r="C1350" s="162" t="s">
        <v>1</v>
      </c>
      <c r="D1350" s="166" t="s">
        <v>1416</v>
      </c>
      <c r="E1350" s="162" t="s">
        <v>1039</v>
      </c>
      <c r="F1350" s="162" t="s">
        <v>33</v>
      </c>
      <c r="G1350" s="162" t="s">
        <v>33</v>
      </c>
      <c r="H1350" s="162"/>
      <c r="I1350" s="163" t="s">
        <v>2</v>
      </c>
      <c r="J1350" s="163" t="s">
        <v>2</v>
      </c>
      <c r="K1350" s="163" t="s">
        <v>2</v>
      </c>
      <c r="L1350" s="163" t="s">
        <v>2</v>
      </c>
      <c r="M1350" s="9" t="s">
        <v>1736</v>
      </c>
      <c r="N1350" s="6"/>
    </row>
    <row r="1351" spans="1:14" ht="25.5" customHeight="1" x14ac:dyDescent="0.2">
      <c r="A1351" s="176">
        <v>73</v>
      </c>
      <c r="B1351" s="9" t="s">
        <v>1215</v>
      </c>
      <c r="C1351" s="162" t="s">
        <v>1</v>
      </c>
      <c r="D1351" s="166" t="s">
        <v>1417</v>
      </c>
      <c r="E1351" s="162" t="s">
        <v>1039</v>
      </c>
      <c r="F1351" s="162">
        <v>0.15</v>
      </c>
      <c r="G1351" s="162">
        <v>0.15</v>
      </c>
      <c r="H1351" s="170" t="s">
        <v>1786</v>
      </c>
      <c r="I1351" s="163" t="s">
        <v>2</v>
      </c>
      <c r="J1351" s="163" t="s">
        <v>2</v>
      </c>
      <c r="K1351" s="163" t="s">
        <v>2</v>
      </c>
      <c r="L1351" s="163" t="s">
        <v>2</v>
      </c>
      <c r="M1351" s="9" t="s">
        <v>1707</v>
      </c>
      <c r="N1351" s="6"/>
    </row>
    <row r="1352" spans="1:14" ht="40.5" customHeight="1" x14ac:dyDescent="0.2">
      <c r="A1352" s="176">
        <v>74</v>
      </c>
      <c r="B1352" s="9" t="s">
        <v>1216</v>
      </c>
      <c r="C1352" s="162" t="s">
        <v>1</v>
      </c>
      <c r="D1352" s="166" t="s">
        <v>1417</v>
      </c>
      <c r="E1352" s="162" t="s">
        <v>1039</v>
      </c>
      <c r="F1352" s="15">
        <v>45</v>
      </c>
      <c r="G1352" s="15">
        <v>45</v>
      </c>
      <c r="H1352" s="170" t="s">
        <v>1787</v>
      </c>
      <c r="I1352" s="163" t="s">
        <v>2</v>
      </c>
      <c r="J1352" s="163" t="s">
        <v>2</v>
      </c>
      <c r="K1352" s="163" t="s">
        <v>2</v>
      </c>
      <c r="L1352" s="163" t="s">
        <v>2</v>
      </c>
      <c r="M1352" s="9" t="s">
        <v>1944</v>
      </c>
      <c r="N1352" s="6"/>
    </row>
    <row r="1353" spans="1:14" ht="51" customHeight="1" x14ac:dyDescent="0.2">
      <c r="A1353" s="176">
        <v>75</v>
      </c>
      <c r="B1353" s="9" t="s">
        <v>1008</v>
      </c>
      <c r="C1353" s="162" t="s">
        <v>1</v>
      </c>
      <c r="D1353" s="166" t="s">
        <v>1417</v>
      </c>
      <c r="E1353" s="162" t="s">
        <v>1039</v>
      </c>
      <c r="F1353" s="162">
        <v>7.31</v>
      </c>
      <c r="G1353" s="162">
        <v>7.31</v>
      </c>
      <c r="H1353" s="170" t="s">
        <v>1788</v>
      </c>
      <c r="I1353" s="163" t="s">
        <v>2</v>
      </c>
      <c r="J1353" s="163" t="s">
        <v>2</v>
      </c>
      <c r="K1353" s="163" t="s">
        <v>2</v>
      </c>
      <c r="L1353" s="163" t="s">
        <v>2</v>
      </c>
      <c r="M1353" s="9" t="s">
        <v>1945</v>
      </c>
      <c r="N1353" s="6"/>
    </row>
    <row r="1354" spans="1:14" ht="12.75" customHeight="1" x14ac:dyDescent="0.2">
      <c r="A1354" s="176">
        <v>76</v>
      </c>
      <c r="B1354" s="9" t="s">
        <v>1009</v>
      </c>
      <c r="C1354" s="162" t="s">
        <v>1210</v>
      </c>
      <c r="D1354" s="198" t="s">
        <v>1415</v>
      </c>
      <c r="E1354" s="162" t="s">
        <v>1039</v>
      </c>
      <c r="F1354" s="162"/>
      <c r="G1354" s="162"/>
      <c r="H1354" s="170" t="s">
        <v>2</v>
      </c>
      <c r="I1354" s="163" t="s">
        <v>2</v>
      </c>
      <c r="J1354" s="163" t="s">
        <v>2</v>
      </c>
      <c r="K1354" s="163" t="s">
        <v>2</v>
      </c>
      <c r="L1354" s="163" t="s">
        <v>2</v>
      </c>
      <c r="M1354" s="9"/>
      <c r="N1354" s="6"/>
    </row>
    <row r="1355" spans="1:14" ht="12.75" customHeight="1" x14ac:dyDescent="0.2">
      <c r="A1355" s="176" t="s">
        <v>57</v>
      </c>
      <c r="B1355" s="173" t="s">
        <v>1010</v>
      </c>
      <c r="C1355" s="162"/>
      <c r="D1355" s="198"/>
      <c r="E1355" s="162" t="s">
        <v>1039</v>
      </c>
      <c r="F1355" s="162">
        <v>9.0999999999999998E-2</v>
      </c>
      <c r="G1355" s="162">
        <v>9.0999999999999998E-2</v>
      </c>
      <c r="H1355" s="170" t="s">
        <v>1789</v>
      </c>
      <c r="I1355" s="163" t="s">
        <v>2</v>
      </c>
      <c r="J1355" s="163" t="s">
        <v>2</v>
      </c>
      <c r="K1355" s="163" t="s">
        <v>2</v>
      </c>
      <c r="L1355" s="163" t="s">
        <v>2</v>
      </c>
      <c r="M1355" s="9" t="s">
        <v>1708</v>
      </c>
      <c r="N1355" s="6"/>
    </row>
    <row r="1356" spans="1:14" ht="12.75" customHeight="1" x14ac:dyDescent="0.2">
      <c r="A1356" s="176" t="s">
        <v>58</v>
      </c>
      <c r="B1356" s="173" t="s">
        <v>1011</v>
      </c>
      <c r="C1356" s="162"/>
      <c r="D1356" s="198"/>
      <c r="E1356" s="162" t="s">
        <v>1039</v>
      </c>
      <c r="F1356" s="162">
        <v>8.0000000000000002E-3</v>
      </c>
      <c r="G1356" s="162">
        <v>8.0000000000000002E-3</v>
      </c>
      <c r="H1356" s="164">
        <v>3.8400000000000001E-3</v>
      </c>
      <c r="I1356" s="163" t="s">
        <v>2</v>
      </c>
      <c r="J1356" s="163" t="s">
        <v>2</v>
      </c>
      <c r="K1356" s="163" t="s">
        <v>2</v>
      </c>
      <c r="L1356" s="163" t="s">
        <v>2</v>
      </c>
      <c r="M1356" s="9" t="s">
        <v>1709</v>
      </c>
      <c r="N1356" s="6"/>
    </row>
    <row r="1357" spans="1:14" ht="38.25" customHeight="1" x14ac:dyDescent="0.2">
      <c r="A1357" s="176">
        <v>77</v>
      </c>
      <c r="B1357" s="9" t="s">
        <v>1012</v>
      </c>
      <c r="C1357" s="162" t="s">
        <v>1040</v>
      </c>
      <c r="D1357" s="166" t="s">
        <v>1416</v>
      </c>
      <c r="E1357" s="162" t="s">
        <v>1039</v>
      </c>
      <c r="F1357" s="162">
        <v>220.232</v>
      </c>
      <c r="G1357" s="162">
        <v>220.232</v>
      </c>
      <c r="H1357" s="163">
        <v>222.29900000000001</v>
      </c>
      <c r="I1357" s="163" t="s">
        <v>2</v>
      </c>
      <c r="J1357" s="163" t="s">
        <v>2</v>
      </c>
      <c r="K1357" s="163" t="s">
        <v>2</v>
      </c>
      <c r="L1357" s="163" t="s">
        <v>2</v>
      </c>
      <c r="M1357" s="9" t="s">
        <v>1710</v>
      </c>
      <c r="N1357" s="6"/>
    </row>
    <row r="1358" spans="1:14" ht="38.25" customHeight="1" x14ac:dyDescent="0.2">
      <c r="A1358" s="110">
        <v>78</v>
      </c>
      <c r="B1358" s="9" t="s">
        <v>1013</v>
      </c>
      <c r="C1358" s="162" t="s">
        <v>22</v>
      </c>
      <c r="D1358" s="166" t="s">
        <v>1416</v>
      </c>
      <c r="E1358" s="162" t="s">
        <v>1039</v>
      </c>
      <c r="F1358" s="15">
        <v>10</v>
      </c>
      <c r="G1358" s="15">
        <v>10</v>
      </c>
      <c r="H1358" s="163">
        <v>27.4</v>
      </c>
      <c r="I1358" s="163" t="s">
        <v>2</v>
      </c>
      <c r="J1358" s="163" t="s">
        <v>2</v>
      </c>
      <c r="K1358" s="163" t="s">
        <v>2</v>
      </c>
      <c r="L1358" s="163" t="s">
        <v>2</v>
      </c>
      <c r="M1358" s="9" t="s">
        <v>1711</v>
      </c>
      <c r="N1358" s="6"/>
    </row>
    <row r="1359" spans="1:14" ht="25.5" x14ac:dyDescent="0.2">
      <c r="A1359" s="161"/>
      <c r="B1359" s="93" t="s">
        <v>1036</v>
      </c>
      <c r="C1359" s="162"/>
      <c r="D1359" s="162"/>
      <c r="E1359" s="162"/>
      <c r="F1359" s="10"/>
      <c r="G1359" s="10"/>
      <c r="H1359" s="10"/>
      <c r="I1359" s="10"/>
      <c r="J1359" s="10"/>
      <c r="K1359" s="10"/>
      <c r="L1359" s="10"/>
      <c r="M1359" s="9"/>
      <c r="N1359" s="6"/>
    </row>
    <row r="1360" spans="1:14" ht="38.25" x14ac:dyDescent="0.2">
      <c r="A1360" s="161">
        <v>1126</v>
      </c>
      <c r="B1360" s="172" t="s">
        <v>1037</v>
      </c>
      <c r="C1360" s="162" t="s">
        <v>202</v>
      </c>
      <c r="D1360" s="162" t="s">
        <v>2</v>
      </c>
      <c r="E1360" s="162" t="s">
        <v>1039</v>
      </c>
      <c r="F1360" s="84">
        <v>75.243200000000002</v>
      </c>
      <c r="G1360" s="84">
        <v>75.243200000000002</v>
      </c>
      <c r="H1360" s="84">
        <v>75.215100000000007</v>
      </c>
      <c r="I1360" s="10" t="s">
        <v>168</v>
      </c>
      <c r="J1360" s="10">
        <v>254</v>
      </c>
      <c r="K1360" s="11" t="s">
        <v>103</v>
      </c>
      <c r="L1360" s="11"/>
      <c r="M1360" s="9" t="s">
        <v>1597</v>
      </c>
      <c r="N1360" s="6"/>
    </row>
    <row r="1361" spans="1:14" ht="25.5" customHeight="1" x14ac:dyDescent="0.2">
      <c r="A1361" s="161">
        <v>1127</v>
      </c>
      <c r="B1361" s="111" t="s">
        <v>1038</v>
      </c>
      <c r="C1361" s="162" t="s">
        <v>202</v>
      </c>
      <c r="D1361" s="162" t="s">
        <v>2</v>
      </c>
      <c r="E1361" s="162" t="s">
        <v>1039</v>
      </c>
      <c r="F1361" s="84">
        <v>13.993</v>
      </c>
      <c r="G1361" s="84">
        <v>13.993</v>
      </c>
      <c r="H1361" s="84">
        <v>13.993</v>
      </c>
      <c r="I1361" s="10" t="s">
        <v>168</v>
      </c>
      <c r="J1361" s="10">
        <v>254</v>
      </c>
      <c r="K1361" s="11" t="s">
        <v>78</v>
      </c>
      <c r="L1361" s="10"/>
      <c r="M1361" s="9" t="s">
        <v>1597</v>
      </c>
      <c r="N1361" s="6"/>
    </row>
    <row r="1362" spans="1:14" ht="38.25" x14ac:dyDescent="0.2">
      <c r="A1362" s="161">
        <v>1128</v>
      </c>
      <c r="B1362" s="175" t="s">
        <v>1367</v>
      </c>
      <c r="C1362" s="162" t="s">
        <v>202</v>
      </c>
      <c r="D1362" s="162" t="s">
        <v>2</v>
      </c>
      <c r="E1362" s="162" t="s">
        <v>1039</v>
      </c>
      <c r="F1362" s="84">
        <v>87.506</v>
      </c>
      <c r="G1362" s="84">
        <v>87.506</v>
      </c>
      <c r="H1362" s="84">
        <v>87.506</v>
      </c>
      <c r="I1362" s="10" t="s">
        <v>168</v>
      </c>
      <c r="J1362" s="10">
        <v>254</v>
      </c>
      <c r="K1362" s="11" t="s">
        <v>73</v>
      </c>
      <c r="L1362" s="11"/>
      <c r="M1362" s="9" t="s">
        <v>1433</v>
      </c>
      <c r="N1362" s="6"/>
    </row>
    <row r="1363" spans="1:14" ht="25.5" x14ac:dyDescent="0.2">
      <c r="A1363" s="161">
        <v>1129</v>
      </c>
      <c r="B1363" s="175" t="s">
        <v>1368</v>
      </c>
      <c r="C1363" s="162" t="s">
        <v>202</v>
      </c>
      <c r="D1363" s="162" t="s">
        <v>2</v>
      </c>
      <c r="E1363" s="162" t="s">
        <v>1039</v>
      </c>
      <c r="F1363" s="84">
        <v>765.41790000000003</v>
      </c>
      <c r="G1363" s="84">
        <v>765.41790000000003</v>
      </c>
      <c r="H1363" s="84">
        <v>765.37519999999995</v>
      </c>
      <c r="I1363" s="10" t="s">
        <v>168</v>
      </c>
      <c r="J1363" s="10">
        <v>254</v>
      </c>
      <c r="K1363" s="11" t="s">
        <v>81</v>
      </c>
      <c r="L1363" s="11"/>
      <c r="M1363" s="9" t="s">
        <v>1433</v>
      </c>
      <c r="N1363" s="6"/>
    </row>
    <row r="1364" spans="1:14" x14ac:dyDescent="0.2">
      <c r="A1364" s="161">
        <v>1130</v>
      </c>
      <c r="B1364" s="175" t="s">
        <v>1369</v>
      </c>
      <c r="C1364" s="162" t="s">
        <v>202</v>
      </c>
      <c r="D1364" s="162" t="s">
        <v>2</v>
      </c>
      <c r="E1364" s="162" t="s">
        <v>1039</v>
      </c>
      <c r="F1364" s="84">
        <v>33.06</v>
      </c>
      <c r="G1364" s="84">
        <v>33.06</v>
      </c>
      <c r="H1364" s="84">
        <v>33.06</v>
      </c>
      <c r="I1364" s="10" t="s">
        <v>168</v>
      </c>
      <c r="J1364" s="10">
        <v>254</v>
      </c>
      <c r="K1364" s="11" t="s">
        <v>85</v>
      </c>
      <c r="L1364" s="11"/>
      <c r="M1364" s="9" t="s">
        <v>1433</v>
      </c>
      <c r="N1364" s="6"/>
    </row>
    <row r="1365" spans="1:14" ht="25.5" x14ac:dyDescent="0.2">
      <c r="A1365" s="161">
        <v>1131</v>
      </c>
      <c r="B1365" s="175" t="s">
        <v>1370</v>
      </c>
      <c r="C1365" s="162" t="s">
        <v>202</v>
      </c>
      <c r="D1365" s="162" t="s">
        <v>2</v>
      </c>
      <c r="E1365" s="162" t="s">
        <v>1039</v>
      </c>
      <c r="F1365" s="84">
        <v>361.49549999999999</v>
      </c>
      <c r="G1365" s="84">
        <v>361.49549999999999</v>
      </c>
      <c r="H1365" s="84">
        <v>360.4323</v>
      </c>
      <c r="I1365" s="10" t="s">
        <v>168</v>
      </c>
      <c r="J1365" s="10">
        <v>254</v>
      </c>
      <c r="K1365" s="11" t="s">
        <v>86</v>
      </c>
      <c r="L1365" s="11"/>
      <c r="M1365" s="9" t="s">
        <v>1433</v>
      </c>
      <c r="N1365" s="6"/>
    </row>
    <row r="1366" spans="1:14" ht="38.25" x14ac:dyDescent="0.2">
      <c r="A1366" s="161">
        <v>1132</v>
      </c>
      <c r="B1366" s="175" t="s">
        <v>1371</v>
      </c>
      <c r="C1366" s="162" t="s">
        <v>202</v>
      </c>
      <c r="D1366" s="162" t="s">
        <v>2</v>
      </c>
      <c r="E1366" s="162" t="s">
        <v>1039</v>
      </c>
      <c r="F1366" s="84">
        <v>86.007999999999996</v>
      </c>
      <c r="G1366" s="84">
        <v>86.007999999999996</v>
      </c>
      <c r="H1366" s="84">
        <v>85.999899999999997</v>
      </c>
      <c r="I1366" s="10" t="s">
        <v>168</v>
      </c>
      <c r="J1366" s="10">
        <v>254</v>
      </c>
      <c r="K1366" s="11" t="s">
        <v>69</v>
      </c>
      <c r="L1366" s="11"/>
      <c r="M1366" s="9" t="s">
        <v>1433</v>
      </c>
      <c r="N1366" s="6"/>
    </row>
    <row r="1367" spans="1:14" ht="12.75" customHeight="1" x14ac:dyDescent="0.2">
      <c r="A1367" s="161"/>
      <c r="B1367" s="19" t="s">
        <v>167</v>
      </c>
      <c r="C1367" s="166"/>
      <c r="D1367" s="166"/>
      <c r="E1367" s="166"/>
      <c r="F1367" s="79">
        <v>0</v>
      </c>
      <c r="G1367" s="79">
        <v>0</v>
      </c>
      <c r="H1367" s="79"/>
      <c r="I1367" s="14"/>
      <c r="J1367" s="162"/>
      <c r="K1367" s="162"/>
      <c r="L1367" s="162"/>
      <c r="M1367" s="9"/>
      <c r="N1367" s="6"/>
    </row>
    <row r="1368" spans="1:14" ht="12.75" customHeight="1" x14ac:dyDescent="0.2">
      <c r="A1368" s="161"/>
      <c r="B1368" s="19" t="s">
        <v>168</v>
      </c>
      <c r="C1368" s="163"/>
      <c r="D1368" s="163"/>
      <c r="E1368" s="163"/>
      <c r="F1368" s="79">
        <v>1422.7236</v>
      </c>
      <c r="G1368" s="79">
        <v>1422.7236</v>
      </c>
      <c r="H1368" s="79">
        <f>H1360+H1361+H1362+H1363+H1364+H1365+H1366</f>
        <v>1421.5815</v>
      </c>
      <c r="I1368" s="163"/>
      <c r="J1368" s="163"/>
      <c r="K1368" s="163"/>
      <c r="L1368" s="163"/>
      <c r="M1368" s="9"/>
      <c r="N1368" s="6"/>
    </row>
    <row r="1369" spans="1:14" ht="12.75" customHeight="1" x14ac:dyDescent="0.2">
      <c r="A1369" s="161"/>
      <c r="B1369" s="19" t="s">
        <v>19</v>
      </c>
      <c r="C1369" s="163"/>
      <c r="D1369" s="163"/>
      <c r="E1369" s="163"/>
      <c r="F1369" s="79">
        <v>0</v>
      </c>
      <c r="G1369" s="79">
        <v>0</v>
      </c>
      <c r="H1369" s="79"/>
      <c r="I1369" s="163"/>
      <c r="J1369" s="163"/>
      <c r="K1369" s="163"/>
      <c r="L1369" s="163"/>
      <c r="M1369" s="9"/>
      <c r="N1369" s="6"/>
    </row>
    <row r="1370" spans="1:14" ht="12.75" customHeight="1" x14ac:dyDescent="0.2">
      <c r="A1370" s="161"/>
      <c r="B1370" s="19" t="s">
        <v>169</v>
      </c>
      <c r="C1370" s="163"/>
      <c r="D1370" s="163"/>
      <c r="E1370" s="163"/>
      <c r="F1370" s="79">
        <v>0</v>
      </c>
      <c r="G1370" s="79">
        <v>0</v>
      </c>
      <c r="H1370" s="79"/>
      <c r="I1370" s="163"/>
      <c r="J1370" s="163"/>
      <c r="K1370" s="163"/>
      <c r="L1370" s="163"/>
      <c r="M1370" s="9"/>
      <c r="N1370" s="6"/>
    </row>
    <row r="1371" spans="1:14" ht="25.5" customHeight="1" x14ac:dyDescent="0.2">
      <c r="A1371" s="161"/>
      <c r="B1371" s="147" t="s">
        <v>1014</v>
      </c>
      <c r="C1371" s="168"/>
      <c r="D1371" s="168"/>
      <c r="E1371" s="168"/>
      <c r="F1371" s="79">
        <v>1422.7236</v>
      </c>
      <c r="G1371" s="79">
        <v>1422.7236</v>
      </c>
      <c r="H1371" s="79">
        <f>H1368+H1369</f>
        <v>1421.5815</v>
      </c>
      <c r="I1371" s="163"/>
      <c r="J1371" s="163"/>
      <c r="K1371" s="163"/>
      <c r="L1371" s="163"/>
      <c r="M1371" s="9"/>
      <c r="N1371" s="6"/>
    </row>
    <row r="1372" spans="1:14" ht="12.75" customHeight="1" x14ac:dyDescent="0.2">
      <c r="A1372" s="161"/>
      <c r="B1372" s="90" t="s">
        <v>1034</v>
      </c>
      <c r="C1372" s="161"/>
      <c r="D1372" s="161"/>
      <c r="E1372" s="161"/>
      <c r="F1372" s="195"/>
      <c r="G1372" s="195"/>
      <c r="H1372" s="195"/>
      <c r="I1372" s="195"/>
      <c r="J1372" s="195"/>
      <c r="K1372" s="195"/>
      <c r="L1372" s="195"/>
      <c r="M1372" s="9"/>
      <c r="N1372" s="6"/>
    </row>
    <row r="1373" spans="1:14" ht="38.25" customHeight="1" x14ac:dyDescent="0.2">
      <c r="A1373" s="91">
        <v>79</v>
      </c>
      <c r="B1373" s="9" t="s">
        <v>1015</v>
      </c>
      <c r="C1373" s="162" t="s">
        <v>1</v>
      </c>
      <c r="D1373" s="166" t="s">
        <v>1397</v>
      </c>
      <c r="E1373" s="162" t="s">
        <v>1030</v>
      </c>
      <c r="F1373" s="15">
        <v>14.2</v>
      </c>
      <c r="G1373" s="15">
        <v>1</v>
      </c>
      <c r="H1373" s="15">
        <v>1</v>
      </c>
      <c r="I1373" s="163" t="s">
        <v>2</v>
      </c>
      <c r="J1373" s="163" t="s">
        <v>2</v>
      </c>
      <c r="K1373" s="163" t="s">
        <v>2</v>
      </c>
      <c r="L1373" s="163" t="s">
        <v>2</v>
      </c>
      <c r="M1373" s="9" t="s">
        <v>1733</v>
      </c>
      <c r="N1373" s="6"/>
    </row>
    <row r="1374" spans="1:14" ht="25.5" customHeight="1" x14ac:dyDescent="0.2">
      <c r="A1374" s="161"/>
      <c r="B1374" s="93" t="s">
        <v>1031</v>
      </c>
      <c r="C1374" s="162"/>
      <c r="D1374" s="162"/>
      <c r="E1374" s="162"/>
      <c r="F1374" s="10"/>
      <c r="G1374" s="10"/>
      <c r="H1374" s="10"/>
      <c r="I1374" s="10"/>
      <c r="J1374" s="10"/>
      <c r="K1374" s="10"/>
      <c r="L1374" s="10"/>
      <c r="M1374" s="9"/>
      <c r="N1374" s="6"/>
    </row>
    <row r="1375" spans="1:14" ht="51" x14ac:dyDescent="0.2">
      <c r="A1375" s="161">
        <v>1133</v>
      </c>
      <c r="B1375" s="172" t="s">
        <v>1372</v>
      </c>
      <c r="C1375" s="162" t="s">
        <v>202</v>
      </c>
      <c r="D1375" s="162" t="s">
        <v>2</v>
      </c>
      <c r="E1375" s="162" t="s">
        <v>1030</v>
      </c>
      <c r="F1375" s="84">
        <v>47.258299999999998</v>
      </c>
      <c r="G1375" s="84">
        <v>47.258299999999998</v>
      </c>
      <c r="H1375" s="84">
        <v>47.253900000000002</v>
      </c>
      <c r="I1375" s="10" t="s">
        <v>168</v>
      </c>
      <c r="J1375" s="10">
        <v>251</v>
      </c>
      <c r="K1375" s="11" t="s">
        <v>103</v>
      </c>
      <c r="L1375" s="11"/>
      <c r="M1375" s="9" t="s">
        <v>1605</v>
      </c>
      <c r="N1375" s="6"/>
    </row>
    <row r="1376" spans="1:14" ht="25.5" customHeight="1" x14ac:dyDescent="0.2">
      <c r="A1376" s="161">
        <v>1134</v>
      </c>
      <c r="B1376" s="172" t="s">
        <v>1373</v>
      </c>
      <c r="C1376" s="162" t="s">
        <v>202</v>
      </c>
      <c r="D1376" s="162" t="s">
        <v>2</v>
      </c>
      <c r="E1376" s="162" t="s">
        <v>1030</v>
      </c>
      <c r="F1376" s="84">
        <v>17.393000000000001</v>
      </c>
      <c r="G1376" s="84">
        <v>17.393000000000001</v>
      </c>
      <c r="H1376" s="84">
        <v>17.393000000000001</v>
      </c>
      <c r="I1376" s="10" t="s">
        <v>168</v>
      </c>
      <c r="J1376" s="10">
        <v>251</v>
      </c>
      <c r="K1376" s="11" t="s">
        <v>104</v>
      </c>
      <c r="L1376" s="10"/>
      <c r="M1376" s="19" t="s">
        <v>1438</v>
      </c>
      <c r="N1376" s="6"/>
    </row>
    <row r="1377" spans="1:14" ht="51" x14ac:dyDescent="0.2">
      <c r="A1377" s="161">
        <v>1135</v>
      </c>
      <c r="B1377" s="175" t="s">
        <v>1374</v>
      </c>
      <c r="C1377" s="162" t="s">
        <v>202</v>
      </c>
      <c r="D1377" s="162" t="s">
        <v>2</v>
      </c>
      <c r="E1377" s="162" t="s">
        <v>1030</v>
      </c>
      <c r="F1377" s="84">
        <v>1.542</v>
      </c>
      <c r="G1377" s="84">
        <v>1.542</v>
      </c>
      <c r="H1377" s="84">
        <v>1.5412999999999999</v>
      </c>
      <c r="I1377" s="10" t="s">
        <v>19</v>
      </c>
      <c r="J1377" s="10">
        <v>251</v>
      </c>
      <c r="K1377" s="11" t="s">
        <v>61</v>
      </c>
      <c r="L1377" s="11" t="s">
        <v>61</v>
      </c>
      <c r="M1377" s="9" t="s">
        <v>1917</v>
      </c>
      <c r="N1377" s="6"/>
    </row>
    <row r="1378" spans="1:14" ht="25.5" customHeight="1" x14ac:dyDescent="0.2">
      <c r="A1378" s="161"/>
      <c r="B1378" s="93" t="s">
        <v>1032</v>
      </c>
      <c r="C1378" s="162"/>
      <c r="D1378" s="162"/>
      <c r="E1378" s="162"/>
      <c r="F1378" s="10"/>
      <c r="G1378" s="10"/>
      <c r="H1378" s="10"/>
      <c r="I1378" s="10"/>
      <c r="J1378" s="10"/>
      <c r="K1378" s="10"/>
      <c r="L1378" s="10"/>
      <c r="M1378" s="9"/>
      <c r="N1378" s="6"/>
    </row>
    <row r="1379" spans="1:14" ht="38.25" x14ac:dyDescent="0.2">
      <c r="A1379" s="161">
        <v>1137</v>
      </c>
      <c r="B1379" s="172" t="s">
        <v>606</v>
      </c>
      <c r="C1379" s="162" t="s">
        <v>202</v>
      </c>
      <c r="D1379" s="162" t="s">
        <v>2</v>
      </c>
      <c r="E1379" s="162" t="s">
        <v>1033</v>
      </c>
      <c r="F1379" s="84">
        <v>51.405900000000003</v>
      </c>
      <c r="G1379" s="84">
        <v>51.405900000000003</v>
      </c>
      <c r="H1379" s="89">
        <v>51.405000000000001</v>
      </c>
      <c r="I1379" s="10" t="s">
        <v>168</v>
      </c>
      <c r="J1379" s="10">
        <v>725</v>
      </c>
      <c r="K1379" s="11" t="s">
        <v>103</v>
      </c>
      <c r="L1379" s="11"/>
      <c r="M1379" s="9" t="s">
        <v>1918</v>
      </c>
      <c r="N1379" s="6"/>
    </row>
    <row r="1380" spans="1:14" ht="25.5" customHeight="1" x14ac:dyDescent="0.2">
      <c r="A1380" s="161">
        <v>1138</v>
      </c>
      <c r="B1380" s="172" t="s">
        <v>266</v>
      </c>
      <c r="C1380" s="162" t="s">
        <v>202</v>
      </c>
      <c r="D1380" s="162" t="s">
        <v>2</v>
      </c>
      <c r="E1380" s="162" t="s">
        <v>1033</v>
      </c>
      <c r="F1380" s="84">
        <v>7.0000000000000007E-2</v>
      </c>
      <c r="G1380" s="84">
        <v>7.0000000000000007E-2</v>
      </c>
      <c r="H1380" s="89">
        <v>7.0000000000000007E-2</v>
      </c>
      <c r="I1380" s="10" t="s">
        <v>168</v>
      </c>
      <c r="J1380" s="10">
        <v>725</v>
      </c>
      <c r="K1380" s="11" t="s">
        <v>104</v>
      </c>
      <c r="L1380" s="10"/>
      <c r="M1380" s="19" t="s">
        <v>1433</v>
      </c>
      <c r="N1380" s="6"/>
    </row>
    <row r="1381" spans="1:14" ht="12.75" customHeight="1" x14ac:dyDescent="0.2">
      <c r="A1381" s="161"/>
      <c r="B1381" s="96" t="s">
        <v>1035</v>
      </c>
      <c r="C1381" s="162"/>
      <c r="D1381" s="168"/>
      <c r="E1381" s="162"/>
      <c r="F1381" s="162"/>
      <c r="G1381" s="162"/>
      <c r="H1381" s="162"/>
      <c r="I1381" s="163"/>
      <c r="J1381" s="163"/>
      <c r="K1381" s="163"/>
      <c r="L1381" s="163"/>
      <c r="M1381" s="9"/>
      <c r="N1381" s="6"/>
    </row>
    <row r="1382" spans="1:14" ht="38.25" customHeight="1" x14ac:dyDescent="0.2">
      <c r="A1382" s="161">
        <v>1139</v>
      </c>
      <c r="B1382" s="181" t="s">
        <v>1016</v>
      </c>
      <c r="C1382" s="162" t="s">
        <v>220</v>
      </c>
      <c r="D1382" s="162" t="s">
        <v>2</v>
      </c>
      <c r="E1382" s="162" t="s">
        <v>1030</v>
      </c>
      <c r="F1382" s="12"/>
      <c r="G1382" s="12"/>
      <c r="H1382" s="12"/>
      <c r="I1382" s="162" t="s">
        <v>396</v>
      </c>
      <c r="J1382" s="163"/>
      <c r="K1382" s="163"/>
      <c r="L1382" s="163"/>
      <c r="M1382" s="9" t="s">
        <v>1734</v>
      </c>
      <c r="N1382" s="6"/>
    </row>
    <row r="1383" spans="1:14" ht="51" customHeight="1" x14ac:dyDescent="0.2">
      <c r="A1383" s="161">
        <v>1140</v>
      </c>
      <c r="B1383" s="181" t="s">
        <v>1017</v>
      </c>
      <c r="C1383" s="162" t="s">
        <v>220</v>
      </c>
      <c r="D1383" s="162" t="s">
        <v>2</v>
      </c>
      <c r="E1383" s="162" t="s">
        <v>1030</v>
      </c>
      <c r="F1383" s="12"/>
      <c r="G1383" s="12"/>
      <c r="H1383" s="12"/>
      <c r="I1383" s="162" t="s">
        <v>396</v>
      </c>
      <c r="J1383" s="163"/>
      <c r="K1383" s="163"/>
      <c r="L1383" s="163"/>
      <c r="M1383" s="9" t="s">
        <v>1735</v>
      </c>
      <c r="N1383" s="6"/>
    </row>
    <row r="1384" spans="1:14" ht="51" customHeight="1" x14ac:dyDescent="0.2">
      <c r="A1384" s="161">
        <v>1141</v>
      </c>
      <c r="B1384" s="181" t="s">
        <v>1018</v>
      </c>
      <c r="C1384" s="162" t="s">
        <v>220</v>
      </c>
      <c r="D1384" s="162" t="s">
        <v>2</v>
      </c>
      <c r="E1384" s="162" t="s">
        <v>1033</v>
      </c>
      <c r="F1384" s="12"/>
      <c r="G1384" s="12"/>
      <c r="H1384" s="12"/>
      <c r="I1384" s="162" t="s">
        <v>396</v>
      </c>
      <c r="J1384" s="163"/>
      <c r="K1384" s="163"/>
      <c r="L1384" s="163"/>
      <c r="M1384" s="181" t="s">
        <v>1606</v>
      </c>
      <c r="N1384" s="6"/>
    </row>
    <row r="1385" spans="1:14" ht="12.75" customHeight="1" x14ac:dyDescent="0.2">
      <c r="A1385" s="161"/>
      <c r="B1385" s="19" t="s">
        <v>167</v>
      </c>
      <c r="C1385" s="166"/>
      <c r="D1385" s="166"/>
      <c r="E1385" s="166"/>
      <c r="F1385" s="79">
        <v>0</v>
      </c>
      <c r="G1385" s="79">
        <v>0</v>
      </c>
      <c r="H1385" s="79"/>
      <c r="I1385" s="14"/>
      <c r="J1385" s="162"/>
      <c r="K1385" s="162"/>
      <c r="L1385" s="162"/>
      <c r="M1385" s="9"/>
      <c r="N1385" s="6"/>
    </row>
    <row r="1386" spans="1:14" ht="12.75" customHeight="1" x14ac:dyDescent="0.2">
      <c r="A1386" s="161"/>
      <c r="B1386" s="19" t="s">
        <v>168</v>
      </c>
      <c r="C1386" s="163"/>
      <c r="D1386" s="163"/>
      <c r="E1386" s="163"/>
      <c r="F1386" s="79">
        <v>116.12719999999999</v>
      </c>
      <c r="G1386" s="79">
        <v>116.12719999999999</v>
      </c>
      <c r="H1386" s="79">
        <f>H1375+H1376+H1379+H1380</f>
        <v>116.1219</v>
      </c>
      <c r="I1386" s="163"/>
      <c r="J1386" s="163"/>
      <c r="K1386" s="163"/>
      <c r="L1386" s="163"/>
      <c r="M1386" s="9"/>
      <c r="N1386" s="6"/>
    </row>
    <row r="1387" spans="1:14" ht="12.75" customHeight="1" x14ac:dyDescent="0.2">
      <c r="A1387" s="161"/>
      <c r="B1387" s="19" t="s">
        <v>19</v>
      </c>
      <c r="C1387" s="163"/>
      <c r="D1387" s="163"/>
      <c r="E1387" s="163"/>
      <c r="F1387" s="79">
        <v>1.542</v>
      </c>
      <c r="G1387" s="79">
        <v>1.542</v>
      </c>
      <c r="H1387" s="79">
        <f>H1377</f>
        <v>1.5412999999999999</v>
      </c>
      <c r="I1387" s="163"/>
      <c r="J1387" s="163"/>
      <c r="K1387" s="163"/>
      <c r="L1387" s="163"/>
      <c r="M1387" s="9"/>
      <c r="N1387" s="6"/>
    </row>
    <row r="1388" spans="1:14" ht="12.75" customHeight="1" x14ac:dyDescent="0.2">
      <c r="A1388" s="161"/>
      <c r="B1388" s="19" t="s">
        <v>169</v>
      </c>
      <c r="C1388" s="163"/>
      <c r="D1388" s="163"/>
      <c r="E1388" s="163"/>
      <c r="F1388" s="79">
        <v>0</v>
      </c>
      <c r="G1388" s="79">
        <v>0</v>
      </c>
      <c r="H1388" s="79"/>
      <c r="I1388" s="163"/>
      <c r="J1388" s="163"/>
      <c r="K1388" s="163"/>
      <c r="L1388" s="163"/>
      <c r="M1388" s="9"/>
      <c r="N1388" s="6"/>
    </row>
    <row r="1389" spans="1:14" ht="12.75" customHeight="1" x14ac:dyDescent="0.2">
      <c r="A1389" s="161"/>
      <c r="B1389" s="147" t="s">
        <v>1020</v>
      </c>
      <c r="C1389" s="168"/>
      <c r="D1389" s="168"/>
      <c r="E1389" s="168"/>
      <c r="F1389" s="79">
        <v>117.66919999999999</v>
      </c>
      <c r="G1389" s="79">
        <v>117.66919999999999</v>
      </c>
      <c r="H1389" s="79">
        <f>H1386+H1387</f>
        <v>117.6632</v>
      </c>
      <c r="I1389" s="163"/>
      <c r="J1389" s="163"/>
      <c r="K1389" s="163"/>
      <c r="L1389" s="163"/>
      <c r="M1389" s="9"/>
      <c r="N1389" s="6"/>
    </row>
    <row r="1390" spans="1:14" ht="12.75" customHeight="1" x14ac:dyDescent="0.2">
      <c r="A1390" s="161"/>
      <c r="B1390" s="90" t="s">
        <v>1025</v>
      </c>
      <c r="C1390" s="161"/>
      <c r="D1390" s="161"/>
      <c r="E1390" s="161"/>
      <c r="F1390" s="195"/>
      <c r="G1390" s="195"/>
      <c r="H1390" s="195"/>
      <c r="I1390" s="195"/>
      <c r="J1390" s="195"/>
      <c r="K1390" s="195"/>
      <c r="L1390" s="195"/>
      <c r="M1390" s="9"/>
      <c r="N1390" s="6"/>
    </row>
    <row r="1391" spans="1:14" ht="12.75" customHeight="1" x14ac:dyDescent="0.2">
      <c r="A1391" s="161"/>
      <c r="B1391" s="98" t="s">
        <v>1026</v>
      </c>
      <c r="C1391" s="161"/>
      <c r="D1391" s="161"/>
      <c r="E1391" s="161"/>
      <c r="F1391" s="195"/>
      <c r="G1391" s="195"/>
      <c r="H1391" s="195"/>
      <c r="I1391" s="195"/>
      <c r="J1391" s="195"/>
      <c r="K1391" s="195"/>
      <c r="L1391" s="195"/>
      <c r="M1391" s="9"/>
      <c r="N1391" s="6"/>
    </row>
    <row r="1392" spans="1:14" ht="38.25" customHeight="1" x14ac:dyDescent="0.2">
      <c r="A1392" s="161">
        <v>82</v>
      </c>
      <c r="B1392" s="9" t="s">
        <v>1019</v>
      </c>
      <c r="C1392" s="162" t="s">
        <v>1</v>
      </c>
      <c r="D1392" s="182" t="s">
        <v>1418</v>
      </c>
      <c r="E1392" s="162" t="s">
        <v>1029</v>
      </c>
      <c r="F1392" s="15">
        <v>97</v>
      </c>
      <c r="G1392" s="15">
        <v>85</v>
      </c>
      <c r="H1392" s="15">
        <v>83.7</v>
      </c>
      <c r="I1392" s="28" t="s">
        <v>2</v>
      </c>
      <c r="J1392" s="28" t="s">
        <v>2</v>
      </c>
      <c r="K1392" s="28" t="s">
        <v>2</v>
      </c>
      <c r="L1392" s="28" t="s">
        <v>2</v>
      </c>
      <c r="M1392" s="57" t="s">
        <v>1919</v>
      </c>
      <c r="N1392" s="6"/>
    </row>
    <row r="1393" spans="1:14" ht="12.75" customHeight="1" x14ac:dyDescent="0.2">
      <c r="A1393" s="161"/>
      <c r="B1393" s="96" t="s">
        <v>162</v>
      </c>
      <c r="C1393" s="162"/>
      <c r="D1393" s="168"/>
      <c r="E1393" s="162"/>
      <c r="F1393" s="162"/>
      <c r="G1393" s="162"/>
      <c r="H1393" s="162"/>
      <c r="I1393" s="163"/>
      <c r="J1393" s="163"/>
      <c r="K1393" s="163"/>
      <c r="L1393" s="163"/>
      <c r="M1393" s="9"/>
      <c r="N1393" s="6"/>
    </row>
    <row r="1394" spans="1:14" ht="63.75" customHeight="1" x14ac:dyDescent="0.2">
      <c r="A1394" s="161">
        <v>1142</v>
      </c>
      <c r="B1394" s="181" t="s">
        <v>1021</v>
      </c>
      <c r="C1394" s="166" t="s">
        <v>220</v>
      </c>
      <c r="D1394" s="166" t="s">
        <v>2</v>
      </c>
      <c r="E1394" s="166" t="s">
        <v>1023</v>
      </c>
      <c r="F1394" s="12"/>
      <c r="G1394" s="12"/>
      <c r="H1394" s="12"/>
      <c r="I1394" s="190" t="s">
        <v>396</v>
      </c>
      <c r="J1394" s="163"/>
      <c r="K1394" s="163"/>
      <c r="L1394" s="163"/>
      <c r="M1394" s="9" t="s">
        <v>1822</v>
      </c>
      <c r="N1394" s="6"/>
    </row>
    <row r="1395" spans="1:14" ht="51" customHeight="1" x14ac:dyDescent="0.2">
      <c r="A1395" s="161">
        <v>1143</v>
      </c>
      <c r="B1395" s="181" t="s">
        <v>1022</v>
      </c>
      <c r="C1395" s="166" t="s">
        <v>220</v>
      </c>
      <c r="D1395" s="166" t="s">
        <v>2</v>
      </c>
      <c r="E1395" s="166" t="s">
        <v>1024</v>
      </c>
      <c r="F1395" s="12"/>
      <c r="G1395" s="12"/>
      <c r="H1395" s="12"/>
      <c r="I1395" s="190" t="s">
        <v>396</v>
      </c>
      <c r="J1395" s="163"/>
      <c r="K1395" s="163"/>
      <c r="L1395" s="163"/>
      <c r="M1395" s="9" t="s">
        <v>1823</v>
      </c>
      <c r="N1395" s="6"/>
    </row>
    <row r="1396" spans="1:14" ht="63.75" x14ac:dyDescent="0.2">
      <c r="A1396" s="161">
        <v>1144</v>
      </c>
      <c r="B1396" s="9" t="s">
        <v>1196</v>
      </c>
      <c r="C1396" s="166" t="s">
        <v>1</v>
      </c>
      <c r="D1396" s="166" t="s">
        <v>2</v>
      </c>
      <c r="E1396" s="162" t="s">
        <v>1197</v>
      </c>
      <c r="F1396" s="15">
        <v>6.2</v>
      </c>
      <c r="G1396" s="15">
        <v>6.2</v>
      </c>
      <c r="H1396" s="15">
        <v>5.6</v>
      </c>
      <c r="I1396" s="162"/>
      <c r="J1396" s="163"/>
      <c r="K1396" s="163"/>
      <c r="L1396" s="163"/>
      <c r="M1396" s="9" t="s">
        <v>1607</v>
      </c>
      <c r="N1396" s="6"/>
    </row>
    <row r="1397" spans="1:14" ht="25.5" customHeight="1" x14ac:dyDescent="0.2">
      <c r="A1397" s="161"/>
      <c r="B1397" s="93" t="s">
        <v>1027</v>
      </c>
      <c r="C1397" s="162"/>
      <c r="D1397" s="162"/>
      <c r="E1397" s="162"/>
      <c r="F1397" s="10"/>
      <c r="G1397" s="10"/>
      <c r="H1397" s="10"/>
      <c r="I1397" s="10"/>
      <c r="J1397" s="10"/>
      <c r="K1397" s="10"/>
      <c r="L1397" s="10"/>
      <c r="M1397" s="9"/>
      <c r="N1397" s="6"/>
    </row>
    <row r="1398" spans="1:14" ht="51" x14ac:dyDescent="0.2">
      <c r="A1398" s="161">
        <v>1145</v>
      </c>
      <c r="B1398" s="181" t="s">
        <v>607</v>
      </c>
      <c r="C1398" s="166" t="s">
        <v>309</v>
      </c>
      <c r="D1398" s="166" t="s">
        <v>2</v>
      </c>
      <c r="E1398" s="166" t="s">
        <v>1029</v>
      </c>
      <c r="F1398" s="83">
        <v>890.74950000000001</v>
      </c>
      <c r="G1398" s="83">
        <v>890.74950000000001</v>
      </c>
      <c r="H1398" s="83">
        <v>877.74300000000005</v>
      </c>
      <c r="I1398" s="40" t="s">
        <v>168</v>
      </c>
      <c r="J1398" s="40">
        <v>120</v>
      </c>
      <c r="K1398" s="43" t="s">
        <v>103</v>
      </c>
      <c r="L1398" s="43" t="s">
        <v>65</v>
      </c>
      <c r="M1398" s="9" t="s">
        <v>1608</v>
      </c>
      <c r="N1398" s="6"/>
    </row>
    <row r="1399" spans="1:14" ht="51" x14ac:dyDescent="0.2">
      <c r="A1399" s="161">
        <v>1146</v>
      </c>
      <c r="B1399" s="181" t="s">
        <v>263</v>
      </c>
      <c r="C1399" s="166" t="s">
        <v>202</v>
      </c>
      <c r="D1399" s="166" t="s">
        <v>2</v>
      </c>
      <c r="E1399" s="166" t="s">
        <v>1029</v>
      </c>
      <c r="F1399" s="83">
        <v>172.52959999999999</v>
      </c>
      <c r="G1399" s="83">
        <v>172.52959999999999</v>
      </c>
      <c r="H1399" s="83">
        <v>168.57900000000001</v>
      </c>
      <c r="I1399" s="40" t="s">
        <v>168</v>
      </c>
      <c r="J1399" s="162">
        <v>120</v>
      </c>
      <c r="K1399" s="27" t="s">
        <v>67</v>
      </c>
      <c r="L1399" s="27" t="s">
        <v>65</v>
      </c>
      <c r="M1399" s="9" t="s">
        <v>1609</v>
      </c>
      <c r="N1399" s="6"/>
    </row>
    <row r="1400" spans="1:14" ht="38.25" x14ac:dyDescent="0.2">
      <c r="A1400" s="161">
        <v>1147</v>
      </c>
      <c r="B1400" s="172" t="s">
        <v>1198</v>
      </c>
      <c r="C1400" s="162" t="s">
        <v>202</v>
      </c>
      <c r="D1400" s="162" t="s">
        <v>2</v>
      </c>
      <c r="E1400" s="162" t="s">
        <v>1029</v>
      </c>
      <c r="F1400" s="84">
        <v>6.3079999999999998</v>
      </c>
      <c r="G1400" s="84">
        <v>6.3079999999999998</v>
      </c>
      <c r="H1400" s="84">
        <v>6.3070000000000004</v>
      </c>
      <c r="I1400" s="10" t="s">
        <v>168</v>
      </c>
      <c r="J1400" s="10">
        <v>120</v>
      </c>
      <c r="K1400" s="11" t="s">
        <v>69</v>
      </c>
      <c r="L1400" s="10"/>
      <c r="M1400" s="19" t="s">
        <v>1610</v>
      </c>
      <c r="N1400" s="6"/>
    </row>
    <row r="1401" spans="1:14" ht="38.25" customHeight="1" x14ac:dyDescent="0.2">
      <c r="A1401" s="161">
        <v>1148</v>
      </c>
      <c r="B1401" s="9" t="s">
        <v>1199</v>
      </c>
      <c r="C1401" s="162" t="s">
        <v>202</v>
      </c>
      <c r="D1401" s="162" t="s">
        <v>2</v>
      </c>
      <c r="E1401" s="162" t="s">
        <v>1029</v>
      </c>
      <c r="F1401" s="84">
        <v>24.164999999999999</v>
      </c>
      <c r="G1401" s="84">
        <v>24.164999999999999</v>
      </c>
      <c r="H1401" s="84">
        <v>24.164999999999999</v>
      </c>
      <c r="I1401" s="10" t="s">
        <v>168</v>
      </c>
      <c r="J1401" s="10">
        <v>120</v>
      </c>
      <c r="K1401" s="11" t="s">
        <v>63</v>
      </c>
      <c r="L1401" s="10"/>
      <c r="M1401" s="19" t="s">
        <v>1438</v>
      </c>
      <c r="N1401" s="6"/>
    </row>
    <row r="1402" spans="1:14" ht="25.5" x14ac:dyDescent="0.2">
      <c r="A1402" s="161"/>
      <c r="B1402" s="93" t="s">
        <v>1028</v>
      </c>
      <c r="C1402" s="162"/>
      <c r="D1402" s="162"/>
      <c r="E1402" s="162"/>
      <c r="F1402" s="10"/>
      <c r="G1402" s="10"/>
      <c r="H1402" s="10"/>
      <c r="I1402" s="10"/>
      <c r="J1402" s="10"/>
      <c r="K1402" s="10"/>
      <c r="L1402" s="10"/>
      <c r="M1402" s="9"/>
      <c r="N1402" s="6"/>
    </row>
    <row r="1403" spans="1:14" ht="25.5" customHeight="1" x14ac:dyDescent="0.2">
      <c r="A1403" s="161">
        <v>1149</v>
      </c>
      <c r="B1403" s="94" t="s">
        <v>1375</v>
      </c>
      <c r="C1403" s="162" t="s">
        <v>202</v>
      </c>
      <c r="D1403" s="162" t="s">
        <v>2</v>
      </c>
      <c r="E1403" s="162" t="s">
        <v>160</v>
      </c>
      <c r="F1403" s="84">
        <v>2.1962000000000002</v>
      </c>
      <c r="G1403" s="84">
        <v>2.1962000000000002</v>
      </c>
      <c r="H1403" s="84">
        <v>2.1960999999999999</v>
      </c>
      <c r="I1403" s="10" t="s">
        <v>168</v>
      </c>
      <c r="J1403" s="10">
        <v>257</v>
      </c>
      <c r="K1403" s="11" t="s">
        <v>67</v>
      </c>
      <c r="L1403" s="11" t="s">
        <v>129</v>
      </c>
      <c r="M1403" s="19" t="s">
        <v>1438</v>
      </c>
      <c r="N1403" s="6"/>
    </row>
    <row r="1404" spans="1:14" ht="25.5" customHeight="1" x14ac:dyDescent="0.2">
      <c r="A1404" s="161">
        <v>1150</v>
      </c>
      <c r="B1404" s="94" t="s">
        <v>1376</v>
      </c>
      <c r="C1404" s="162" t="s">
        <v>202</v>
      </c>
      <c r="D1404" s="162" t="s">
        <v>2</v>
      </c>
      <c r="E1404" s="162" t="s">
        <v>160</v>
      </c>
      <c r="F1404" s="84">
        <v>40522.514000000003</v>
      </c>
      <c r="G1404" s="84">
        <v>40522.514000000003</v>
      </c>
      <c r="H1404" s="84">
        <v>40522.514000000003</v>
      </c>
      <c r="I1404" s="10" t="s">
        <v>168</v>
      </c>
      <c r="J1404" s="10">
        <v>257</v>
      </c>
      <c r="K1404" s="11" t="s">
        <v>77</v>
      </c>
      <c r="L1404" s="10"/>
      <c r="M1404" s="19" t="s">
        <v>1438</v>
      </c>
      <c r="N1404" s="6"/>
    </row>
    <row r="1405" spans="1:14" ht="25.5" customHeight="1" x14ac:dyDescent="0.2">
      <c r="A1405" s="161">
        <v>1153</v>
      </c>
      <c r="B1405" s="94" t="s">
        <v>1377</v>
      </c>
      <c r="C1405" s="162" t="s">
        <v>202</v>
      </c>
      <c r="D1405" s="162" t="s">
        <v>2</v>
      </c>
      <c r="E1405" s="162" t="s">
        <v>160</v>
      </c>
      <c r="F1405" s="84">
        <v>532.93790000000001</v>
      </c>
      <c r="G1405" s="84">
        <v>532.93790000000001</v>
      </c>
      <c r="H1405" s="84">
        <v>532.93790000000001</v>
      </c>
      <c r="I1405" s="10" t="s">
        <v>168</v>
      </c>
      <c r="J1405" s="10">
        <v>257</v>
      </c>
      <c r="K1405" s="11" t="s">
        <v>61</v>
      </c>
      <c r="L1405" s="11"/>
      <c r="M1405" s="19" t="s">
        <v>1438</v>
      </c>
      <c r="N1405" s="6"/>
    </row>
    <row r="1406" spans="1:14" ht="25.5" customHeight="1" x14ac:dyDescent="0.2">
      <c r="A1406" s="161">
        <v>1154</v>
      </c>
      <c r="B1406" s="94" t="s">
        <v>1378</v>
      </c>
      <c r="C1406" s="162" t="s">
        <v>202</v>
      </c>
      <c r="D1406" s="162" t="s">
        <v>2</v>
      </c>
      <c r="E1406" s="162" t="s">
        <v>160</v>
      </c>
      <c r="F1406" s="84">
        <v>1837.521</v>
      </c>
      <c r="G1406" s="84">
        <v>1837.521</v>
      </c>
      <c r="H1406" s="84">
        <v>1837.521</v>
      </c>
      <c r="I1406" s="10" t="s">
        <v>168</v>
      </c>
      <c r="J1406" s="10">
        <v>257</v>
      </c>
      <c r="K1406" s="11" t="s">
        <v>62</v>
      </c>
      <c r="L1406" s="10"/>
      <c r="M1406" s="19" t="s">
        <v>1438</v>
      </c>
      <c r="N1406" s="6"/>
    </row>
    <row r="1407" spans="1:14" ht="51" x14ac:dyDescent="0.2">
      <c r="A1407" s="161">
        <v>1155</v>
      </c>
      <c r="B1407" s="172" t="s">
        <v>1379</v>
      </c>
      <c r="C1407" s="162" t="s">
        <v>202</v>
      </c>
      <c r="D1407" s="162" t="s">
        <v>2</v>
      </c>
      <c r="E1407" s="162" t="s">
        <v>160</v>
      </c>
      <c r="F1407" s="84">
        <v>3.1680000000000001</v>
      </c>
      <c r="G1407" s="84">
        <v>3.1680000000000001</v>
      </c>
      <c r="H1407" s="84">
        <v>3.1680000000000001</v>
      </c>
      <c r="I1407" s="10" t="s">
        <v>168</v>
      </c>
      <c r="J1407" s="10">
        <v>257</v>
      </c>
      <c r="K1407" s="11" t="s">
        <v>89</v>
      </c>
      <c r="L1407" s="10"/>
      <c r="M1407" s="19" t="s">
        <v>1438</v>
      </c>
      <c r="N1407" s="6"/>
    </row>
    <row r="1408" spans="1:14" ht="25.5" customHeight="1" x14ac:dyDescent="0.2">
      <c r="A1408" s="161">
        <v>1156</v>
      </c>
      <c r="B1408" s="94" t="s">
        <v>1380</v>
      </c>
      <c r="C1408" s="162" t="s">
        <v>202</v>
      </c>
      <c r="D1408" s="162" t="s">
        <v>2</v>
      </c>
      <c r="E1408" s="162" t="s">
        <v>160</v>
      </c>
      <c r="F1408" s="84">
        <v>18.186699999999998</v>
      </c>
      <c r="G1408" s="84">
        <v>18.186699999999998</v>
      </c>
      <c r="H1408" s="84">
        <v>18.186699999999998</v>
      </c>
      <c r="I1408" s="10" t="s">
        <v>168</v>
      </c>
      <c r="J1408" s="10">
        <v>257</v>
      </c>
      <c r="K1408" s="11" t="s">
        <v>90</v>
      </c>
      <c r="L1408" s="10"/>
      <c r="M1408" s="19" t="s">
        <v>1438</v>
      </c>
      <c r="N1408" s="6"/>
    </row>
    <row r="1409" spans="1:14" ht="25.5" customHeight="1" x14ac:dyDescent="0.2">
      <c r="A1409" s="161">
        <v>1157</v>
      </c>
      <c r="B1409" s="94" t="s">
        <v>1381</v>
      </c>
      <c r="C1409" s="162" t="s">
        <v>202</v>
      </c>
      <c r="D1409" s="162" t="s">
        <v>2</v>
      </c>
      <c r="E1409" s="162" t="s">
        <v>160</v>
      </c>
      <c r="F1409" s="84">
        <v>4.0989000000000004</v>
      </c>
      <c r="G1409" s="84">
        <v>4.0989000000000004</v>
      </c>
      <c r="H1409" s="84">
        <v>4.0989000000000004</v>
      </c>
      <c r="I1409" s="10" t="s">
        <v>168</v>
      </c>
      <c r="J1409" s="10">
        <v>257</v>
      </c>
      <c r="K1409" s="11" t="s">
        <v>70</v>
      </c>
      <c r="L1409" s="10"/>
      <c r="M1409" s="19" t="s">
        <v>1438</v>
      </c>
      <c r="N1409" s="6"/>
    </row>
    <row r="1410" spans="1:14" ht="38.25" x14ac:dyDescent="0.2">
      <c r="A1410" s="161">
        <v>1158</v>
      </c>
      <c r="B1410" s="94" t="s">
        <v>1382</v>
      </c>
      <c r="C1410" s="162" t="s">
        <v>202</v>
      </c>
      <c r="D1410" s="162" t="s">
        <v>2</v>
      </c>
      <c r="E1410" s="162" t="s">
        <v>160</v>
      </c>
      <c r="F1410" s="84">
        <v>246.01400000000001</v>
      </c>
      <c r="G1410" s="84">
        <v>246.01400000000001</v>
      </c>
      <c r="H1410" s="84">
        <v>246.01400000000001</v>
      </c>
      <c r="I1410" s="10" t="s">
        <v>168</v>
      </c>
      <c r="J1410" s="10">
        <v>257</v>
      </c>
      <c r="K1410" s="11" t="s">
        <v>72</v>
      </c>
      <c r="L1410" s="10"/>
      <c r="M1410" s="19" t="s">
        <v>1438</v>
      </c>
      <c r="N1410" s="6"/>
    </row>
    <row r="1411" spans="1:14" ht="38.25" customHeight="1" x14ac:dyDescent="0.2">
      <c r="A1411" s="161">
        <v>1159</v>
      </c>
      <c r="B1411" s="94" t="s">
        <v>1383</v>
      </c>
      <c r="C1411" s="162" t="s">
        <v>202</v>
      </c>
      <c r="D1411" s="162" t="s">
        <v>2</v>
      </c>
      <c r="E1411" s="162" t="s">
        <v>160</v>
      </c>
      <c r="F1411" s="84">
        <v>2.4561999999999999</v>
      </c>
      <c r="G1411" s="84">
        <v>2.4561999999999999</v>
      </c>
      <c r="H1411" s="84">
        <v>2.4561999999999999</v>
      </c>
      <c r="I1411" s="10" t="s">
        <v>168</v>
      </c>
      <c r="J1411" s="10">
        <v>257</v>
      </c>
      <c r="K1411" s="11" t="s">
        <v>116</v>
      </c>
      <c r="L1411" s="10"/>
      <c r="M1411" s="19" t="s">
        <v>1438</v>
      </c>
      <c r="N1411" s="6"/>
    </row>
    <row r="1412" spans="1:14" ht="63.75" customHeight="1" x14ac:dyDescent="0.2">
      <c r="A1412" s="161">
        <v>1161</v>
      </c>
      <c r="B1412" s="94" t="s">
        <v>1384</v>
      </c>
      <c r="C1412" s="162" t="s">
        <v>202</v>
      </c>
      <c r="D1412" s="162" t="s">
        <v>2</v>
      </c>
      <c r="E1412" s="162" t="s">
        <v>160</v>
      </c>
      <c r="F1412" s="84">
        <v>98.0642</v>
      </c>
      <c r="G1412" s="84">
        <v>98.0642</v>
      </c>
      <c r="H1412" s="84">
        <v>98.0642</v>
      </c>
      <c r="I1412" s="10" t="s">
        <v>168</v>
      </c>
      <c r="J1412" s="10">
        <v>257</v>
      </c>
      <c r="K1412" s="11" t="s">
        <v>120</v>
      </c>
      <c r="L1412" s="10"/>
      <c r="M1412" s="19" t="s">
        <v>1438</v>
      </c>
      <c r="N1412" s="6"/>
    </row>
    <row r="1413" spans="1:14" ht="63.75" x14ac:dyDescent="0.2">
      <c r="A1413" s="161">
        <v>1162</v>
      </c>
      <c r="B1413" s="94" t="s">
        <v>1385</v>
      </c>
      <c r="C1413" s="162" t="s">
        <v>202</v>
      </c>
      <c r="D1413" s="162" t="s">
        <v>2</v>
      </c>
      <c r="E1413" s="162" t="s">
        <v>160</v>
      </c>
      <c r="F1413" s="84">
        <v>479.12830000000002</v>
      </c>
      <c r="G1413" s="84">
        <v>479.12830000000002</v>
      </c>
      <c r="H1413" s="84">
        <v>479.12799999999999</v>
      </c>
      <c r="I1413" s="10" t="s">
        <v>168</v>
      </c>
      <c r="J1413" s="10">
        <v>257</v>
      </c>
      <c r="K1413" s="11" t="s">
        <v>113</v>
      </c>
      <c r="L1413" s="10"/>
      <c r="M1413" s="19" t="s">
        <v>1438</v>
      </c>
      <c r="N1413" s="6"/>
    </row>
    <row r="1414" spans="1:14" ht="25.5" customHeight="1" x14ac:dyDescent="0.2">
      <c r="A1414" s="161"/>
      <c r="B1414" s="93" t="s">
        <v>403</v>
      </c>
      <c r="C1414" s="162"/>
      <c r="D1414" s="162"/>
      <c r="E1414" s="162"/>
      <c r="F1414" s="10"/>
      <c r="G1414" s="10"/>
      <c r="H1414" s="10"/>
      <c r="I1414" s="10"/>
      <c r="J1414" s="10"/>
      <c r="K1414" s="10"/>
      <c r="L1414" s="10"/>
      <c r="M1414" s="9"/>
      <c r="N1414" s="6"/>
    </row>
    <row r="1415" spans="1:14" ht="76.5" x14ac:dyDescent="0.2">
      <c r="A1415" s="161">
        <v>1165</v>
      </c>
      <c r="B1415" s="172" t="s">
        <v>1237</v>
      </c>
      <c r="C1415" s="166" t="s">
        <v>309</v>
      </c>
      <c r="D1415" s="166" t="s">
        <v>2</v>
      </c>
      <c r="E1415" s="166" t="s">
        <v>1236</v>
      </c>
      <c r="F1415" s="83">
        <v>57.063499999999998</v>
      </c>
      <c r="G1415" s="83">
        <v>57.063499999999998</v>
      </c>
      <c r="H1415" s="139">
        <v>57.06</v>
      </c>
      <c r="I1415" s="40" t="s">
        <v>168</v>
      </c>
      <c r="J1415" s="40">
        <v>110</v>
      </c>
      <c r="K1415" s="43" t="s">
        <v>103</v>
      </c>
      <c r="L1415" s="43" t="s">
        <v>65</v>
      </c>
      <c r="M1415" s="9" t="s">
        <v>1920</v>
      </c>
      <c r="N1415" s="6"/>
    </row>
    <row r="1416" spans="1:14" ht="12.75" customHeight="1" x14ac:dyDescent="0.2">
      <c r="A1416" s="161"/>
      <c r="B1416" s="93" t="s">
        <v>402</v>
      </c>
      <c r="C1416" s="162"/>
      <c r="D1416" s="162"/>
      <c r="E1416" s="162"/>
      <c r="F1416" s="10"/>
      <c r="G1416" s="10"/>
      <c r="H1416" s="10"/>
      <c r="I1416" s="10"/>
      <c r="J1416" s="10"/>
      <c r="K1416" s="10"/>
      <c r="L1416" s="10"/>
      <c r="M1416" s="9"/>
      <c r="N1416" s="6"/>
    </row>
    <row r="1417" spans="1:14" ht="76.5" x14ac:dyDescent="0.2">
      <c r="A1417" s="161">
        <v>1167</v>
      </c>
      <c r="B1417" s="172" t="s">
        <v>401</v>
      </c>
      <c r="C1417" s="166" t="s">
        <v>309</v>
      </c>
      <c r="D1417" s="166" t="s">
        <v>2</v>
      </c>
      <c r="E1417" s="166" t="s">
        <v>404</v>
      </c>
      <c r="F1417" s="83">
        <v>185.62889999999999</v>
      </c>
      <c r="G1417" s="83">
        <v>185.62889999999999</v>
      </c>
      <c r="H1417" s="83">
        <v>185.626</v>
      </c>
      <c r="I1417" s="40" t="s">
        <v>168</v>
      </c>
      <c r="J1417" s="40">
        <v>282</v>
      </c>
      <c r="K1417" s="43" t="s">
        <v>103</v>
      </c>
      <c r="L1417" s="43" t="s">
        <v>65</v>
      </c>
      <c r="M1417" s="19" t="s">
        <v>1921</v>
      </c>
      <c r="N1417" s="6"/>
    </row>
    <row r="1418" spans="1:14" ht="38.25" customHeight="1" x14ac:dyDescent="0.2">
      <c r="A1418" s="161">
        <v>1168</v>
      </c>
      <c r="B1418" s="172" t="s">
        <v>1238</v>
      </c>
      <c r="C1418" s="162" t="s">
        <v>202</v>
      </c>
      <c r="D1418" s="162" t="s">
        <v>2</v>
      </c>
      <c r="E1418" s="162" t="s">
        <v>404</v>
      </c>
      <c r="F1418" s="84">
        <v>26.834599999999998</v>
      </c>
      <c r="G1418" s="84">
        <v>26.834599999999998</v>
      </c>
      <c r="H1418" s="84">
        <v>21.896000000000001</v>
      </c>
      <c r="I1418" s="10" t="s">
        <v>168</v>
      </c>
      <c r="J1418" s="40">
        <v>282</v>
      </c>
      <c r="K1418" s="11" t="s">
        <v>84</v>
      </c>
      <c r="L1418" s="10"/>
      <c r="M1418" s="9" t="s">
        <v>1611</v>
      </c>
      <c r="N1418" s="6"/>
    </row>
    <row r="1419" spans="1:14" ht="12.75" customHeight="1" x14ac:dyDescent="0.2">
      <c r="A1419" s="161"/>
      <c r="B1419" s="19" t="s">
        <v>167</v>
      </c>
      <c r="C1419" s="166"/>
      <c r="D1419" s="166"/>
      <c r="E1419" s="166"/>
      <c r="F1419" s="79">
        <v>0</v>
      </c>
      <c r="G1419" s="79">
        <v>0</v>
      </c>
      <c r="H1419" s="79"/>
      <c r="I1419" s="14"/>
      <c r="J1419" s="162"/>
      <c r="K1419" s="162"/>
      <c r="L1419" s="162"/>
      <c r="M1419" s="9"/>
      <c r="N1419" s="6"/>
    </row>
    <row r="1420" spans="1:14" ht="12.75" customHeight="1" x14ac:dyDescent="0.2">
      <c r="A1420" s="161"/>
      <c r="B1420" s="19" t="s">
        <v>168</v>
      </c>
      <c r="C1420" s="163"/>
      <c r="D1420" s="163"/>
      <c r="E1420" s="163"/>
      <c r="F1420" s="79">
        <v>45109.564499999993</v>
      </c>
      <c r="G1420" s="79">
        <f>G1418+G1417+G1415+G1413+G1412+G1411+G1410+G1409+G1408+G1407+G1406+G1405+G1404+G1403+G1401+G1400+G1399+G1398</f>
        <v>45109.5645</v>
      </c>
      <c r="H1420" s="79">
        <f>H1418+H1417+H1415+H1413+H1412+H1411+H1410+H1409+H1408+H1407+H1406+H1405+H1404+H1403+H1401+H1400+H1399+H1398</f>
        <v>45087.661000000007</v>
      </c>
      <c r="I1420" s="163"/>
      <c r="J1420" s="163"/>
      <c r="K1420" s="163"/>
      <c r="L1420" s="163"/>
      <c r="M1420" s="9"/>
      <c r="N1420" s="6"/>
    </row>
    <row r="1421" spans="1:14" ht="12.75" customHeight="1" x14ac:dyDescent="0.2">
      <c r="A1421" s="161"/>
      <c r="B1421" s="19" t="s">
        <v>19</v>
      </c>
      <c r="C1421" s="163"/>
      <c r="D1421" s="163"/>
      <c r="E1421" s="163"/>
      <c r="F1421" s="79">
        <v>0</v>
      </c>
      <c r="G1421" s="79">
        <v>0</v>
      </c>
      <c r="H1421" s="79"/>
      <c r="I1421" s="163"/>
      <c r="J1421" s="163"/>
      <c r="K1421" s="163"/>
      <c r="L1421" s="163"/>
      <c r="M1421" s="9"/>
      <c r="N1421" s="6"/>
    </row>
    <row r="1422" spans="1:14" ht="12.75" customHeight="1" x14ac:dyDescent="0.2">
      <c r="A1422" s="161"/>
      <c r="B1422" s="19" t="s">
        <v>169</v>
      </c>
      <c r="C1422" s="163"/>
      <c r="D1422" s="163"/>
      <c r="E1422" s="163"/>
      <c r="F1422" s="79">
        <v>0</v>
      </c>
      <c r="G1422" s="79">
        <v>0</v>
      </c>
      <c r="H1422" s="79"/>
      <c r="I1422" s="163"/>
      <c r="J1422" s="163"/>
      <c r="K1422" s="163"/>
      <c r="L1422" s="163"/>
      <c r="M1422" s="9"/>
      <c r="N1422" s="6"/>
    </row>
    <row r="1423" spans="1:14" ht="25.5" customHeight="1" x14ac:dyDescent="0.2">
      <c r="A1423" s="161"/>
      <c r="B1423" s="147" t="s">
        <v>776</v>
      </c>
      <c r="C1423" s="168"/>
      <c r="D1423" s="168"/>
      <c r="E1423" s="168"/>
      <c r="F1423" s="79">
        <v>45109.564499999993</v>
      </c>
      <c r="G1423" s="79">
        <v>45109.564499999993</v>
      </c>
      <c r="H1423" s="79">
        <f>H1420</f>
        <v>45087.661000000007</v>
      </c>
      <c r="I1423" s="163"/>
      <c r="J1423" s="163"/>
      <c r="K1423" s="163"/>
      <c r="L1423" s="163"/>
      <c r="M1423" s="9"/>
      <c r="N1423" s="6"/>
    </row>
  </sheetData>
  <autoFilter ref="A13:M1423"/>
  <customSheetViews>
    <customSheetView guid="{3866D92C-E6CA-4391-BC7D-E318C056A683}" scale="70" hiddenRows="1">
      <pane ySplit="8" topLeftCell="A668" activePane="bottomLeft" state="frozen"/>
      <selection pane="bottomLeft" activeCell="N679" sqref="N679"/>
      <pageMargins left="0.7" right="0.7" top="0.75" bottom="0.75" header="0.3" footer="0.3"/>
      <pageSetup paperSize="9" scale="39" orientation="portrait" horizontalDpi="180" verticalDpi="180" r:id="rId1"/>
    </customSheetView>
    <customSheetView guid="{CE22115F-0C1E-41E3-9068-49E483EF679C}" scale="70" hiddenRows="1">
      <pane ySplit="8" topLeftCell="A1237" activePane="bottomLeft" state="frozen"/>
      <selection pane="bottomLeft" activeCell="H1239" sqref="H1239:J1240"/>
      <pageMargins left="0.7" right="0.7" top="0.75" bottom="0.75" header="0.3" footer="0.3"/>
      <pageSetup paperSize="9" scale="39" orientation="portrait" horizontalDpi="180" verticalDpi="180" r:id="rId2"/>
    </customSheetView>
    <customSheetView guid="{2ACE87DB-549C-494D-8D7C-02C5DADB0811}" scale="80" hiddenRows="1">
      <pane ySplit="8" topLeftCell="A807" activePane="bottomLeft" state="frozen"/>
      <selection pane="bottomLeft" activeCell="N815" sqref="N815"/>
      <pageMargins left="0.7" right="0.7" top="0.75" bottom="0.75" header="0.3" footer="0.3"/>
      <pageSetup paperSize="9" scale="39" orientation="portrait" horizontalDpi="180" verticalDpi="180" r:id="rId3"/>
    </customSheetView>
    <customSheetView guid="{8A2666B8-AB27-419E-A469-F86D17DF023A}" scale="80">
      <pane ySplit="8" topLeftCell="A1159" activePane="bottomLeft" state="frozen"/>
      <selection pane="bottomLeft" activeCell="P1164" sqref="P1164"/>
      <pageMargins left="0.7" right="0.7" top="0.75" bottom="0.75" header="0.3" footer="0.3"/>
      <pageSetup paperSize="9" scale="39" orientation="portrait" horizontalDpi="180" verticalDpi="180" r:id="rId4"/>
    </customSheetView>
    <customSheetView guid="{265F7E40-7672-47D8-9CE4-4C134EF98C7D}" scale="40" showPageBreaks="1" printArea="1" hiddenRows="1" view="pageBreakPreview">
      <pane ySplit="8" topLeftCell="A173" activePane="bottomLeft" state="frozen"/>
      <selection pane="bottomLeft" activeCell="A194" sqref="A185:XFD194"/>
      <pageMargins left="0.7" right="0.7" top="0.75" bottom="0.75" header="0.3" footer="0.3"/>
      <pageSetup paperSize="9" scale="36" orientation="landscape" horizontalDpi="180" verticalDpi="180" r:id="rId5"/>
    </customSheetView>
  </customSheetViews>
  <mergeCells count="404">
    <mergeCell ref="M749:M750"/>
    <mergeCell ref="M247:M248"/>
    <mergeCell ref="A213:M213"/>
    <mergeCell ref="A224:M224"/>
    <mergeCell ref="A225:M225"/>
    <mergeCell ref="B1252:B1253"/>
    <mergeCell ref="B1255:B1256"/>
    <mergeCell ref="B1243:B1245"/>
    <mergeCell ref="D1243:D1245"/>
    <mergeCell ref="B1250:B1251"/>
    <mergeCell ref="B1247:B1248"/>
    <mergeCell ref="B1120:B1121"/>
    <mergeCell ref="C1120:C1121"/>
    <mergeCell ref="B1127:B1128"/>
    <mergeCell ref="C1127:C1128"/>
    <mergeCell ref="D1127:D1128"/>
    <mergeCell ref="E1127:E1128"/>
    <mergeCell ref="B1139:B1140"/>
    <mergeCell ref="D1139:D1140"/>
    <mergeCell ref="E1139:E1140"/>
    <mergeCell ref="D1186:D1188"/>
    <mergeCell ref="D1189:D1191"/>
    <mergeCell ref="D1192:D1195"/>
    <mergeCell ref="D1196:D1199"/>
    <mergeCell ref="D107:D109"/>
    <mergeCell ref="D110:D112"/>
    <mergeCell ref="D258:D260"/>
    <mergeCell ref="D261:D265"/>
    <mergeCell ref="E1093:E1094"/>
    <mergeCell ref="D371:D372"/>
    <mergeCell ref="E371:E372"/>
    <mergeCell ref="D1354:D1356"/>
    <mergeCell ref="D1250:D1251"/>
    <mergeCell ref="E1250:E1251"/>
    <mergeCell ref="E369:E370"/>
    <mergeCell ref="E270:E272"/>
    <mergeCell ref="E335:E336"/>
    <mergeCell ref="E367:E368"/>
    <mergeCell ref="E1243:E1245"/>
    <mergeCell ref="D917:D919"/>
    <mergeCell ref="D1252:D1253"/>
    <mergeCell ref="E1252:E1253"/>
    <mergeCell ref="D1247:D1248"/>
    <mergeCell ref="D1120:D1121"/>
    <mergeCell ref="D1115:D1116"/>
    <mergeCell ref="E1115:E1116"/>
    <mergeCell ref="D1255:D1256"/>
    <mergeCell ref="E1255:E1256"/>
    <mergeCell ref="B1221:B1222"/>
    <mergeCell ref="D1221:D1222"/>
    <mergeCell ref="E1221:E1222"/>
    <mergeCell ref="B1225:B1226"/>
    <mergeCell ref="D1225:D1226"/>
    <mergeCell ref="E1225:E1226"/>
    <mergeCell ref="B1085:B1087"/>
    <mergeCell ref="B1093:B1094"/>
    <mergeCell ref="D1093:D1094"/>
    <mergeCell ref="B1105:B1106"/>
    <mergeCell ref="D1105:D1106"/>
    <mergeCell ref="E1105:E1106"/>
    <mergeCell ref="D1031:D1032"/>
    <mergeCell ref="E1031:E1032"/>
    <mergeCell ref="B1082:B1083"/>
    <mergeCell ref="D1082:D1083"/>
    <mergeCell ref="E1082:E1083"/>
    <mergeCell ref="B1031:B1032"/>
    <mergeCell ref="B1018:B1019"/>
    <mergeCell ref="D1018:D1019"/>
    <mergeCell ref="E1018:E1019"/>
    <mergeCell ref="B1021:B1022"/>
    <mergeCell ref="D1021:D1022"/>
    <mergeCell ref="E1021:E1022"/>
    <mergeCell ref="B881:B882"/>
    <mergeCell ref="D881:D882"/>
    <mergeCell ref="E881:E882"/>
    <mergeCell ref="B812:B813"/>
    <mergeCell ref="D812:D813"/>
    <mergeCell ref="B814:B815"/>
    <mergeCell ref="D814:D815"/>
    <mergeCell ref="E812:E813"/>
    <mergeCell ref="D869:D870"/>
    <mergeCell ref="E869:E870"/>
    <mergeCell ref="D832:D833"/>
    <mergeCell ref="E832:E833"/>
    <mergeCell ref="E782:E784"/>
    <mergeCell ref="B878:B879"/>
    <mergeCell ref="D878:D879"/>
    <mergeCell ref="E878:E879"/>
    <mergeCell ref="B450:B451"/>
    <mergeCell ref="D450:D451"/>
    <mergeCell ref="E450:E451"/>
    <mergeCell ref="D488:D492"/>
    <mergeCell ref="B554:B555"/>
    <mergeCell ref="D554:D555"/>
    <mergeCell ref="E554:E555"/>
    <mergeCell ref="E661:E662"/>
    <mergeCell ref="E814:E815"/>
    <mergeCell ref="B445:B446"/>
    <mergeCell ref="D445:D446"/>
    <mergeCell ref="E445:E446"/>
    <mergeCell ref="B447:B448"/>
    <mergeCell ref="D447:D448"/>
    <mergeCell ref="E447:E448"/>
    <mergeCell ref="B656:B657"/>
    <mergeCell ref="D656:D657"/>
    <mergeCell ref="E656:E657"/>
    <mergeCell ref="E202:E203"/>
    <mergeCell ref="B204:B205"/>
    <mergeCell ref="D204:D205"/>
    <mergeCell ref="E204:E205"/>
    <mergeCell ref="C270:C272"/>
    <mergeCell ref="D266:D272"/>
    <mergeCell ref="D273:D282"/>
    <mergeCell ref="D298:D299"/>
    <mergeCell ref="B310:B311"/>
    <mergeCell ref="D310:D311"/>
    <mergeCell ref="E310:E311"/>
    <mergeCell ref="C274:C276"/>
    <mergeCell ref="E274:E276"/>
    <mergeCell ref="C277:C279"/>
    <mergeCell ref="E277:E279"/>
    <mergeCell ref="C280:C282"/>
    <mergeCell ref="E280:E282"/>
    <mergeCell ref="A10:A12"/>
    <mergeCell ref="A658:A659"/>
    <mergeCell ref="A443:A444"/>
    <mergeCell ref="A267:A269"/>
    <mergeCell ref="A270:A272"/>
    <mergeCell ref="A405:A406"/>
    <mergeCell ref="A447:A448"/>
    <mergeCell ref="A335:A336"/>
    <mergeCell ref="A337:A338"/>
    <mergeCell ref="A339:A340"/>
    <mergeCell ref="A200:A206"/>
    <mergeCell ref="A310:A311"/>
    <mergeCell ref="A653:A654"/>
    <mergeCell ref="A656:A657"/>
    <mergeCell ref="A454:A455"/>
    <mergeCell ref="A450:A451"/>
    <mergeCell ref="A438:A441"/>
    <mergeCell ref="A306:A307"/>
    <mergeCell ref="A314:A316"/>
    <mergeCell ref="A341:A342"/>
    <mergeCell ref="A377:A378"/>
    <mergeCell ref="A343:A344"/>
    <mergeCell ref="A274:A276"/>
    <mergeCell ref="A333:A334"/>
    <mergeCell ref="A1018:A1019"/>
    <mergeCell ref="A1021:A1022"/>
    <mergeCell ref="A881:A882"/>
    <mergeCell ref="A887:A888"/>
    <mergeCell ref="B1240:B1241"/>
    <mergeCell ref="D1240:D1241"/>
    <mergeCell ref="E1240:E1241"/>
    <mergeCell ref="A1120:A1121"/>
    <mergeCell ref="A1082:A1083"/>
    <mergeCell ref="A1203:A1204"/>
    <mergeCell ref="B1115:B1116"/>
    <mergeCell ref="A1225:A1226"/>
    <mergeCell ref="A1221:A1222"/>
    <mergeCell ref="A1115:A1116"/>
    <mergeCell ref="B1113:B1114"/>
    <mergeCell ref="D1113:D1114"/>
    <mergeCell ref="E1113:E1114"/>
    <mergeCell ref="A1105:A1106"/>
    <mergeCell ref="A917:A919"/>
    <mergeCell ref="A955:A957"/>
    <mergeCell ref="B917:B919"/>
    <mergeCell ref="E917:E919"/>
    <mergeCell ref="B955:B957"/>
    <mergeCell ref="D915:D916"/>
    <mergeCell ref="C10:C12"/>
    <mergeCell ref="D10:D12"/>
    <mergeCell ref="B10:B12"/>
    <mergeCell ref="J11:J12"/>
    <mergeCell ref="K11:K12"/>
    <mergeCell ref="B454:B455"/>
    <mergeCell ref="E454:E455"/>
    <mergeCell ref="B459:B460"/>
    <mergeCell ref="D459:D460"/>
    <mergeCell ref="E459:E460"/>
    <mergeCell ref="F419:L419"/>
    <mergeCell ref="L11:L12"/>
    <mergeCell ref="F43:L43"/>
    <mergeCell ref="F44:L44"/>
    <mergeCell ref="F172:L172"/>
    <mergeCell ref="F173:L173"/>
    <mergeCell ref="D131:D133"/>
    <mergeCell ref="E131:E133"/>
    <mergeCell ref="F292:L292"/>
    <mergeCell ref="B341:B342"/>
    <mergeCell ref="B343:B344"/>
    <mergeCell ref="B365:B366"/>
    <mergeCell ref="C365:C366"/>
    <mergeCell ref="D365:D366"/>
    <mergeCell ref="F103:L103"/>
    <mergeCell ref="F104:L104"/>
    <mergeCell ref="B131:B133"/>
    <mergeCell ref="F254:L254"/>
    <mergeCell ref="F255:L255"/>
    <mergeCell ref="F294:L294"/>
    <mergeCell ref="A131:A133"/>
    <mergeCell ref="F293:L293"/>
    <mergeCell ref="E306:E307"/>
    <mergeCell ref="C298:C299"/>
    <mergeCell ref="B306:B307"/>
    <mergeCell ref="D306:D307"/>
    <mergeCell ref="A186:A188"/>
    <mergeCell ref="A192:A197"/>
    <mergeCell ref="B186:B188"/>
    <mergeCell ref="D186:D188"/>
    <mergeCell ref="E186:E188"/>
    <mergeCell ref="B192:B197"/>
    <mergeCell ref="D192:D197"/>
    <mergeCell ref="B200:B201"/>
    <mergeCell ref="D200:D201"/>
    <mergeCell ref="E200:E201"/>
    <mergeCell ref="B202:B203"/>
    <mergeCell ref="D202:D203"/>
    <mergeCell ref="F356:L356"/>
    <mergeCell ref="C258:C260"/>
    <mergeCell ref="E258:E260"/>
    <mergeCell ref="C261:C265"/>
    <mergeCell ref="E261:E265"/>
    <mergeCell ref="C267:C269"/>
    <mergeCell ref="E267:E269"/>
    <mergeCell ref="B405:B406"/>
    <mergeCell ref="C405:C406"/>
    <mergeCell ref="D405:D406"/>
    <mergeCell ref="E365:E366"/>
    <mergeCell ref="B374:B375"/>
    <mergeCell ref="C374:C375"/>
    <mergeCell ref="D374:D375"/>
    <mergeCell ref="D377:D378"/>
    <mergeCell ref="E377:E378"/>
    <mergeCell ref="E374:E375"/>
    <mergeCell ref="B385:B386"/>
    <mergeCell ref="C385:C386"/>
    <mergeCell ref="D385:D386"/>
    <mergeCell ref="E385:E386"/>
    <mergeCell ref="B391:B392"/>
    <mergeCell ref="D391:D394"/>
    <mergeCell ref="E391:E392"/>
    <mergeCell ref="F1391:L1391"/>
    <mergeCell ref="F1076:L1076"/>
    <mergeCell ref="F1075:L1075"/>
    <mergeCell ref="A1127:A1128"/>
    <mergeCell ref="A782:A784"/>
    <mergeCell ref="A832:A833"/>
    <mergeCell ref="A814:A815"/>
    <mergeCell ref="A1093:A1094"/>
    <mergeCell ref="B1203:B1204"/>
    <mergeCell ref="D1203:D1204"/>
    <mergeCell ref="E1203:E1204"/>
    <mergeCell ref="B887:B888"/>
    <mergeCell ref="D887:D888"/>
    <mergeCell ref="E887:E888"/>
    <mergeCell ref="B895:B896"/>
    <mergeCell ref="A1085:A1087"/>
    <mergeCell ref="F1372:L1372"/>
    <mergeCell ref="F1184:L1184"/>
    <mergeCell ref="F1390:L1390"/>
    <mergeCell ref="F1326:L1326"/>
    <mergeCell ref="A1113:A1114"/>
    <mergeCell ref="A1031:A1032"/>
    <mergeCell ref="D895:D896"/>
    <mergeCell ref="E895:E896"/>
    <mergeCell ref="D955:D957"/>
    <mergeCell ref="E955:E957"/>
    <mergeCell ref="F1345:L1345"/>
    <mergeCell ref="F357:L357"/>
    <mergeCell ref="D454:D455"/>
    <mergeCell ref="F524:L524"/>
    <mergeCell ref="F525:L525"/>
    <mergeCell ref="B387:B389"/>
    <mergeCell ref="D387:D389"/>
    <mergeCell ref="E387:E389"/>
    <mergeCell ref="B367:B368"/>
    <mergeCell ref="C367:C368"/>
    <mergeCell ref="D367:D368"/>
    <mergeCell ref="E405:E406"/>
    <mergeCell ref="B369:B370"/>
    <mergeCell ref="C369:C370"/>
    <mergeCell ref="D369:D370"/>
    <mergeCell ref="B371:B372"/>
    <mergeCell ref="F708:L708"/>
    <mergeCell ref="F641:L641"/>
    <mergeCell ref="F642:L642"/>
    <mergeCell ref="F643:L643"/>
    <mergeCell ref="F687:L687"/>
    <mergeCell ref="B658:B659"/>
    <mergeCell ref="F1346:L1346"/>
    <mergeCell ref="F621:L621"/>
    <mergeCell ref="F586:L586"/>
    <mergeCell ref="F600:L600"/>
    <mergeCell ref="F601:L601"/>
    <mergeCell ref="F620:L620"/>
    <mergeCell ref="F546:L546"/>
    <mergeCell ref="F545:L545"/>
    <mergeCell ref="F418:L418"/>
    <mergeCell ref="F709:L709"/>
    <mergeCell ref="F564:L564"/>
    <mergeCell ref="F585:L585"/>
    <mergeCell ref="F563:L563"/>
    <mergeCell ref="E314:E316"/>
    <mergeCell ref="A385:A386"/>
    <mergeCell ref="A374:A375"/>
    <mergeCell ref="A367:A368"/>
    <mergeCell ref="C371:C372"/>
    <mergeCell ref="A277:A279"/>
    <mergeCell ref="A280:A282"/>
    <mergeCell ref="A445:A446"/>
    <mergeCell ref="A403:A404"/>
    <mergeCell ref="A401:A402"/>
    <mergeCell ref="A369:A370"/>
    <mergeCell ref="A365:A366"/>
    <mergeCell ref="A387:A389"/>
    <mergeCell ref="A390:A394"/>
    <mergeCell ref="A396:A397"/>
    <mergeCell ref="B337:B338"/>
    <mergeCell ref="B339:B340"/>
    <mergeCell ref="C339:C340"/>
    <mergeCell ref="D339:D340"/>
    <mergeCell ref="E339:E340"/>
    <mergeCell ref="B333:B334"/>
    <mergeCell ref="D333:D334"/>
    <mergeCell ref="E333:E334"/>
    <mergeCell ref="B335:B336"/>
    <mergeCell ref="B915:B916"/>
    <mergeCell ref="B883:B884"/>
    <mergeCell ref="A459:A460"/>
    <mergeCell ref="B869:B870"/>
    <mergeCell ref="B782:B784"/>
    <mergeCell ref="D782:D784"/>
    <mergeCell ref="B653:B654"/>
    <mergeCell ref="D653:D654"/>
    <mergeCell ref="D314:D316"/>
    <mergeCell ref="D658:D659"/>
    <mergeCell ref="A661:A662"/>
    <mergeCell ref="A895:A896"/>
    <mergeCell ref="B661:B662"/>
    <mergeCell ref="D661:D662"/>
    <mergeCell ref="A812:A813"/>
    <mergeCell ref="A869:A870"/>
    <mergeCell ref="A554:A555"/>
    <mergeCell ref="C335:C336"/>
    <mergeCell ref="D335:D336"/>
    <mergeCell ref="B377:B378"/>
    <mergeCell ref="C377:C378"/>
    <mergeCell ref="B393:B394"/>
    <mergeCell ref="C393:C394"/>
    <mergeCell ref="B443:B444"/>
    <mergeCell ref="E393:E394"/>
    <mergeCell ref="D443:D444"/>
    <mergeCell ref="E443:E444"/>
    <mergeCell ref="B396:B397"/>
    <mergeCell ref="D396:D397"/>
    <mergeCell ref="E396:E397"/>
    <mergeCell ref="B401:B402"/>
    <mergeCell ref="C401:C402"/>
    <mergeCell ref="D401:D402"/>
    <mergeCell ref="E401:E402"/>
    <mergeCell ref="B403:B404"/>
    <mergeCell ref="C403:C404"/>
    <mergeCell ref="D403:D404"/>
    <mergeCell ref="E403:E404"/>
    <mergeCell ref="D438:D441"/>
    <mergeCell ref="E438:E441"/>
    <mergeCell ref="F4:L4"/>
    <mergeCell ref="D19:D21"/>
    <mergeCell ref="F14:L14"/>
    <mergeCell ref="F15:L15"/>
    <mergeCell ref="F16:L16"/>
    <mergeCell ref="J10:L10"/>
    <mergeCell ref="I10:I12"/>
    <mergeCell ref="F11:F12"/>
    <mergeCell ref="G11:G12"/>
    <mergeCell ref="H11:H12"/>
    <mergeCell ref="F10:H10"/>
    <mergeCell ref="E10:E12"/>
    <mergeCell ref="M217:M218"/>
    <mergeCell ref="A1240:A1241"/>
    <mergeCell ref="A1139:A1140"/>
    <mergeCell ref="A1255:A1256"/>
    <mergeCell ref="A1247:A1248"/>
    <mergeCell ref="A1243:A1245"/>
    <mergeCell ref="A1250:A1251"/>
    <mergeCell ref="A1252:A1253"/>
    <mergeCell ref="M10:M12"/>
    <mergeCell ref="A1010:A1012"/>
    <mergeCell ref="A1013:A1014"/>
    <mergeCell ref="A883:A884"/>
    <mergeCell ref="A915:A916"/>
    <mergeCell ref="A878:A879"/>
    <mergeCell ref="F726:L726"/>
    <mergeCell ref="F579:H579"/>
    <mergeCell ref="A371:A372"/>
    <mergeCell ref="F710:L710"/>
    <mergeCell ref="F725:L725"/>
    <mergeCell ref="F486:L486"/>
    <mergeCell ref="F487:L487"/>
    <mergeCell ref="D883:D884"/>
    <mergeCell ref="E658:E659"/>
    <mergeCell ref="E653:E654"/>
  </mergeCells>
  <printOptions horizontalCentered="1"/>
  <pageMargins left="0.19685039370078741" right="0.19685039370078741" top="0.39370078740157483" bottom="0.39370078740157483" header="0.19685039370078741" footer="0.19685039370078741"/>
  <pageSetup paperSize="9" scale="70" orientation="landscape" blackAndWhite="1" horizontalDpi="180" verticalDpi="180" r:id="rId6"/>
  <headerFooter>
    <oddFooter>&amp;R&amp;"Times New Roman,обычный"&amp;10&amp;P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5" sqref="C5"/>
    </sheetView>
  </sheetViews>
  <sheetFormatPr defaultRowHeight="15" x14ac:dyDescent="0.25"/>
  <cols>
    <col min="1" max="1" width="33.42578125" customWidth="1"/>
    <col min="2" max="2" width="36.28515625" customWidth="1"/>
    <col min="3" max="3" width="52.28515625" customWidth="1"/>
  </cols>
  <sheetData>
    <row r="1" spans="1:3" ht="18.75" x14ac:dyDescent="0.25">
      <c r="A1" s="228" t="s">
        <v>1988</v>
      </c>
      <c r="B1" s="228"/>
      <c r="C1" s="228"/>
    </row>
    <row r="2" spans="1:3" ht="15.75" thickBot="1" x14ac:dyDescent="0.3"/>
    <row r="3" spans="1:3" ht="26.25" thickBot="1" x14ac:dyDescent="0.3">
      <c r="A3" s="232" t="s">
        <v>1981</v>
      </c>
      <c r="B3" s="233" t="s">
        <v>1982</v>
      </c>
      <c r="C3" s="234" t="s">
        <v>1983</v>
      </c>
    </row>
    <row r="4" spans="1:3" ht="15.75" thickBot="1" x14ac:dyDescent="0.3">
      <c r="A4" s="235">
        <v>1</v>
      </c>
      <c r="B4" s="229">
        <v>2</v>
      </c>
      <c r="C4" s="236">
        <v>3</v>
      </c>
    </row>
    <row r="5" spans="1:3" ht="204.75" thickBot="1" x14ac:dyDescent="0.3">
      <c r="A5" s="237" t="s">
        <v>1984</v>
      </c>
      <c r="B5" s="231" t="s">
        <v>1985</v>
      </c>
      <c r="C5" s="238" t="s">
        <v>2003</v>
      </c>
    </row>
    <row r="6" spans="1:3" ht="255.75" thickBot="1" x14ac:dyDescent="0.3">
      <c r="A6" s="239" t="s">
        <v>1986</v>
      </c>
      <c r="B6" s="240" t="s">
        <v>1987</v>
      </c>
      <c r="C6" s="241" t="s">
        <v>2004</v>
      </c>
    </row>
    <row r="8" spans="1:3" x14ac:dyDescent="0.25">
      <c r="A8" s="230" t="s">
        <v>1989</v>
      </c>
      <c r="B8" s="230"/>
      <c r="C8" s="230"/>
    </row>
  </sheetData>
  <mergeCells count="2">
    <mergeCell ref="A8:C8"/>
    <mergeCell ref="A1:C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21" sqref="B21"/>
    </sheetView>
  </sheetViews>
  <sheetFormatPr defaultRowHeight="12.75" x14ac:dyDescent="0.2"/>
  <cols>
    <col min="1" max="1" width="33" style="243" customWidth="1"/>
    <col min="2" max="2" width="53.5703125" style="243" customWidth="1"/>
    <col min="3" max="16384" width="9.140625" style="243"/>
  </cols>
  <sheetData>
    <row r="1" spans="1:2" x14ac:dyDescent="0.2">
      <c r="A1" s="242" t="s">
        <v>1994</v>
      </c>
      <c r="B1" s="242"/>
    </row>
    <row r="2" spans="1:2" ht="13.5" thickBot="1" x14ac:dyDescent="0.25"/>
    <row r="3" spans="1:2" ht="51.75" thickBot="1" x14ac:dyDescent="0.25">
      <c r="A3" s="244" t="s">
        <v>1990</v>
      </c>
      <c r="B3" s="245" t="s">
        <v>1991</v>
      </c>
    </row>
    <row r="4" spans="1:2" ht="13.5" thickBot="1" x14ac:dyDescent="0.25">
      <c r="A4" s="246">
        <v>1</v>
      </c>
      <c r="B4" s="247">
        <v>2</v>
      </c>
    </row>
    <row r="5" spans="1:2" ht="64.5" thickBot="1" x14ac:dyDescent="0.25">
      <c r="A5" s="248" t="s">
        <v>1992</v>
      </c>
      <c r="B5" s="241" t="s">
        <v>1993</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5" sqref="D5:D9"/>
    </sheetView>
  </sheetViews>
  <sheetFormatPr defaultRowHeight="12.75" x14ac:dyDescent="0.2"/>
  <cols>
    <col min="1" max="1" width="31" style="243" customWidth="1"/>
    <col min="2" max="2" width="26.7109375" style="243" customWidth="1"/>
    <col min="3" max="3" width="22.42578125" style="243" customWidth="1"/>
    <col min="4" max="4" width="31.28515625" style="243" customWidth="1"/>
    <col min="5" max="16384" width="9.140625" style="243"/>
  </cols>
  <sheetData>
    <row r="1" spans="1:4" x14ac:dyDescent="0.2">
      <c r="A1" s="242" t="s">
        <v>2002</v>
      </c>
      <c r="B1" s="242"/>
      <c r="C1" s="242"/>
      <c r="D1" s="242"/>
    </row>
    <row r="2" spans="1:4" ht="13.5" thickBot="1" x14ac:dyDescent="0.25"/>
    <row r="3" spans="1:4" ht="26.25" thickBot="1" x14ac:dyDescent="0.25">
      <c r="A3" s="250" t="s">
        <v>1253</v>
      </c>
      <c r="B3" s="251" t="s">
        <v>2005</v>
      </c>
      <c r="C3" s="251" t="s">
        <v>2006</v>
      </c>
      <c r="D3" s="252" t="s">
        <v>1995</v>
      </c>
    </row>
    <row r="4" spans="1:4" ht="13.5" thickBot="1" x14ac:dyDescent="0.25">
      <c r="A4" s="253">
        <v>1</v>
      </c>
      <c r="B4" s="249">
        <v>2</v>
      </c>
      <c r="C4" s="249">
        <v>3</v>
      </c>
      <c r="D4" s="254">
        <v>4</v>
      </c>
    </row>
    <row r="5" spans="1:4" ht="13.5" thickBot="1" x14ac:dyDescent="0.25">
      <c r="A5" s="255" t="s">
        <v>1996</v>
      </c>
      <c r="B5" s="249">
        <v>129826.7</v>
      </c>
      <c r="C5" s="249">
        <v>129674.2</v>
      </c>
      <c r="D5" s="256" t="s">
        <v>1997</v>
      </c>
    </row>
    <row r="6" spans="1:4" ht="13.5" thickBot="1" x14ac:dyDescent="0.25">
      <c r="A6" s="255" t="s">
        <v>1998</v>
      </c>
      <c r="B6" s="249">
        <v>57764.2</v>
      </c>
      <c r="C6" s="249">
        <v>57712.3</v>
      </c>
      <c r="D6" s="257"/>
    </row>
    <row r="7" spans="1:4" ht="13.5" thickBot="1" x14ac:dyDescent="0.25">
      <c r="A7" s="255" t="s">
        <v>1999</v>
      </c>
      <c r="B7" s="249">
        <v>8827.7000000000007</v>
      </c>
      <c r="C7" s="249">
        <v>8800.2999999999993</v>
      </c>
      <c r="D7" s="257"/>
    </row>
    <row r="8" spans="1:4" ht="13.5" thickBot="1" x14ac:dyDescent="0.25">
      <c r="A8" s="255" t="s">
        <v>2000</v>
      </c>
      <c r="B8" s="249">
        <v>56501.5</v>
      </c>
      <c r="C8" s="249">
        <v>41563.699999999997</v>
      </c>
      <c r="D8" s="257"/>
    </row>
    <row r="9" spans="1:4" ht="54" customHeight="1" thickBot="1" x14ac:dyDescent="0.25">
      <c r="A9" s="258" t="s">
        <v>2001</v>
      </c>
      <c r="B9" s="259">
        <v>252920.1</v>
      </c>
      <c r="C9" s="259">
        <v>237750.5</v>
      </c>
      <c r="D9" s="260"/>
    </row>
  </sheetData>
  <mergeCells count="2">
    <mergeCell ref="D5:D9"/>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2017 каз</vt:lpstr>
      <vt:lpstr>Ведомствоар. өзара әрекет. талд</vt:lpstr>
      <vt:lpstr>Сыртқы әсер. талд.</vt:lpstr>
      <vt:lpstr>Қарж. қараж. игеру</vt:lpstr>
      <vt:lpstr>'2017 каз'!Заголовки_для_печати</vt:lpstr>
      <vt:lpstr>'2017 каз'!Область_печати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User1</cp:lastModifiedBy>
  <cp:lastPrinted>2018-03-01T14:50:35Z</cp:lastPrinted>
  <dcterms:created xsi:type="dcterms:W3CDTF">2006-09-28T05:33:49Z</dcterms:created>
  <dcterms:modified xsi:type="dcterms:W3CDTF">2018-03-30T12:16:26Z</dcterms:modified>
</cp:coreProperties>
</file>