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760"/>
  </bookViews>
  <sheets>
    <sheet name="Достижение целей" sheetId="1" r:id="rId1"/>
    <sheet name="Анализ межвед" sheetId="5" r:id="rId2"/>
    <sheet name="Анализ внешнего" sheetId="3" r:id="rId3"/>
    <sheet name="Освоение средств " sheetId="11" r:id="rId4"/>
    <sheet name="Аналитическая" sheetId="12" r:id="rId5"/>
  </sheets>
  <definedNames>
    <definedName name="_xlnm._FilterDatabase" localSheetId="0" hidden="1">'Достижение целей'!$D$1:$D$155</definedName>
    <definedName name="_xlnm.Print_Titles" localSheetId="3">'Освоение средств '!$4:$4</definedName>
    <definedName name="_xlnm.Print_Area" localSheetId="1">'Анализ межвед'!$A$1:$C$8</definedName>
    <definedName name="_xlnm.Print_Area" localSheetId="0">'Достижение целей'!$A$1:$J$155</definedName>
    <definedName name="_xlnm.Print_Area" localSheetId="3">'Освоение средств '!$A$1:$E$10</definedName>
  </definedNames>
  <calcPr calcId="124519"/>
</workbook>
</file>

<file path=xl/calcChain.xml><?xml version="1.0" encoding="utf-8"?>
<calcChain xmlns="http://schemas.openxmlformats.org/spreadsheetml/2006/main">
  <c r="H151" i="1"/>
  <c r="H152"/>
  <c r="H153"/>
  <c r="I153"/>
  <c r="F155"/>
  <c r="G155"/>
  <c r="H155" s="1"/>
  <c r="F149"/>
  <c r="G154"/>
  <c r="H154" s="1"/>
  <c r="F154"/>
  <c r="G153"/>
  <c r="F153"/>
  <c r="G152"/>
  <c r="F152"/>
  <c r="G151"/>
  <c r="G150"/>
  <c r="F151"/>
  <c r="F150"/>
  <c r="I151" l="1"/>
  <c r="I154"/>
  <c r="I155"/>
  <c r="I150"/>
  <c r="I152"/>
  <c r="G149"/>
  <c r="D10" i="11"/>
  <c r="C10"/>
  <c r="I149" i="1" l="1"/>
</calcChain>
</file>

<file path=xl/sharedStrings.xml><?xml version="1.0" encoding="utf-8"?>
<sst xmlns="http://schemas.openxmlformats.org/spreadsheetml/2006/main" count="657" uniqueCount="281">
  <si>
    <t>Наименование</t>
  </si>
  <si>
    <t>Ответственные исполнители</t>
  </si>
  <si>
    <t>%</t>
  </si>
  <si>
    <t>млн. тенге</t>
  </si>
  <si>
    <t>-</t>
  </si>
  <si>
    <t>чел.</t>
  </si>
  <si>
    <t>Отчет ОЗиСП</t>
  </si>
  <si>
    <t>ОЗиСП</t>
  </si>
  <si>
    <t>ОФКиС</t>
  </si>
  <si>
    <t>Исполнено</t>
  </si>
  <si>
    <t>Информация об исполнении</t>
  </si>
  <si>
    <t>Источники финансирования</t>
  </si>
  <si>
    <t>Код бюджетной программы</t>
  </si>
  <si>
    <t>Отчет о реализации</t>
  </si>
  <si>
    <t>Государственный орган – ГУ «Отдел экономики и бюджетного планирования акимата города Лисаковска»</t>
  </si>
  <si>
    <t>Источник информации</t>
  </si>
  <si>
    <t>*</t>
  </si>
  <si>
    <t>Мероприятия</t>
  </si>
  <si>
    <t>ОС</t>
  </si>
  <si>
    <t>Наименование целевого индикатора/ показателя результата</t>
  </si>
  <si>
    <t>Орган-соисполнитель</t>
  </si>
  <si>
    <t>Анализ взаимодействия</t>
  </si>
  <si>
    <t>2. Анализ межведомственного взаимодействия</t>
  </si>
  <si>
    <t>Факторы внешнего воздействия и их влияние на достижение целевых индикаторов/показателей результата</t>
  </si>
  <si>
    <t>Принятые меры</t>
  </si>
  <si>
    <t>Несоответствие спроса и предложения на рынке труда, недостаточность квалифицированных кадров для предприятий города</t>
  </si>
  <si>
    <t>Развитая система коммунальной инфраструктуры оказывает положительное влияние на уровень удовлетворенности  потребителей  качеством оказываемых коммунальных услуг.</t>
  </si>
  <si>
    <t>Социальная направленность бюджета города оказывает положительное влияние на развитие  образования, социальной защиты, культуры, спорта на административной территории города.</t>
  </si>
  <si>
    <t xml:space="preserve">Обеспечение  деятельности и увеличение сети  учреждений образования, культуры, спорта города. </t>
  </si>
  <si>
    <t>РБ</t>
  </si>
  <si>
    <t>ОБ</t>
  </si>
  <si>
    <t>№ п/п</t>
  </si>
  <si>
    <t>Источник финансирования</t>
  </si>
  <si>
    <t>ДИ</t>
  </si>
  <si>
    <t>МБ</t>
  </si>
  <si>
    <t>местный бюджет</t>
  </si>
  <si>
    <t>республиканский бюджет</t>
  </si>
  <si>
    <t>в пределах выделяемых средств</t>
  </si>
  <si>
    <t>Всего по ПРОГРАММЕ:</t>
  </si>
  <si>
    <t>другие источники</t>
  </si>
  <si>
    <t>4. Освоение финансовых средств</t>
  </si>
  <si>
    <t>3. Анализ внешнего воздействия</t>
  </si>
  <si>
    <t>Ед.     изм.</t>
  </si>
  <si>
    <t>финансирование не требуется</t>
  </si>
  <si>
    <t>средства предприятия</t>
  </si>
  <si>
    <t>ОЖКХ,ПТиАД</t>
  </si>
  <si>
    <t>Рост уровня инфляции, рост коммунальных тарифов и цен на основные продукты питания.</t>
  </si>
  <si>
    <t>Исполнение</t>
  </si>
  <si>
    <t>базовое (исходное значение)</t>
  </si>
  <si>
    <t>план</t>
  </si>
  <si>
    <t>факт</t>
  </si>
  <si>
    <t>Доля действующих субъектов малого и среднего предпринимательства в общем объеме зарегистрированных</t>
  </si>
  <si>
    <t>Общая площадь введенных в эксплуатацию жилых зданий</t>
  </si>
  <si>
    <t>информация ОФКиС</t>
  </si>
  <si>
    <t>Организация и проведение в установленном порядке ежегодных комиссионных обследований гидротехнических сооружений водохранилищ региона в целях проверки их готовности к паводковым периодам</t>
  </si>
  <si>
    <t>Строительство  индивидуального жилья, ежегодно не менее 1000 кв. метров</t>
  </si>
  <si>
    <t>Отчет ОЖКХ,ПТиАД</t>
  </si>
  <si>
    <t>1. Информация о ходе реализации программы</t>
  </si>
  <si>
    <t>ОПиСХ</t>
  </si>
  <si>
    <t>Отчет ОПиСХ</t>
  </si>
  <si>
    <t>Увеличение  количества  очередников на получение жилья.</t>
  </si>
  <si>
    <t xml:space="preserve"> </t>
  </si>
  <si>
    <t xml:space="preserve">5) К положительным, факторам воздействия внешней среды на реализацию Программы можно отнести:
- близость города к    крупному железнодорожному узлу станции Тобол (18 км), и к областному центру -  г. Костанай (120 км);
-  близость города Лисаковска с приграничными регионами Российской Федерации (70 км);    
- близость города к автомобильной дороге «Костанай – Житикара», посредством которой осуществляется транспортная связь с Центральным и Южным Казахстаном, Россией.
-    осуществление  железнодорожной связи с Россией, регионами Центральной Азии и Китаем через станции Майлина и Тобол по Южно-Сибирской магистрали;
- наличие всей инженерной инфраструктуры (водоснабжение, теплоснабжение, газоснабжение, электроснабжение);
- наличие социально-значимых объектов (образования, здравоохранения, культуры, спорта). 
</t>
  </si>
  <si>
    <t xml:space="preserve">К отрицательным факторам воздействия внешней среды можно отнести:
Падение мирового спроса и цен на рынках цветных и черных металлов. 
Ужесточение на законодательном уровне требований к производителям алкоголя.
Также к отрицательным факторам воздействия внешней среды можно отнести природно-климатические условия региона. В осенне-зимний период продолжительное сохранение отрицательных температур тормозят уровень развития жилищного строительства. Требуется значительное финансирование работ, связанных с зимней очисткой и вывозом снега с улиц города, в весенний период — предотвращения чрезвычайных ситуаций в связи с возможным паводком.
Рост тарифов на коммунальные услуги, связанные с ростом отпускной цены на энергоносители, увеличивают себестоимость выпускаемой товарной промышленной продукции, что снижает конкурентоспособность товара на внешнем рынке (энергетическая составляющая в структуре себестоимости продукции местных производителей колеблется от 20 до 50%). 
</t>
  </si>
  <si>
    <t>в  городах</t>
  </si>
  <si>
    <t>в сельских населенных пунктах</t>
  </si>
  <si>
    <t>ед.</t>
  </si>
  <si>
    <t>официальные статистические данные</t>
  </si>
  <si>
    <t xml:space="preserve">ведомственная отчетность </t>
  </si>
  <si>
    <t>Отчет  аппарата акима города Лисаковска, ОЧС</t>
  </si>
  <si>
    <t>Отчет ОС</t>
  </si>
  <si>
    <t>Причины неиспользования</t>
  </si>
  <si>
    <t>Ежегодно 2 раза в год проводятся проверки 417 гидрантов.</t>
  </si>
  <si>
    <t>Создание новых рабочих мест</t>
  </si>
  <si>
    <t>НФ</t>
  </si>
  <si>
    <t xml:space="preserve">             Аким города Лисаковска ___________А. Ибраев</t>
  </si>
  <si>
    <t>Программы развития  территории города Лисаковска на 2021-2025 годы</t>
  </si>
  <si>
    <t>за январь-декабрь 2021 года</t>
  </si>
  <si>
    <t>Утверждена решением сессии Лисаковского городского маслихата №557 от 15.01.2021 г.</t>
  </si>
  <si>
    <t>Направление 1: Рост экономики региона</t>
  </si>
  <si>
    <t>1.1. Промышленность</t>
  </si>
  <si>
    <t>Цель 1: Приоритетное развитие базовых отраслей промышленности</t>
  </si>
  <si>
    <t>Целевые индикаторы:</t>
  </si>
  <si>
    <t>Инвестиции в основной капитал в обрабатывающую промышленность</t>
  </si>
  <si>
    <t>Поиск и включение не менее одного проекта в Карту поддержки предпринимательства области.</t>
  </si>
  <si>
    <t>Подведение инженерной инфраструктуры к инвестиционным проектам для реализации проектов</t>
  </si>
  <si>
    <t>Реализация проекта "Строительство завода по производству карбида кремния", мощностью 34 тыс. тонн в год</t>
  </si>
  <si>
    <t>Реализация проекта "Строительство завода по обжигу известняка", мощностью 90 тыс. тонн в год.</t>
  </si>
  <si>
    <t>Акт ввода в эксплуатацию планируется в 2025 году.</t>
  </si>
  <si>
    <t>Реализация проекта «Строительство завода по производству блочно-модульных быстровозводимых  зданий жилого и нежилого назначения и их компонентов»</t>
  </si>
  <si>
    <t>1.2. Малый и средний бизнес</t>
  </si>
  <si>
    <t>Цель 2: Развитие потенциальных возможностей  предпринимательского сектора города</t>
  </si>
  <si>
    <t>Ежегодное увеличение количества действующих предпринимателей</t>
  </si>
  <si>
    <t xml:space="preserve">Доля действующих предпринимателей в 2020 году составила 83,6%, в 2021 году - 83,8%, прирост составил 0,2%.
</t>
  </si>
  <si>
    <t>Оказание содействия предпринимателям в получении не менее 6 государственных грантов на реализацию новых бизнес идей и микрокредитованию не менее 4 участников о программе «Енбек» и созданием не менее 7 рабочих мест ежегодно</t>
  </si>
  <si>
    <t>Обучение по программе «Бизнес-Бастау» не менее 40 человек ежегодно</t>
  </si>
  <si>
    <t>В 2021 году по программе "Бастау Бизнес" прошли обучение 40 человек.</t>
  </si>
  <si>
    <t>Использование механизмов кредитования в рамках программы «Дорожная карта бизнеса 2025», в том числе субсидирование не менее 13  проектов и гарантирование не менее 6 проектов и созданием не менее 13 рабочих мест ежегодно</t>
  </si>
  <si>
    <t>За 2021 год по субсидированию одобрено 23 проекта на общую сумму 276,4 млн.тенге, гарантирование 19 проектов на общую сумму 97,0 млн.тенге. Создано 4 рабочих места.</t>
  </si>
  <si>
    <t>Обеспечение не менее трех публикаций в месяц информационных материалов о государственной поддержке предпринимательского сектора и о результатах деятельности субъектов малого и среднего бизнеса (публикации в СМИ, выступления по телевидению и радио)</t>
  </si>
  <si>
    <t>Реализация проекта «Строительство стоматологического пункта»</t>
  </si>
  <si>
    <t>Реализация проекта «Строительство спортивно-развлекательного парка «Алакай»</t>
  </si>
  <si>
    <t>Реализация не менее пяти земельных участков в год на аукционах для размещения и развития  субъектов МСБ</t>
  </si>
  <si>
    <t>Отчет ОЗО</t>
  </si>
  <si>
    <t>ОЗО</t>
  </si>
  <si>
    <t>Расширение услуг, оказываемых предпринимателям в онлайн формате по всем секторам экономики</t>
  </si>
  <si>
    <t>По программе "Еңбек" по направлению на профессиональное обучение до 35 человек, профессиональную подготовка до 50 человек ежегодно</t>
  </si>
  <si>
    <t>В рамках государственного образовательного заказа по подготовке специалистов профессионального технического образования в количестве 175 человек по востребованным на рынке специальностям ежегодно</t>
  </si>
  <si>
    <t>Создание благоприятных условий субъектам бизнеса через активное использование действующих инструментов государственной поддержки и сотрудничества с НПП "Атамекен"</t>
  </si>
  <si>
    <t>Направление 2: Регион безопасный и комфортный для проживания</t>
  </si>
  <si>
    <t>2.1. Жилищное строительство</t>
  </si>
  <si>
    <t>Цель 3:  Развитие жилищного строительства для обеспечения доступности жилья для граждан</t>
  </si>
  <si>
    <t>кв.м.</t>
  </si>
  <si>
    <t>ОАиГС, ОС</t>
  </si>
  <si>
    <t>Отчет ОАиГС</t>
  </si>
  <si>
    <t>ОАиГС</t>
  </si>
  <si>
    <t>Строительство 5-ти этажного арендного жилого дома №18 в 7 микрорайоне г.Лисаковска</t>
  </si>
  <si>
    <t>Нац. Фонд</t>
  </si>
  <si>
    <t>Строительство 9-ти этажного арендного жилого дома №10 в 7 микрорайоне г.Лисаковска</t>
  </si>
  <si>
    <t>Предоставление земельных участков под индивидуальное жилищное строительство</t>
  </si>
  <si>
    <t>Подведение инженерно-коммуникационной инфраструктуры к районам жилой застройки</t>
  </si>
  <si>
    <t>2.2. Жилищно-коммунальное хозяйство</t>
  </si>
  <si>
    <t>Цель 4: Обеспеченность населения качественной коммунальной инфраструктурой</t>
  </si>
  <si>
    <t>Доступ населения к услугам водоснабжения:</t>
  </si>
  <si>
    <t>Снижение доли объектов многоквартирных жилых домов, требующих капитального ремонта</t>
  </si>
  <si>
    <t>Охват населения очисткой сточных вод</t>
  </si>
  <si>
    <t>Проведение ремонта не менее одного многоквартирного жилого дома в городе Лисаковск и поселке Октябрьский за счет возвратных средств собственников квартир и нежилых помещений в рамках реализации Государственной программы жилищно-коммунального развития «Нұрлы жер» ежегодно</t>
  </si>
  <si>
    <t>Покраска не менее 3-х фасадов домов ежегодно</t>
  </si>
  <si>
    <t>отчет ОАиГС, ОЖКХ,ПТиАД</t>
  </si>
  <si>
    <t>ОАиГС, ОЖКХ,ПТиАД</t>
  </si>
  <si>
    <t>Проведение разъяснительной работы с жителями многоквартирных жилых домов по накоплению денежных средств на сберегательных счетах для проведения капитального ремонта в будущем, не менее 1 раза в квартал</t>
  </si>
  <si>
    <t>Реализация проекта “Реконструкция хозпитьевого водопровода (водопроводы ВК 122 до т. 41; от т. 51 до т. 53; от т. 41 до т. 36; от угла до ТС)”</t>
  </si>
  <si>
    <t>Реализация проекта  “Реконструкция хозпитьевого водопровода от насосоной  2 подъема до города Лисаковска”</t>
  </si>
  <si>
    <t>Реализация проекта  “Реконструкция уличного хозпитьевого водопровода (чугун) (по улице Верхнетобольской от т.1 до ВК-4) в г. Лисаковск”</t>
  </si>
  <si>
    <t>Реализация проекта  “Строительство хозпитьевого водопровода поселка Октябрьский города Лисаковска”</t>
  </si>
  <si>
    <t>Отчет ОС, ОЖКХ,ПТиАД</t>
  </si>
  <si>
    <t>ОС, ОЖКХ,ПТиАД</t>
  </si>
  <si>
    <t>Реализация проекта  "Реконструкция водопроводной сети от насосной 1-го подъема до насосной 2-го подъёма города Лисаковска Костанайской области 2 нитка"</t>
  </si>
  <si>
    <t>Реализация проекта «Реконструкция напорного трубопровода КО-1 (коллектор очищенных стоков)города Лисаковска Костанайской области»</t>
  </si>
  <si>
    <t>Реализация проекта «Устройство дренажной системы в 13 и 13а микрорайонах  городаЛисаковска»</t>
  </si>
  <si>
    <t>2.3. Дороги</t>
  </si>
  <si>
    <t>Цель 5: Улучшение состояния местных дорог</t>
  </si>
  <si>
    <t>Доля автомобильных дорог местного значения, находящихся в хорошем и удовлетворительном состоянии</t>
  </si>
  <si>
    <t>Ежегодное увеличение не менее чем на 3 % средств из городского бюджета на текущее и зимнее, содержание дорог</t>
  </si>
  <si>
    <t>Ежегодное проведение текущего и среднего ремонта дорог выделяемых из вышестоящего бюджета внутри населенных пунктов (г. Лисаковск, п. Октябрьский, с. Красногорское)</t>
  </si>
  <si>
    <t>2.4. Экология</t>
  </si>
  <si>
    <t>Цель 6: Улучшение экологического состояния административной территории города</t>
  </si>
  <si>
    <t>Доля переработки и утилизации ТБО</t>
  </si>
  <si>
    <t>Ввод в эксплуатацию нового полигона по переработке и захоронению ТБО</t>
  </si>
  <si>
    <t>Разработка и утверждение норм образования и накопления коммунальных отходов объектов</t>
  </si>
  <si>
    <t>Ликвидации несанкционированной свалки на территории ст. Майлино</t>
  </si>
  <si>
    <t>Проведение общегородских субботников по установленному графику</t>
  </si>
  <si>
    <t>2.5. Общественная безопасность</t>
  </si>
  <si>
    <t>Цель 7: Организация предупреждения и ликвидации чрезвычайных ситуаций природного и техногенного характера</t>
  </si>
  <si>
    <t>Уровень обеспеченности инфраструктурой противодействия чрезвычайным ситуациям</t>
  </si>
  <si>
    <t>Акимат г.Лисаковска, ОЧС</t>
  </si>
  <si>
    <t>Обсуживание и профилактика пожарных гидрантов эксклуатирующей организацией</t>
  </si>
  <si>
    <t>Обслуживание ливневой канализации эксплуатирующей организацией</t>
  </si>
  <si>
    <t>Организация в установленном порядке ежегодных мероприятий по обеспечению промышленной безопасности на потенциально опасных объектах и объектах жизнеобеспечения населения</t>
  </si>
  <si>
    <t>Изготовление и размещение информации по обучению населения мерам безопасности и поведению при возникновении чрезвычайных ситуаций природного и техногенного характера, пропаганде знаний по гражданской обороне через средства массовой информации, не менее одной публикации в месяц</t>
  </si>
  <si>
    <t>Направление 3: Обеспечение нового качества жизни</t>
  </si>
  <si>
    <t>3.1. Труд</t>
  </si>
  <si>
    <t>- постоянных</t>
  </si>
  <si>
    <t>- временных</t>
  </si>
  <si>
    <t>Количество созданных рабочих мест:</t>
  </si>
  <si>
    <t xml:space="preserve">Направление на бесплатные курсы повышения квалификации, профессиональную подготовку и переподготовку
</t>
  </si>
  <si>
    <t>Направление на социальные рабочие места и места молодежной практики</t>
  </si>
  <si>
    <t>Организация общественных работ и оплата труда безработных, занятых на общественных работах</t>
  </si>
  <si>
    <t>Проведение не менее двух ярмарок-вакансий в год</t>
  </si>
  <si>
    <t>Выдача кредитов и грантов по действующим программ: «Единая программа поддержки и развития бизнеса «Дорожная карта бизнеса 2025», Программа развития продуктивной занятости и массового предпринимательства «Енбек» и др</t>
  </si>
  <si>
    <t>3.2. Спорт</t>
  </si>
  <si>
    <t>Цель 9: Развитие массового спорта и физкультурно-оздоровительного движения города</t>
  </si>
  <si>
    <t>Средняя обеспеченность населения спортивной инфраструктурой на 1000 человек</t>
  </si>
  <si>
    <t>Охват граждан, занимающихся физической культурой и спортом</t>
  </si>
  <si>
    <t>Ежегодное увеличение средств из городского бюджета не менее чем на 5 % на текущее содержание и ремонт спортивных сооружений, на проведение спортивно-массовых мероприятий городского и областного уровня, в целях пропаганды национальных и других видов спорта</t>
  </si>
  <si>
    <t>Устройство спортивного ядра в районе колледжа города Лисаковск</t>
  </si>
  <si>
    <t>Устройство спортивных площадок в городе Лисаковск</t>
  </si>
  <si>
    <t>ОЖКХ,ПТиАД, ОФКиС</t>
  </si>
  <si>
    <t>Строительство крытого теннисного центра</t>
  </si>
  <si>
    <t>ОС, ОФКиС</t>
  </si>
  <si>
    <t>Укрепление отделений ДЮСШ тренерским составом, открытие новых отделений</t>
  </si>
  <si>
    <t>Отчет ОФКиС</t>
  </si>
  <si>
    <t>ОФКиС, ДЮСШ (по согласованию)</t>
  </si>
  <si>
    <t xml:space="preserve">3.3. Развитие сельских территорий </t>
  </si>
  <si>
    <t>Цель 10: Улучшение условий жизнеобеспечения сельского населения</t>
  </si>
  <si>
    <t>Уровень обеспеченности СНП социальными благами и услугами в соответствии с системой региональных стандартов</t>
  </si>
  <si>
    <t>ОЭиБП, Аппарат акима с.Красногорское</t>
  </si>
  <si>
    <t>Проведение текущего ремонта сетей электроснабжения эксплуатирующей организацией</t>
  </si>
  <si>
    <t>Отчет  Аппарат акима с.Красногорское</t>
  </si>
  <si>
    <t>Ежегодное увеличение не менее чем на 3 % средств из городского бюджета на текущее, зимнее, содержание и текущий ремонт дорог</t>
  </si>
  <si>
    <t>Функционирование не менее одного магазина смешанных товаров</t>
  </si>
  <si>
    <t>Устройство детских и спортивных площадок</t>
  </si>
  <si>
    <t>Внедрение элементов цифровизации не менее чем на одном предприятии в год</t>
  </si>
  <si>
    <t>Отчет ОС, ОЖКХ,ПТиАД,  ОПиСХ</t>
  </si>
  <si>
    <t>ОС, ОЖКХ,ПТиАД,  ОПиСХ</t>
  </si>
  <si>
    <t>За 2021 год  для коммерческих целей посредством аукциона успешно продано 10 участков, на общую сумму 15 660 397 тенге.</t>
  </si>
  <si>
    <t>В 2021 году под индивидуальное жилищное строительство было предоставлено 6 земельных участков</t>
  </si>
  <si>
    <t xml:space="preserve">Согласно плану мероприятий по реализации Программы развития территорий на 2021-2025 годы, данное мероприятие запланировано в 2023 году. Фактически в июле 2021 года в Карту поддержки предпринимательства Костанайской области вошел 1 проект: «Производство блочно-модульных быстровозводимых зданий жилого и нежилого назначения и их компонентов в городе Лисаковске».  Заявитель: ТОО «Спецстальпроект», стоимость  проекта 150,0 млн.тенге. Производственная мощность: газоблочная продукция – 12 000 м3 ежегодно, пенополистирол – 15 000 м3 ежегодно, сэндвич и сип панели – 25000 – 30000 м2 ежегодно. Акт ввода в эксплуатацию планируется в 2023 году,  с созданием 30 рабочих мест. </t>
  </si>
  <si>
    <t>Филиалом АО «Алюминий Казахстана» Краснооктябрьское бокситовое рудоуправление (КБРУ) реализован проект «АСУ ГТК (автоматизированная система управления горно-транспортным комплексом)»</t>
  </si>
  <si>
    <t>Совместно с ООО "Бобровский Кварцит" ведется работа по реализации инвестиционного проекта "Строительство завода по производству карбида кремния", мощностью 34 тыс. тонн в год", с объемом инвестиций около 21,7  млрд. тенге и созданием 136 рабочих мест. Проект включен в Карту поддержки предпринимательства. В настоящее время в городе зарегистрировано ТОО "QEMKO", которое занимается всеми вопросами организации производства карбида кремния на территории города, выделен земельный участок, ведутся проектные работы. Необходимо подать заявку на получение госудаственной экспертизы - «Строительство производственных цехов". В связи со сложностью разработки проектов, сроки открытия перенесены на 2023 год.</t>
  </si>
  <si>
    <t xml:space="preserve">Проект  в июле 2021 года включен в Карту поддержки предпринимательства Костанайской области. Прорабатывается вопрос о разработке проекта застройки.  Заявитель: ТОО «Спецстальпроект», стоимость  проекта 150,0 млн.тенге. Производственная мощность: газоблочная продукция – 12 000 м3 ежегодно, пенополистирол – 15 000 м3 ежегодно, сэндвич и сип панели – 25000 – 30000 м2 ежегодно. Акт ввода в эксплуатацию планируется в 2023 году,  с созданием 30 рабочих мест. </t>
  </si>
  <si>
    <t xml:space="preserve">За 2021 год было 36 публикаций в СМИ и 4 выступления на телевидении.                          На постоянной основе проводится информационно-разъяснительная работа, так с начала 2021 года посредством ZOOM было проведено 5 встреч по разъяснению мер государственной поддержки и 4 выступления на телевидение. Розданы брошюры в количестве 2750 штук, в средствах массовой информации размещено: в газете 36 объявлений, на телевидении «Акцент» 34 объявления, на радио «Рауан» 50 объявлений по разъяснению условий государственных программ.
По улице Мира установлен баннер о мерах государственной программы.
Информационно-разъяснительная работа проводится посредством социальных сетей – 228 объявлений (Instagram, ВК, Facebook).
</t>
  </si>
  <si>
    <t>Проект ИП Джаканов Е.Т. "Строительство стоматологического пункта", стоимостью 100,0 млн. тенге, с созданием 15 рабочих мест. Инициатор проекта в 2019 году получил микрокредит по программе "Енбек" на сумму 16,4 млн. тенге. 30 ноября 2021 года введен в эксплуатацию. На текущий момент ведутся отделочные работы .</t>
  </si>
  <si>
    <t>Проект ИП Захарова Л.М. "Строительство спортивно-развлекательного парка «Алакай»", стоимостью 430,0 млн. тенге, с созданием 26 рабочих мест. Инициатор проекта в рамках программы "Дорожная карта бизнеса 2020"получил кредит  на сумму 50,0 млн. тенге. Кроме того, за счет средств областного бюджета в 2019 году подведена инженерная инфраструктура (газоснабжение, телефонизация, электрические сети) стоимостью 23,0 млн. тенге. Также в 2020 году в  рамках программы "Дорожная карта бизнеса-2020" был одобрен проект для  строительства или реконструкции, или оснащение оборудованием учреждений дошкольного, начального, основного и общего среднего образования, субсидирование 100,0 млн.тенге, гарантирование 20,0 млн.тенге. В данный момент идет строительство парка.</t>
  </si>
  <si>
    <t xml:space="preserve">В целях своевременного и качественного исполнения Государственной программы поддержки и развития бизнеса «Дорожная карта бизнеса-2025», Программы развития продуктивной занятости и массового предпринимательства «Еңбек» и  привлечения предпринимателей города для участия в программах акиматом города Лисаковска проводится следующая разъяснительная работа: 
- в социальных сетях, в средствах массой информации  на постоянной    основе размещается информация о действующих государственных программах для развития бизнеса;
- в Палате  предпринимателей 1 консультант предоставляет информаци-онно-консалтинговые услуги по существующим мерам государственной  поддержки, консультации по ведению бизнеса.За 2021 получено консультаций – 752. 
</t>
  </si>
  <si>
    <t>В 2021 году на професиональное обучение направлено 35 человек, професиональную подготовку 50 человек.</t>
  </si>
  <si>
    <t>В рамках государственного образовательного заказа направлено всего 175 человек, в том числе по Енбек 50 человек.</t>
  </si>
  <si>
    <t>В 2021 году на социальные рабочие места направлены 21 безработный, на молодежную практику 12 безработных.</t>
  </si>
  <si>
    <t>В 2021 году на общественные работы направлены 164 безработных.</t>
  </si>
  <si>
    <t>В 2021 году проведено 3 ярмарки вакансий.</t>
  </si>
  <si>
    <t>В 2021 году в рамках государственной Программа развития продуктивной занятости и массового предпринимательства «Енбек» выдано 20 грантов на сумму 11,7 млн.тенге, 5 микрокредитов на сумму 30 млн. тенге.</t>
  </si>
  <si>
    <t>В 2021 году осуществлялась покраска фасадов 3 домов в 1 мкр. (20, 21, 22 дома)</t>
  </si>
  <si>
    <t>В 2021 году проведено 20 общегородских субботников</t>
  </si>
  <si>
    <t>Ежегодно проводится комиссионное обследование гидротехнических сооружений водохранилищ региона в целях проверки их готовности к паводковым периодам. В 2021 году обследования в сентябре месяце проводились на Верхне-Тобольском и Кызыл-Жарском водохранилищах. Объекты находятся в удовлетворительном состоянии. Бесхозных водозащитных сооружений не имеется. Нарушений в работе гидротехнических сооружений нет.</t>
  </si>
  <si>
    <t xml:space="preserve">Согласно Закона Республики Казахстан от 11 апреля 2014 года № 188-V 3PK "О гражданской защите" а также Положения об Отделе по чрезвычайным ситуациям города Лисаковска в задачи и функции Отдела не входит обеспечение промышленной безопасности
</t>
  </si>
  <si>
    <t xml:space="preserve">Агитационно-пропагандистская работа в области гражданской обороны и чрезвычайных ситуаций проводится через городские газеты «Лисаковская новь» и «Бизнес Пресс», по местному телеканалу ЛТВ «Акцент» и кабельному телевидению ТВ «Mega Line», также ведутся радиобеседы на городском радио «Рауан».  За 12 месяцев 2021 года в городских газетах размещено 88 статей на различные темы, по радио прочитано 226 радиобесед и 242 выступлений проведено по  телевидению.  На радио озвучены телефоны доверия - 12 раз. </t>
  </si>
  <si>
    <t>В 2021 году в ДЮСШ приняты на работу тренера по дзюдо, баскетболу, легкой атлетике</t>
  </si>
  <si>
    <t>За счет средств областного бюджета и нац.фонда выполнены работы на 336,1 млн. тенге по забивке свай в количестве 444 шт., уложено 212 м. теплосети. Ведется монтаж второго этажа. Направлены проекты индивидуального плана финансирования государственного учреждения по обязательствам, по платежам на 2022 год. Объект переходящий на 2022 год.</t>
  </si>
  <si>
    <t>Бюджетная заявка на выделение бюджетных средств из вышестоящего бюджета №1695-3-04 от 29.06.2021 года отклонена. Повторно подана заявка на разработку ПСД  в 2022 году.</t>
  </si>
  <si>
    <t>С 2020 года проведены строительно-монтажные работы по проекту "Реконструкция хозпитьевого водопровода (водопроводы ВК 122 до т. 41; от т. 51 до т. 53; от т. 41 до т. 36; от угла до ТС)". Уложено 5116,49 м хозпитьевого водопровода. Объект введен в эксплуатацию 03 сентября 2021 года.</t>
  </si>
  <si>
    <t>5 апреля 2021 года состоялось торжественное открытие теннисного центра. 31 марта 2021 года подписан акт приемки объекта в эксплуатацию: здание теннисного корта из металлоконструкций общей площадью 2016,3 м2, с наружными сетями водопровода 45,5 м, тепловыми сетями -30,4 м, канализационными сетями 135,5 м, сетями электроснабжения 224,8 м.</t>
  </si>
  <si>
    <t>За 2021 год в городе организациями, предприятиями и учреждениями было проведено 570  спортивно-массовых мероприятий, что в 2 раза больше 2020 года (226,1% к 2020 г., 2020 г. - 252 мероприятия), в которых приняло участие 16535 человек, что составляет 131,8% к 2020 году (2020 г. - 12543 чел.).</t>
  </si>
  <si>
    <t>В течение всего летнего времени и по сегоднящний день с жителями многоквартирных жилых домов проводятся собрания по вопросам перехода на новые формы управления ОСИ, ПТ, а также проведения капитального ремонта дома. Для проведения капиатльного ремонта требуется согласие более 2/3 количества голосов собственников квартир, нежилых помещений. На текущий момент нет домов давших согласие на проведение капитального ремонта.</t>
  </si>
  <si>
    <t>Согласно плану мероприятий по реализации Программы развития территорий на 2021-2025 гг., реализация данного проекта предусмотрена в 2022 году.</t>
  </si>
  <si>
    <t xml:space="preserve">В 2021 году за счет средств местного бюджета произведено текущее и зимнее содержание дорог на общую сумму 165 664,7 тыс. тенге                                     </t>
  </si>
  <si>
    <t>Ввод в эксплуатацию нового полигона по переработке и захоронению ТБО в 2021 году не запланирован</t>
  </si>
  <si>
    <t>В 2021 году ликвидация несанкционированой свалки на территории ст.Майлино не проводилась</t>
  </si>
  <si>
    <t>В 2021 году текущее содержание ливневой канализации производилось за счет срдеств местного бюджета в сумме 4625,0 тыс. тенге.</t>
  </si>
  <si>
    <t>В 2021 году на городском стадионе проводились работы по устройству спортивной площадки с тернажерами, адаптированной для инвалидов, на сумму 22 140 тыс. тенге</t>
  </si>
  <si>
    <t>002 028</t>
  </si>
  <si>
    <t>В 2021 году 15 участников Программы направлены для прохождения краткосрочных курсов подготовки и переподготовки. Обучение организовано на базе ТОО «Учебный центр «Ак Жол 2016» по 3 специальностям (бухгалтер, повар, парикмахер). Также 25 человек прошли обучение через Электронную биржу труда.</t>
  </si>
  <si>
    <t>002 011</t>
  </si>
  <si>
    <t>002 100</t>
  </si>
  <si>
    <t xml:space="preserve">Аналитическая записка
к отчету по мониторингу Программы развития города Лисаковска  на 2021-2025 годы за 2021 год
</t>
  </si>
  <si>
    <t xml:space="preserve">Программа развития территории города Лисаковска на 2021-2025 годы утверждена решением сессии Лисаковского городского маслихата №557 от 15.01.2021 года.
План мероприятий по Программе утвержден распоряжением акима города Лисаковска № 30 от 09.02.2021 года.
Оперативная отчетность по мониторингу Программы развития территории города Лисаковска на 2021-2025 годы за отчетный год подготовлена на основе оперативной отчетности, представленной государственными учреждениями акимата города Лисаковска.
Программа развития территории города Лисаковска на 2021-2025 годы является, стратегическим документом, определяющим первоочередные цели, задачи и мероприятия в регионе на среднесрочную перспективу.
Над реализацией поставленных задач, в тесном взаимодействии, работают 9 администраторов бюджетных программ, в 2021 году ими принимались все необходимые меры для достижения положительных результатов.
</t>
  </si>
  <si>
    <r>
      <t>1) Программой развития города Лисаковска на 2021-2025 годы на 2021 год по 3 направлениям и 10 целям, предусмотрено 13 целевых индикаторов, на их реализацию направлено 58 мероприятий.
За 2021 год положительный результат пол</t>
    </r>
    <r>
      <rPr>
        <sz val="11"/>
        <rFont val="Calibri"/>
        <family val="2"/>
        <charset val="204"/>
        <scheme val="minor"/>
      </rPr>
      <t xml:space="preserve">учен по 11 </t>
    </r>
    <r>
      <rPr>
        <sz val="11"/>
        <rFont val="Calibri"/>
        <family val="2"/>
        <scheme val="minor"/>
      </rPr>
      <t>целевым индикаторам (84,6</t>
    </r>
    <r>
      <rPr>
        <sz val="11"/>
        <rFont val="Calibri"/>
        <family val="2"/>
        <charset val="204"/>
        <scheme val="minor"/>
      </rPr>
      <t>%), в том</t>
    </r>
    <r>
      <rPr>
        <sz val="11"/>
        <rFont val="Calibri"/>
        <family val="2"/>
        <scheme val="minor"/>
      </rPr>
      <t xml:space="preserve"> числе по направлениям:</t>
    </r>
    <r>
      <rPr>
        <sz val="11"/>
        <color rgb="FFFF0000"/>
        <rFont val="Calibri"/>
        <family val="2"/>
        <charset val="204"/>
        <scheme val="minor"/>
      </rPr>
      <t xml:space="preserve">
</t>
    </r>
    <r>
      <rPr>
        <sz val="11"/>
        <rFont val="Calibri"/>
        <family val="2"/>
        <charset val="204"/>
        <scheme val="minor"/>
      </rPr>
      <t>- по 1 направлению предусмотрено 2 целевых индикаторов, достигнуто - 1;  
- по 2 направлению предусмотрено 7 целевых индикатора, достигнуто 7;  
- по 3 направлению предусмотрено 4 целевых индикаторов, достигнуто - 3.</t>
    </r>
    <r>
      <rPr>
        <sz val="11"/>
        <rFont val="Calibri"/>
        <family val="2"/>
        <scheme val="minor"/>
      </rPr>
      <t xml:space="preserve">
</t>
    </r>
  </si>
  <si>
    <r>
      <rPr>
        <b/>
        <sz val="10"/>
        <color theme="1"/>
        <rFont val="Times New Roman"/>
        <family val="1"/>
        <charset val="204"/>
      </rPr>
      <t>ЦИ</t>
    </r>
    <r>
      <rPr>
        <sz val="10"/>
        <color theme="1"/>
        <rFont val="Times New Roman"/>
        <family val="1"/>
        <charset val="204"/>
      </rPr>
      <t>: Инвестиции в основной капитал в обрабатывающую промышленность, план – 205,0 млн. тенге, факт. – 35,9 млн. тенге.</t>
    </r>
  </si>
  <si>
    <t>Направление 1. Рост экономики региона</t>
  </si>
  <si>
    <t>ГУ «Отдел предпринимательства и сельского хозяйства акимата города  Лисаковска»,  Департамент  статистики Костанайской области</t>
  </si>
  <si>
    <r>
      <rPr>
        <b/>
        <sz val="10"/>
        <color theme="1"/>
        <rFont val="Times New Roman"/>
        <family val="1"/>
        <charset val="204"/>
      </rPr>
      <t>ЦИ</t>
    </r>
    <r>
      <rPr>
        <sz val="10"/>
        <color theme="1"/>
        <rFont val="Times New Roman"/>
        <family val="1"/>
        <charset val="204"/>
      </rPr>
      <t>: Уровень обеспеченности СНП социальными благами и услугами в соответствии с системой региональных стандартов, план – 42,1%, факт –.</t>
    </r>
  </si>
  <si>
    <t>ГУ "Отдел экономики и бюджетного планирования акимата города Лисаковска"</t>
  </si>
  <si>
    <t>Данный целевой индикатор потерял свою актуальность для города, т.к., согласно совместным постановлению акимата Костанайской области №1 от 21.06.2021 г. и решению Костанайского областного маслихата №67 от 21.06.2021 г. "Об измененеиях в административно-территориальном устройстве Костанайской области", с.Красногорское в 2021 году передано в Камыстинский район.</t>
  </si>
  <si>
    <t>Направление 3. Обеспечение нового качества жизни</t>
  </si>
  <si>
    <t>Регулярное заполнение модуля «интеграционная карта создания рабочих мест» АИС «Рынок труда» о предприятиях, где созданы новые рабочие места.                                                                                   Совместная работа с Управлением государственных доходов по городу Лисаковску.                                                                             Так за отчетный период создано 656 - новых рабочих мест, в том числе постоянных  – 388.</t>
  </si>
  <si>
    <t xml:space="preserve">Проведение мониторинга, формирование банка вакансий, обучение, подготовка и переподготовка кадров по профессиям, востребованным на рынке труда.                                                                                                 В 2021 году в рамках  «Программы развития продуктивной занятости и массового предпринимательства» направлено:
- на социальные рабочие места 21 безработный;
- на молодежную практику  12 выпускников;
- на профессиональное обучение  на краткосрочные курсы 15 человек, ТИПО -48 чел.
</t>
  </si>
  <si>
    <t>В сфере жилищного строительства введено в эксплуатацию 10102 квадратных метров жилья.</t>
  </si>
  <si>
    <t>Ежемесячно проводится мониторинг строительства жилья индивидуальными застройщиками. В отчетном году в целом по городу введено в эксплуатацию 10102  кв.м. жилья, в том числе индивидуальными застройщиками 8934 кв.м на сумму 1 039 428 тыс. тенге</t>
  </si>
  <si>
    <r>
      <t>Рост очередности на получение жилья отдельными категориями граждан сохраняется (</t>
    </r>
    <r>
      <rPr>
        <i/>
        <sz val="8"/>
        <color theme="1"/>
        <rFont val="Times New Roman"/>
        <family val="1"/>
        <charset val="204"/>
      </rPr>
      <t>на 01.01.2019 г.-700 чел)</t>
    </r>
    <r>
      <rPr>
        <sz val="10"/>
        <color theme="1"/>
        <rFont val="Times New Roman"/>
        <family val="1"/>
        <charset val="204"/>
      </rPr>
      <t xml:space="preserve">.  
Учитывая большую очередность на жилье, в 2021 году начато строительство 9-ти этажного 105-ти квартирного арендного жилого дома в 7 микр. с подведением инженерных сетей и благоустройством территории.                                                                                                                                                     Подана бюджетная заявка на разработку проектно-сметной документации по проекту "Строительство 5-ти этажного арендного жилого дома №18 в 7 микрорайоне г.Лисаковска".                                                                                                                              
</t>
    </r>
  </si>
  <si>
    <t xml:space="preserve">Благодаря реализации мероприятий по ремонту инженерно-коммуникационной инфраструктуры в 2021 году удалось достигнуть снижения износа коммуникаций по: 
- тепловым сетям 40,42%, 
- электрическим сетям 29,96%, 
- водопроводным сетям 20%.
</t>
  </si>
  <si>
    <t xml:space="preserve">Разработаны дорожная карта по утверждению норм образования и накопления коммунальных отходов, дорожная карта по утверждению тарифов для населения на сбор, транспортировку, сортировку и захоронение твердых бытовых отходов. </t>
  </si>
  <si>
    <t>С 2020 года проведены строительно-монтажные работы по проекту "Реконструкция хозпитьевого водопровода от насосоной  2 подъема до города Лисаковска". Уложено 5988 м хозпитьевого водопровода. Объект введен в эксплуатацию 03 сентября 2021 года.</t>
  </si>
  <si>
    <t xml:space="preserve">ТОО "Qemko" передало ПСД, согласно постановлению акимата города Лисаковска №129 от 18.05.2021 г.  О приобретении права на имущество из частной собственности в государственную ПСД с положительным заключением комплексной вневедомственной экспертизы на строительство внеплощадочных сетей завода по производству черного карбида кремния (Водопровод, Канализация, Газоснабжение). Подана бюджетная заявка в управление строительства на выделение средств на строительство сетей к заводу карбида кремния в сумме 134,1 млн. тенге исх.№1251-3-04 от 11.05.2021 г.
</t>
  </si>
  <si>
    <t>в пределах выделяемых бюджетных средств</t>
  </si>
  <si>
    <t xml:space="preserve">В ходе подготовки к отопительному сезону 2021 – 2022 гг. отремонтировано 1,257 км тепловых сетей.
В 2021 году заключен двухгодичный договор по проекту «Реконструкция магистральной тепловой сети от т. А до 3 микрорайона (от ТК-6 до ТК-9), и теплосети 3 микрорайона (от ТК-9 до ТК-27)» (СМР –789,4 млн. тенге).
В 2021 году завершен проект «Строительство теплосети 6 микрорайона от УТ 5 до УТ 2 к жилым домам 30,31,32,33 в городе Лисаковске Костанайской области».
Для обеспечения безопасности дорожного движения в 2021 году продолжен ремонт дорог. За счет средств городского бюджета проведен средний ремонт на четырех участках города (район коттеджной застройки – 14 микрорайон, ул. Верхнетобольская, Стротелей, Пионерская), заключен двухгодичный договор в сумме 273,3 млн. тенге. На сегодняшний день произведено устройство 34 659м² асфальтового покрытия (ул.Верхнетобольская – 22680 м², ул. Строительная –8032м², на коттеджах – 2522 м2, ул. Пионерская – 1425 м2), 3299,2 м бордюр, 2562 п.м. поребриков, уложено2688,8 м² брусчатки.
По текущему ремонту внутриквартальных дорог города Лисаковска выделена сумма 35,4  млн.тенге. В ходе текущего ремонта внутриквартальных дорог города произведено устройство асфальтового покрытия 6225 м2, установлено  482,5 п.м. бордюр  и 439 п.м. поребриков. 
</t>
  </si>
  <si>
    <t xml:space="preserve">В рамках реализации «Госпрограммы развития регионов на 2020-2025 годы» в 2021 году завершены переходящие с 2020 года два хозяйственных питьевых водопровода от ВК 122 до т.41; от т.51 до 53; от т.41 до т.36; от угла до ТС и от насосной 2 подъема до г. Лисаковск, в общей сумме 1 076,8 млн. тенге и общей протяженностью 11,1 км. 
Заключены двухгодичные договора по следующим проектам:
- реконструкция напорного трубопровода КО – 1 (коллектор очищенных стоков) города Лисаковска  (СМР -  748,4 млн. тенге);
- реконструкция уличного хозпитьевого водопровода (чугун) (по улице Верхнетобольская от т.1 до ВК-4 в г. Лисаковске (СМР - 360,6 млн. тенге);
</t>
  </si>
  <si>
    <r>
      <rPr>
        <sz val="10"/>
        <rFont val="Times New Roman"/>
        <family val="1"/>
        <charset val="204"/>
      </rPr>
      <t xml:space="preserve">В рамках Госпрограммы жилищно-коммунального развития «Нұрлыжер» на 2020 - 2025 годы в 2021 году начато строительство 9-ти этажного арендного жилого дома №10 в 7 микрорайоне города Лисаковска. 
</t>
    </r>
    <r>
      <rPr>
        <sz val="10"/>
        <color rgb="FFFF0000"/>
        <rFont val="Times New Roman"/>
        <family val="1"/>
        <charset val="204"/>
      </rPr>
      <t xml:space="preserve">                                                                                     </t>
    </r>
  </si>
  <si>
    <t>В целях стабилизации цен в городе Лисаковске акиматом за 2021 год организовано и проведено 9 ярмарок сельскохозяйственной продукции и товаров местных пищевых предприятий. На ярмарках реализовано 56,81 тонн продукции по ценам ниже рыночных на общую сумму 61,65 млн. тенге.
В целях контроля за уровнем цен в городе еженедельно ведется мониторинг цен на основные продовольственные товары и ежедневно проводится мониторинг цен на ГСМ, а также отпускных цен на продукцию местных производителей (хлеб, муку, молочную продукцию)
  В ярмарках приняли участие предприниматели города Лисаковска выпускающие полуфабрикаты, кулинарные и кондитерские изделия, производящие овощную продукцию, мед, а также  юридические и физические лица из Костанайского, Житикаринского, Денисовского, Камыстинского, Тарановского районов.
 В отчетном году было завезено и реализовано из регионального стабилизационного фонда яйцо куриное 324 000 штук, рис 7,9 тонн, гречка 6,55 тонн, сахар 1,0 тонна, рожки 10,4 тонны, масло подсолнечное 8 400 литров, мясо кур 2,65 тонн, мука 1-го сорта 40,0 тонн (в 2020 году было реализовано из регионального стабилизационного фонда яйцо куриное 545 040 штук, рис 5,2 тонны, гречка 5,2 тонны, сахар 21,1 тонна, капуста 0,5 тонны, картофль 0,5 тонны, морковь 0,7 тонн, лук 1,0 тонна, говядина 0,09 тонн, масло подсолнечное 23 530 литров, масло сливочное 0,06 тонны, макаронные изделия 6,14 тонн, мука 31,0 тонна)</t>
  </si>
  <si>
    <r>
      <t xml:space="preserve">6) В целом общая динамика исполнения плановых показателей за 2021 год положительная. Большая часть индикаторов и мероприятий Программы выполнены. 
Для эффективной реализации программы развития территории города Лисаковска на 2021-2025 годы первоочередными являются мероприятия по привлечению инвестиций в основной капитал, реализации инвестиционных проектов, открытие новых и расширение действующих производств, повышение инвестиционной активности и развитие   малого и среднего бизнеса, подготовка и переподготовка кадров, востребованных на предприятиях промышленности города.  
Перевод рисков коммунальной и социальной инфраструктуры в категорию управляемых путем продолжения проведения капитальных ремонтов, реконструкции существующей инфраструктуры города, работа с институтами развития, национальными компаниями, международными и национальными финансовыми институтами в области энергоэффективности.
Город имеет все необходимые ресурсы для его дальнейшего развития: запасы сырья, развитую инженерную инфраструктуру, человеческие ресурсы.
  </t>
    </r>
    <r>
      <rPr>
        <b/>
        <sz val="11"/>
        <color theme="1"/>
        <rFont val="Calibri"/>
        <family val="2"/>
        <charset val="204"/>
        <scheme val="minor"/>
      </rPr>
      <t>Аким города Лисаковска                                                                                                А. Ибраев</t>
    </r>
    <r>
      <rPr>
        <sz val="11"/>
        <color theme="1"/>
        <rFont val="Calibri"/>
        <family val="2"/>
        <scheme val="minor"/>
      </rPr>
      <t xml:space="preserve">
</t>
    </r>
  </si>
  <si>
    <t>За 2021 год было одобрено 20 грантов на сумму 11,7 млн. тенге, получили микрокредит 6 человек на общую сумму 30,0 млн.тенге. Создано 5 рабочих места.</t>
  </si>
  <si>
    <t>По итогам 2021 года в онлайн формате предпринимателям оказано 7 услуг в части консультирования по мерам государственной поддержки, остальные услуги по аналогичным мерам оказаны в офлайн формате</t>
  </si>
  <si>
    <t xml:space="preserve">За счет областного бюджета разаработана проектно-сметная документация по проекту "Строительство хозпитьевого водопровода поселка Октябрьский города Лисаковска". В 2022 году выделено 1,223 млн. тенге на проведение гос.экспертизы по данному проекту. Строительство предусмотрено в 2023 году.                                                                                    </t>
  </si>
  <si>
    <t>В 2021 году осуществлялось подведение инженерных сетей к дому №10 в 7 мкр. Разработаны 4 проекта на строительство инженерных сетей в 15 мкр., 19 мкр., (2 проекта), строительство газопровода в 15 мкр., 19 мкр. (2 проекта). Выполнение и оплата 100%. Строительство предусмотрено в 2023 году.</t>
  </si>
  <si>
    <t>За счет средств республиканского и областного бюджетов в 2021 году началась реализация проекта "Реконструкция напорного трубопровода КО-1 (коллектор очищенных стоков)города Лисаковска Костанайской области". Проведены строительно-монтажные работы по реконструкции трубопровода протяженностью 1,0 км.на общую сумму 100,1 млн. тенге.</t>
  </si>
  <si>
    <t>За счет средств республиканского и областного бюджетов в 2021 году началась реализация проекта "Реконструкция уличного хозпитьевого водопровода (чугун) (по улице Верхнетобольской от т.1 до ВК-4) в г.Лисаковск". Проведены строительно-монтажные работы по реконструкции водопровода протяженностью 0,6 км.на общую сумму 104,1 млн. тенге.</t>
  </si>
  <si>
    <t>В 2020 году заключен двухгодичный договор с подрядчиком на устройство спортивного ядра в районе колледжа города Лисаковск, на сумму 48,0 млн. тенге, но в дальнейшем подрядчик отказался от выполнения работ. В 2021 году договор расторгнут. Идут судебные разбирательства.</t>
  </si>
  <si>
    <t xml:space="preserve">Не исполнено. </t>
  </si>
  <si>
    <t xml:space="preserve">Проект  устарел. </t>
  </si>
  <si>
    <t>В 2021 году проводилась разъяснительная работа с жителями многоквартирных жилых домов по накоплению денежных средств на сберегательных счетах для проведения капитального ремонта в будущем. Всего было проведено 44 собрания (12 собраний при акиме города Лисаковска, 32 собрания с участием предсатвителей отдела ЖКХ)</t>
  </si>
  <si>
    <t>В текущем году выполнен текущий и средний ремонт дорог, улиц и тротуаров общей площадью 34 659 м2.</t>
  </si>
  <si>
    <r>
      <t>Направление 2. «Регион безопасный и комфортный для проживания».
Цель 3: Развитие жилищного строительства для обеспечения доступности жилья для граждан: на стадии исполнения 5 мероприятия, за 2021 год ос</t>
    </r>
    <r>
      <rPr>
        <sz val="11"/>
        <rFont val="Calibri"/>
        <family val="2"/>
        <charset val="204"/>
        <scheme val="minor"/>
      </rPr>
      <t>воено 380,6</t>
    </r>
    <r>
      <rPr>
        <sz val="11"/>
        <color theme="1"/>
        <rFont val="Calibri"/>
        <family val="2"/>
        <scheme val="minor"/>
      </rPr>
      <t xml:space="preserve"> млн. тенге.
</t>
    </r>
  </si>
  <si>
    <r>
      <t>2) Снижение фактических показателей к плановым, допущено:
- по направлению 1. «Рост экономики региона»:
цель 1: Приоритетное развитие базовых отраслей промышленности:
-целевой индикатор "Инвестиции в основной капитал в обрабатывающую промышленность". Плановый показатель 205,0 млн. тенге, фактический показатель – 35,9 млн. тенге. 
Причины: 
Ведущей причиной снижения инвестиций в основной капитал в обрабатывающую промышленность является отсрочка начала строительства завода по производству карбида кремния. В связи со сложностью разработки инвестиционного проекта «Строительство завода по производству карбида кремния» сроки открытия  были перенесены на 2023 год.                                                                                                                                                                                                                                                                          
Принятые меры:
Совместно с ООО "Бобровский Кварцит" ведется работа по реализации инвестиционного проекта "Строительство завода по производству карбида кремния", мощностью 34 тыс. тонн в год", с объемом инвестиций около 21,7  млрд. тенге и созданием 136 рабочих мест. Проект включен в Карту поддержки предпринимательства. В настоящее время в городе зарегистрировано ТОО "QEMKO", которое занимается всеми вопросами организации производства карбида кремния на территории города, выделен земельный участок, ведутся проектные работы. Необходимо подать заявку на получение государственной экспертизы - «Строительство производственных цехов".                                                                                   ТОО "Qemko" передало ПСД, согласно постановлению акимата города Лисаковска №129 от 18.05.2021 г.  О приобретении права на имущество из частной собственности в государственную ПСД с положительным заключением комплексной вневедомственной экспертизы на строительство внеплощадочных сетей завода по производству черного карбида кремния (Водопровод, Канализация, Газоснабжение). Подана бюджетная заявка в управление строительства на выделение средств на строительство сетей к заводу карбида кремния в сумме 134,1 млн. тенге исх.№1251-3-04 от 11.05.2021 г.                                                                                                                                                              Также ведется совместная работа с инициаторами инвестиционных проектов, планирующих реализацию в 2022 году, продолжена работа с действующими предприятиями обрабатывающей промышленности.</t>
    </r>
    <r>
      <rPr>
        <sz val="11"/>
        <color rgb="FFFF0000"/>
        <rFont val="Calibri"/>
        <family val="2"/>
        <charset val="204"/>
        <scheme val="minor"/>
      </rPr>
      <t xml:space="preserve">
</t>
    </r>
    <r>
      <rPr>
        <sz val="11"/>
        <rFont val="Calibri"/>
        <family val="2"/>
        <charset val="204"/>
        <scheme val="minor"/>
      </rPr>
      <t/>
    </r>
  </si>
  <si>
    <t>Цель 8: Достижение эффективной занятости населения</t>
  </si>
  <si>
    <r>
      <t>Цель 4: Обеспеченность населения качественной к</t>
    </r>
    <r>
      <rPr>
        <sz val="11"/>
        <rFont val="Calibri"/>
        <family val="2"/>
        <charset val="204"/>
        <scheme val="minor"/>
      </rPr>
      <t>оммунальной инфраструктурой: исполнено 2  мероприятия, на исполнении 8 мероприятий, освоено 722,8</t>
    </r>
    <r>
      <rPr>
        <sz val="11"/>
        <color theme="1"/>
        <rFont val="Calibri"/>
        <family val="2"/>
        <scheme val="minor"/>
      </rPr>
      <t xml:space="preserve"> млн. тенге. 
Цель 5:Улучшение состояния местных дорог: на исполнении 2 мероприятия, освое</t>
    </r>
    <r>
      <rPr>
        <sz val="11"/>
        <rFont val="Calibri"/>
        <family val="2"/>
        <charset val="204"/>
        <scheme val="minor"/>
      </rPr>
      <t>но 597,5</t>
    </r>
    <r>
      <rPr>
        <sz val="11"/>
        <color theme="1"/>
        <rFont val="Calibri"/>
        <family val="2"/>
        <scheme val="minor"/>
      </rPr>
      <t xml:space="preserve"> млн. тенге.
Цель 6: Улучшение экологического состояния административной территории города: на стадии исполнения 4 мероприятия.
Цель 7: Организация предупреждения и ликвидации чрезвычайных ситуаций природного и техногенного характера</t>
    </r>
    <r>
      <rPr>
        <sz val="11"/>
        <rFont val="Calibri"/>
        <family val="2"/>
        <charset val="204"/>
        <scheme val="minor"/>
      </rPr>
      <t>: на исполнении 5 мероприятий, освоено 4,6 млн. тенге.                                                                                                                                      Направление 3.  «Обеспечение нового качества жизни».</t>
    </r>
    <r>
      <rPr>
        <sz val="11"/>
        <color theme="1"/>
        <rFont val="Calibri"/>
        <family val="2"/>
        <scheme val="minor"/>
      </rPr>
      <t xml:space="preserve">
Цель 8: Достижение эффективной занятости населения: на исполнении 5 мероприятий, освоено 75,1 млн. тенге.
</t>
    </r>
  </si>
  <si>
    <t xml:space="preserve">Цель 9: Развитие массового спорта и физкультурно-оздоровительного движения города: исполнено 1 мероприятие, на стадии исполнения 4 мероприятия, освоено 115,1 млн. тенге.
Цель 10: Улучшение условий жизнеобеспечения сельского населения: согласно плана мероприятий по реализации Программы развития территории города Лисаковска на 2021-2025 годы, запланирован 1 целевой индикатор и 4 мероприятия. Данные мероприятия потеряли свою актуальность для города, так как согласно совместным постановлению акимата Костанайской области №1 от 21.06.2021 г. и решению Костанайского областного маслихата №67 от 21.06.2021 г. "Об изменениях в административно-территориальном устройстве Костанайской области", с.Красногорское в 2021 году передано в Камыстинский район.
</t>
  </si>
  <si>
    <t>Не исполнено. Данный целевой индикатор потерял свою актуальность для города, т.к., согласно совместным постановлению акимата Костанайской области №1 от 21.06.2021 г. и решению Костанайского областного маслихата №67 от 21.06.2021 г. "Об изменениях в административно-территориальном устройстве Костанайской области", с.Красногорское в 2021 году передано в Камыстинский район.</t>
  </si>
  <si>
    <t>План на 2021 год, млн. тенге</t>
  </si>
  <si>
    <t>Факт               за 2021 год, млн. тенге</t>
  </si>
  <si>
    <t xml:space="preserve">  "28" февраля  2022 года </t>
  </si>
  <si>
    <t xml:space="preserve">3) Реализация Плана мероприятий:
Направление 1. Рост экономики региона. 
Цель 1: Приоритетное развитие базовых отраслей промышленности: исполнено 1 мероприятие, на стадии исполнения 5 мероприятий. В 2021 году финансирование мероприятий осуществлялось за счет собственных средств предприятий (505,2 млн. тенге).
Цель 2:  Развитие потенциальных возможностей  предпринимательского сектора города: исполнено 1 мероприятие, на стадии исполнения 11 мероприятий, по итогам года освоено 100,0 млн. тенге (за счет собственных средств предприятий). 
</t>
  </si>
  <si>
    <r>
      <t>4) Согласно Плану мероприятий по реализации программы развития территории города Лисаковска на 2021-2025 годы в 2021 году в рамках П</t>
    </r>
    <r>
      <rPr>
        <sz val="11"/>
        <rFont val="Calibri"/>
        <family val="2"/>
        <charset val="204"/>
        <scheme val="minor"/>
      </rPr>
      <t xml:space="preserve">рограммы предполагалось освоить 3657,4 млн. тенге, фактически освоено 2500,9 млн. тенге или 68,4%, в </t>
    </r>
    <r>
      <rPr>
        <sz val="11"/>
        <color theme="1"/>
        <rFont val="Calibri"/>
        <family val="2"/>
        <scheme val="minor"/>
      </rPr>
      <t>том чи</t>
    </r>
    <r>
      <rPr>
        <sz val="11"/>
        <rFont val="Calibri"/>
        <family val="2"/>
        <charset val="204"/>
        <scheme val="minor"/>
      </rPr>
      <t xml:space="preserve">сле:                                                                                                                                   за счет Нац.фонда - 419,4 млн. тенге, освоено - 507,2 млн. тенге (120,9%);
за счет республиканского бюджета – 45,0 млн. тенге, освоено -  144,9 млн. тенге (322%); 
за счет средств местного и областного бюджета – 867,0 млн. тенге, освоено – 1243,6 млн. тенге (143,4%);
за счет средств предприятий и организаций – 2326,0 млн. тенге, освоено – 605,2 млн. тенге (26,0%);
</t>
    </r>
    <r>
      <rPr>
        <sz val="11"/>
        <color theme="1"/>
        <rFont val="Calibri"/>
        <family val="2"/>
        <scheme val="minor"/>
      </rPr>
      <t xml:space="preserve">
</t>
    </r>
  </si>
  <si>
    <t xml:space="preserve"> -по направлению 3 «Обеспечение нового качества жизни»:
цель 10: Улучшение условий жизнеобеспечения сельского населения:
-целевой индикатор "Уровень обеспеченности СНП социальными благами и услугами в соответствии с системой региональных стандартов".                                                                                                                                                             Плановый показатель 42,1%.
Данный целевой индикатор потерял свою актуальность для города, т.к., согласно совместным постановлению акимата Костанайской области №1 от 21.06.2021 г. и решению Костанайского областного маслихата №67 от 21.06.2021 г. "Об изменениях в административно-территориальном устройстве Костанайской области", с.Красногорское в 2021 году передано в Камыстинский район.</t>
  </si>
</sst>
</file>

<file path=xl/styles.xml><?xml version="1.0" encoding="utf-8"?>
<styleSheet xmlns="http://schemas.openxmlformats.org/spreadsheetml/2006/main">
  <numFmts count="2">
    <numFmt numFmtId="164" formatCode="0.0"/>
    <numFmt numFmtId="165" formatCode="#,##0.0"/>
  </numFmts>
  <fonts count="3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sz val="10"/>
      <color theme="1"/>
      <name val="Times New Roman"/>
      <family val="1"/>
      <charset val="204"/>
    </font>
    <font>
      <sz val="10"/>
      <color theme="1"/>
      <name val="Calibri"/>
      <family val="2"/>
      <scheme val="minor"/>
    </font>
    <font>
      <b/>
      <sz val="10"/>
      <color theme="1"/>
      <name val="Times New Roman"/>
      <family val="1"/>
      <charset val="204"/>
    </font>
    <font>
      <sz val="10"/>
      <color rgb="FF000000"/>
      <name val="Times New Roman"/>
      <family val="1"/>
      <charset val="204"/>
    </font>
    <font>
      <b/>
      <sz val="12"/>
      <name val="Times New Roman"/>
      <family val="1"/>
      <charset val="204"/>
    </font>
    <font>
      <sz val="12"/>
      <name val="Times New Roman"/>
      <family val="1"/>
      <charset val="204"/>
    </font>
    <font>
      <i/>
      <sz val="12"/>
      <name val="Times New Roman"/>
      <family val="1"/>
      <charset val="204"/>
    </font>
    <font>
      <sz val="11"/>
      <color indexed="8"/>
      <name val="Calibri"/>
      <family val="2"/>
      <charset val="204"/>
    </font>
    <font>
      <sz val="12"/>
      <color theme="1"/>
      <name val="Calibri"/>
      <family val="2"/>
      <scheme val="minor"/>
    </font>
    <font>
      <sz val="10"/>
      <color indexed="8"/>
      <name val="Times New Roman"/>
      <family val="1"/>
      <charset val="204"/>
    </font>
    <font>
      <sz val="10"/>
      <name val="Times New Roman"/>
      <family val="1"/>
      <charset val="204"/>
    </font>
    <font>
      <sz val="10"/>
      <color theme="0"/>
      <name val="Calibri"/>
      <family val="2"/>
      <scheme val="minor"/>
    </font>
    <font>
      <b/>
      <sz val="12"/>
      <color rgb="FF000000"/>
      <name val="Times New Roman"/>
      <family val="1"/>
      <charset val="204"/>
    </font>
    <font>
      <sz val="14"/>
      <color indexed="8"/>
      <name val="Times New Roman"/>
      <family val="1"/>
      <charset val="204"/>
    </font>
    <font>
      <sz val="8"/>
      <color theme="1"/>
      <name val="Times New Roman"/>
      <family val="1"/>
      <charset val="204"/>
    </font>
    <font>
      <b/>
      <sz val="11"/>
      <color theme="1"/>
      <name val="Calibri"/>
      <family val="2"/>
      <charset val="204"/>
      <scheme val="minor"/>
    </font>
    <font>
      <sz val="11"/>
      <name val="Calibri"/>
      <family val="2"/>
      <scheme val="minor"/>
    </font>
    <font>
      <i/>
      <sz val="8"/>
      <color theme="1"/>
      <name val="Times New Roman"/>
      <family val="1"/>
      <charset val="204"/>
    </font>
    <font>
      <sz val="10"/>
      <color theme="1"/>
      <name val="Times New Roman"/>
      <family val="1"/>
    </font>
    <font>
      <sz val="11"/>
      <color rgb="FFFF0000"/>
      <name val="Calibri"/>
      <family val="2"/>
      <charset val="204"/>
      <scheme val="minor"/>
    </font>
    <font>
      <sz val="11"/>
      <name val="Calibri"/>
      <family val="2"/>
      <charset val="204"/>
      <scheme val="minor"/>
    </font>
    <font>
      <sz val="10"/>
      <color rgb="FFFF0000"/>
      <name val="Times New Roman"/>
      <family val="1"/>
      <charset val="204"/>
    </font>
    <font>
      <b/>
      <sz val="10"/>
      <name val="Times New Roman"/>
      <family val="1"/>
      <charset val="204"/>
    </font>
    <font>
      <sz val="22"/>
      <color theme="1"/>
      <name val="Calibri"/>
      <family val="2"/>
      <scheme val="minor"/>
    </font>
    <font>
      <b/>
      <sz val="20"/>
      <color rgb="FFFF0000"/>
      <name val="Calibri"/>
      <family val="2"/>
      <charset val="204"/>
      <scheme val="minor"/>
    </font>
    <font>
      <b/>
      <sz val="18"/>
      <color rgb="FFFF0000"/>
      <name val="Calibri"/>
      <family val="2"/>
      <charset val="204"/>
      <scheme val="minor"/>
    </font>
    <font>
      <b/>
      <sz val="16"/>
      <color rgb="FFFF0000"/>
      <name val="Calibri"/>
      <family val="2"/>
      <charset val="20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s>
  <cellStyleXfs count="11">
    <xf numFmtId="0" fontId="0" fillId="0" borderId="0"/>
    <xf numFmtId="0" fontId="4" fillId="0" borderId="0"/>
    <xf numFmtId="0" fontId="14" fillId="0" borderId="0"/>
    <xf numFmtId="0" fontId="3" fillId="0" borderId="0"/>
    <xf numFmtId="0" fontId="2" fillId="0" borderId="0"/>
    <xf numFmtId="0" fontId="14" fillId="0" borderId="0"/>
    <xf numFmtId="0" fontId="1" fillId="0" borderId="0"/>
    <xf numFmtId="0" fontId="1" fillId="0" borderId="0"/>
    <xf numFmtId="0" fontId="14" fillId="0" borderId="0"/>
    <xf numFmtId="0" fontId="14" fillId="0" borderId="0"/>
    <xf numFmtId="0" fontId="14" fillId="0" borderId="0"/>
  </cellStyleXfs>
  <cellXfs count="165">
    <xf numFmtId="0" fontId="0" fillId="0" borderId="0" xfId="0"/>
    <xf numFmtId="0" fontId="0" fillId="0" borderId="0" xfId="0" applyFill="1"/>
    <xf numFmtId="0" fontId="8" fillId="0" borderId="0" xfId="0" applyFont="1" applyFill="1"/>
    <xf numFmtId="0" fontId="8" fillId="0" borderId="0" xfId="0" applyFont="1" applyFill="1" applyAlignment="1">
      <alignment horizontal="center" vertical="top"/>
    </xf>
    <xf numFmtId="0" fontId="18" fillId="0" borderId="0" xfId="0" applyFont="1" applyFill="1" applyAlignment="1">
      <alignment horizontal="center" vertical="top"/>
    </xf>
    <xf numFmtId="0" fontId="8" fillId="0" borderId="0" xfId="0" applyFont="1" applyFill="1" applyAlignment="1">
      <alignment vertical="top"/>
    </xf>
    <xf numFmtId="0" fontId="18" fillId="0" borderId="0" xfId="0" applyFont="1" applyFill="1"/>
    <xf numFmtId="0" fontId="12" fillId="0" borderId="0" xfId="7" applyFont="1" applyFill="1"/>
    <xf numFmtId="0" fontId="12" fillId="0" borderId="0" xfId="7" applyFont="1" applyFill="1" applyAlignment="1">
      <alignment horizontal="center" vertical="center"/>
    </xf>
    <xf numFmtId="0" fontId="11" fillId="0" borderId="0" xfId="7" applyFont="1" applyFill="1"/>
    <xf numFmtId="0" fontId="12" fillId="0" borderId="0" xfId="7" applyFont="1" applyFill="1" applyAlignment="1">
      <alignment vertical="center"/>
    </xf>
    <xf numFmtId="164" fontId="12" fillId="0" borderId="0" xfId="7" applyNumberFormat="1" applyFont="1" applyFill="1"/>
    <xf numFmtId="0" fontId="11" fillId="0" borderId="6" xfId="7" applyFont="1" applyFill="1" applyBorder="1" applyAlignment="1">
      <alignment horizontal="center"/>
    </xf>
    <xf numFmtId="0" fontId="13" fillId="0" borderId="1" xfId="7" applyFont="1" applyFill="1" applyBorder="1" applyAlignment="1">
      <alignment horizontal="center" vertical="center" wrapText="1"/>
    </xf>
    <xf numFmtId="0" fontId="11" fillId="0" borderId="1" xfId="7" applyFont="1" applyFill="1" applyBorder="1" applyAlignment="1">
      <alignment horizontal="center" vertical="center" wrapText="1"/>
    </xf>
    <xf numFmtId="0" fontId="11" fillId="0" borderId="1" xfId="7" applyFont="1" applyFill="1" applyBorder="1" applyAlignment="1">
      <alignment vertical="center" wrapText="1"/>
    </xf>
    <xf numFmtId="164" fontId="11" fillId="0" borderId="1" xfId="7" applyNumberFormat="1" applyFont="1" applyFill="1" applyBorder="1" applyAlignment="1">
      <alignment horizontal="center" wrapText="1"/>
    </xf>
    <xf numFmtId="0" fontId="11" fillId="0" borderId="1" xfId="7" applyFont="1" applyFill="1" applyBorder="1" applyAlignment="1">
      <alignment vertical="top" wrapText="1"/>
    </xf>
    <xf numFmtId="0" fontId="12" fillId="0" borderId="1" xfId="7" applyFont="1" applyFill="1" applyBorder="1" applyAlignment="1">
      <alignment horizontal="center" vertical="center"/>
    </xf>
    <xf numFmtId="0" fontId="12" fillId="0" borderId="1" xfId="7" applyFont="1" applyFill="1" applyBorder="1"/>
    <xf numFmtId="0" fontId="20" fillId="0" borderId="1" xfId="0" applyFont="1" applyFill="1" applyBorder="1" applyAlignment="1">
      <alignment wrapText="1"/>
    </xf>
    <xf numFmtId="0" fontId="16"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0" xfId="2" applyFont="1" applyFill="1" applyBorder="1" applyAlignment="1">
      <alignment horizontal="center" vertical="center" wrapText="1"/>
    </xf>
    <xf numFmtId="0" fontId="7" fillId="0" borderId="0" xfId="0" applyFont="1" applyFill="1" applyBorder="1" applyAlignment="1">
      <alignment horizontal="left" vertical="top" wrapText="1"/>
    </xf>
    <xf numFmtId="165" fontId="17" fillId="0" borderId="0" xfId="2" applyNumberFormat="1" applyFont="1" applyFill="1" applyBorder="1" applyAlignment="1">
      <alignment horizontal="center" vertical="center" wrapText="1"/>
    </xf>
    <xf numFmtId="164" fontId="17" fillId="0" borderId="0" xfId="2" applyNumberFormat="1" applyFont="1" applyFill="1" applyBorder="1" applyAlignment="1">
      <alignment horizontal="center" vertical="center" wrapText="1"/>
    </xf>
    <xf numFmtId="164" fontId="17" fillId="0" borderId="0" xfId="0" applyNumberFormat="1" applyFont="1" applyFill="1" applyAlignment="1">
      <alignment horizontal="center" vertical="top"/>
    </xf>
    <xf numFmtId="164" fontId="7" fillId="0" borderId="0" xfId="0" applyNumberFormat="1" applyFont="1" applyFill="1" applyAlignment="1">
      <alignment horizontal="center" vertical="top"/>
    </xf>
    <xf numFmtId="165" fontId="17" fillId="0" borderId="0" xfId="10" applyNumberFormat="1" applyFont="1" applyFill="1" applyBorder="1" applyAlignment="1">
      <alignment horizontal="center" vertical="center" wrapText="1"/>
    </xf>
    <xf numFmtId="0" fontId="30" fillId="0" borderId="0" xfId="0" applyFont="1" applyFill="1"/>
    <xf numFmtId="0" fontId="31" fillId="0" borderId="0" xfId="0" applyFont="1" applyFill="1"/>
    <xf numFmtId="0" fontId="32" fillId="0" borderId="0" xfId="0" applyFont="1" applyFill="1"/>
    <xf numFmtId="0" fontId="33" fillId="0" borderId="0" xfId="0" applyFont="1" applyFill="1"/>
    <xf numFmtId="0" fontId="19" fillId="0" borderId="0" xfId="0" applyFont="1" applyFill="1"/>
    <xf numFmtId="0" fontId="15" fillId="0" borderId="0" xfId="0" applyFont="1" applyFill="1"/>
    <xf numFmtId="0" fontId="15" fillId="0" borderId="0" xfId="0" applyFont="1" applyFill="1" applyAlignment="1">
      <alignment horizontal="center" vertical="top"/>
    </xf>
    <xf numFmtId="0" fontId="15" fillId="0" borderId="0" xfId="0" applyFont="1" applyFill="1" applyAlignment="1">
      <alignment vertical="top"/>
    </xf>
    <xf numFmtId="0" fontId="5" fillId="0" borderId="0" xfId="0" applyFont="1" applyFill="1" applyAlignment="1">
      <alignment horizontal="center" vertical="top"/>
    </xf>
    <xf numFmtId="0" fontId="12" fillId="0" borderId="0" xfId="0" applyFont="1" applyFill="1" applyAlignment="1">
      <alignment horizontal="center" vertical="center"/>
    </xf>
    <xf numFmtId="0" fontId="7" fillId="0" borderId="0" xfId="0" applyFont="1" applyFill="1" applyAlignment="1">
      <alignment horizontal="left"/>
    </xf>
    <xf numFmtId="0" fontId="7" fillId="0" borderId="0" xfId="0" applyFont="1" applyFill="1" applyAlignment="1">
      <alignment horizontal="center" vertical="top"/>
    </xf>
    <xf numFmtId="0" fontId="7" fillId="0" borderId="0" xfId="0" applyFont="1" applyFill="1" applyAlignment="1">
      <alignment vertical="top"/>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164" fontId="7" fillId="0" borderId="1" xfId="0" applyNumberFormat="1" applyFont="1" applyFill="1" applyBorder="1" applyAlignment="1">
      <alignment horizontal="center" vertical="top" wrapText="1"/>
    </xf>
    <xf numFmtId="0" fontId="16" fillId="0" borderId="1" xfId="0" applyFont="1" applyFill="1" applyBorder="1" applyAlignment="1">
      <alignment vertical="top" wrapText="1"/>
    </xf>
    <xf numFmtId="0" fontId="17" fillId="0" borderId="1" xfId="0" applyFont="1" applyFill="1" applyBorder="1" applyAlignment="1">
      <alignment vertical="top" wrapText="1"/>
    </xf>
    <xf numFmtId="0" fontId="17" fillId="0" borderId="1" xfId="2" applyFont="1" applyFill="1" applyBorder="1" applyAlignment="1">
      <alignment vertical="top" wrapText="1"/>
    </xf>
    <xf numFmtId="0" fontId="17" fillId="0" borderId="1" xfId="0" applyFont="1" applyFill="1" applyBorder="1" applyAlignment="1">
      <alignment horizontal="justify" vertical="top"/>
    </xf>
    <xf numFmtId="1" fontId="7" fillId="0" borderId="1" xfId="0"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0" fontId="17" fillId="0" borderId="1" xfId="2" applyFont="1" applyFill="1" applyBorder="1" applyAlignment="1">
      <alignment horizontal="center" vertical="top" wrapText="1"/>
    </xf>
    <xf numFmtId="0" fontId="17" fillId="0" borderId="1" xfId="8" applyFont="1" applyFill="1" applyBorder="1" applyAlignment="1">
      <alignment vertical="top" wrapText="1"/>
    </xf>
    <xf numFmtId="0" fontId="17" fillId="0" borderId="1" xfId="9" applyFont="1" applyFill="1" applyBorder="1" applyAlignment="1">
      <alignment horizontal="center" vertical="top" wrapText="1"/>
    </xf>
    <xf numFmtId="0" fontId="7" fillId="0" borderId="1" xfId="0" applyNumberFormat="1" applyFont="1" applyFill="1" applyBorder="1" applyAlignment="1">
      <alignment vertical="top" wrapText="1"/>
    </xf>
    <xf numFmtId="0" fontId="17" fillId="0" borderId="11" xfId="0" applyFont="1" applyFill="1" applyBorder="1" applyAlignment="1">
      <alignment horizontal="left" vertical="top" wrapText="1"/>
    </xf>
    <xf numFmtId="0" fontId="7" fillId="0" borderId="2" xfId="0" applyFont="1" applyFill="1" applyBorder="1" applyAlignment="1">
      <alignment horizontal="left" vertical="top" wrapText="1"/>
    </xf>
    <xf numFmtId="1" fontId="17" fillId="0" borderId="1" xfId="9" applyNumberFormat="1" applyFont="1" applyFill="1" applyBorder="1" applyAlignment="1">
      <alignment horizontal="center" vertical="top" wrapText="1"/>
    </xf>
    <xf numFmtId="3" fontId="17" fillId="0" borderId="1" xfId="9" applyNumberFormat="1" applyFont="1" applyFill="1" applyBorder="1" applyAlignment="1">
      <alignment horizontal="center" vertical="top" wrapText="1"/>
    </xf>
    <xf numFmtId="3" fontId="7" fillId="0" borderId="1" xfId="0" applyNumberFormat="1" applyFont="1" applyFill="1" applyBorder="1" applyAlignment="1">
      <alignment horizontal="center" vertical="top" wrapText="1"/>
    </xf>
    <xf numFmtId="0" fontId="25" fillId="0" borderId="1" xfId="0" applyFont="1" applyFill="1" applyBorder="1" applyAlignment="1">
      <alignment vertical="top" wrapText="1"/>
    </xf>
    <xf numFmtId="164" fontId="17" fillId="0" borderId="1" xfId="0" applyNumberFormat="1" applyFont="1" applyFill="1" applyBorder="1" applyAlignment="1">
      <alignment horizontal="center" vertical="top" wrapText="1"/>
    </xf>
    <xf numFmtId="0" fontId="10" fillId="0" borderId="0" xfId="0" applyFont="1" applyFill="1" applyAlignment="1">
      <alignment horizontal="justify" vertical="top"/>
    </xf>
    <xf numFmtId="0" fontId="7" fillId="0" borderId="2" xfId="0" applyFont="1" applyFill="1" applyBorder="1" applyAlignment="1">
      <alignment horizontal="center" vertical="top" wrapText="1"/>
    </xf>
    <xf numFmtId="0" fontId="17" fillId="0" borderId="2" xfId="0" applyFont="1" applyFill="1" applyBorder="1" applyAlignment="1">
      <alignment vertical="top" wrapText="1"/>
    </xf>
    <xf numFmtId="0" fontId="10" fillId="0" borderId="1" xfId="0" applyFont="1" applyFill="1" applyBorder="1" applyAlignment="1">
      <alignment horizontal="justify" vertical="top"/>
    </xf>
    <xf numFmtId="0" fontId="16" fillId="0" borderId="1" xfId="0" applyFont="1" applyFill="1" applyBorder="1" applyAlignment="1">
      <alignment horizontal="center" vertical="top" wrapText="1"/>
    </xf>
    <xf numFmtId="0" fontId="16" fillId="0" borderId="1" xfId="0" applyFont="1" applyFill="1" applyBorder="1" applyAlignment="1">
      <alignment horizontal="justify" vertical="top"/>
    </xf>
    <xf numFmtId="0" fontId="17" fillId="0" borderId="3" xfId="2" applyFont="1" applyFill="1" applyBorder="1" applyAlignment="1">
      <alignment horizontal="left" vertical="top" wrapText="1"/>
    </xf>
    <xf numFmtId="0" fontId="7" fillId="0" borderId="3" xfId="0" applyFont="1" applyFill="1" applyBorder="1" applyAlignment="1">
      <alignment horizontal="center" vertical="top" wrapText="1"/>
    </xf>
    <xf numFmtId="0" fontId="16" fillId="0" borderId="3" xfId="0" applyFont="1" applyFill="1" applyBorder="1" applyAlignment="1">
      <alignment horizontal="center" vertical="top" wrapText="1"/>
    </xf>
    <xf numFmtId="0" fontId="7" fillId="0" borderId="3" xfId="0" applyFont="1" applyFill="1" applyBorder="1" applyAlignment="1">
      <alignment horizontal="left" vertical="top" wrapText="1"/>
    </xf>
    <xf numFmtId="0" fontId="17" fillId="0" borderId="1" xfId="2" applyFont="1" applyFill="1" applyBorder="1" applyAlignment="1">
      <alignment horizontal="left" vertical="top" wrapText="1"/>
    </xf>
    <xf numFmtId="0" fontId="9" fillId="0" borderId="1" xfId="0" applyFont="1" applyFill="1" applyBorder="1" applyAlignment="1">
      <alignment vertical="center" wrapText="1"/>
    </xf>
    <xf numFmtId="2" fontId="7" fillId="0" borderId="1" xfId="0" applyNumberFormat="1" applyFont="1" applyFill="1" applyBorder="1" applyAlignment="1">
      <alignment horizontal="center" vertical="top" wrapText="1"/>
    </xf>
    <xf numFmtId="0" fontId="17" fillId="0" borderId="2" xfId="0" applyFont="1" applyFill="1" applyBorder="1" applyAlignment="1">
      <alignment horizontal="left" vertical="top" wrapText="1"/>
    </xf>
    <xf numFmtId="0" fontId="21" fillId="0"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2" xfId="0" applyFont="1" applyFill="1" applyBorder="1" applyAlignment="1">
      <alignment horizontal="center" vertical="top" wrapText="1"/>
    </xf>
    <xf numFmtId="49" fontId="7" fillId="0" borderId="1"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49" fontId="7" fillId="0" borderId="1" xfId="0" applyNumberFormat="1" applyFont="1" applyFill="1" applyBorder="1" applyAlignment="1">
      <alignment horizontal="center" vertical="top" wrapText="1"/>
    </xf>
    <xf numFmtId="3" fontId="16" fillId="0" borderId="1" xfId="2" applyNumberFormat="1" applyFont="1" applyFill="1" applyBorder="1" applyAlignment="1">
      <alignment horizontal="center" vertical="top" wrapText="1"/>
    </xf>
    <xf numFmtId="0" fontId="16" fillId="0" borderId="2" xfId="0" applyFont="1" applyFill="1" applyBorder="1" applyAlignment="1">
      <alignment horizontal="left" vertical="top" wrapText="1"/>
    </xf>
    <xf numFmtId="0" fontId="16" fillId="0" borderId="1" xfId="0" applyFont="1" applyFill="1" applyBorder="1" applyAlignment="1">
      <alignment horizontal="justify" vertical="top"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16" fillId="0" borderId="1" xfId="0" applyFont="1" applyFill="1" applyBorder="1" applyAlignment="1">
      <alignment vertical="top"/>
    </xf>
    <xf numFmtId="0" fontId="7" fillId="0" borderId="10" xfId="0" applyFont="1" applyFill="1" applyBorder="1" applyAlignment="1">
      <alignment vertical="top" wrapText="1"/>
    </xf>
    <xf numFmtId="0" fontId="0" fillId="0" borderId="6" xfId="0" applyFill="1" applyBorder="1"/>
    <xf numFmtId="164" fontId="7" fillId="0" borderId="2" xfId="0" applyNumberFormat="1" applyFont="1" applyFill="1" applyBorder="1" applyAlignment="1">
      <alignment horizontal="center" vertical="top" wrapText="1"/>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7" fillId="0" borderId="2"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3" xfId="0"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2"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6" fillId="0" borderId="2" xfId="0" applyFont="1" applyFill="1" applyBorder="1" applyAlignment="1">
      <alignment horizontal="center" vertical="top" wrapText="1"/>
    </xf>
    <xf numFmtId="0" fontId="16" fillId="0" borderId="3" xfId="0" applyFont="1" applyFill="1" applyBorder="1" applyAlignment="1">
      <alignment horizontal="center" vertical="top" wrapText="1"/>
    </xf>
    <xf numFmtId="0" fontId="29" fillId="0" borderId="4"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17" fillId="0" borderId="2" xfId="2" applyFont="1" applyFill="1" applyBorder="1" applyAlignment="1">
      <alignment horizontal="left" vertical="top" wrapText="1"/>
    </xf>
    <xf numFmtId="0" fontId="17" fillId="0" borderId="10" xfId="2" applyFont="1" applyFill="1" applyBorder="1" applyAlignment="1">
      <alignment horizontal="left" vertical="top" wrapText="1"/>
    </xf>
    <xf numFmtId="0" fontId="17" fillId="0" borderId="3" xfId="2"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7"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3" xfId="0" applyFont="1" applyFill="1" applyBorder="1" applyAlignment="1">
      <alignment horizontal="left" vertical="top"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9" fillId="0" borderId="1" xfId="0" applyFont="1" applyFill="1" applyBorder="1" applyAlignment="1">
      <alignment horizontal="left" vertical="top" wrapText="1"/>
    </xf>
    <xf numFmtId="0" fontId="5" fillId="0" borderId="0" xfId="0" applyFont="1" applyFill="1" applyAlignment="1">
      <alignment horizontal="center" vertical="top"/>
    </xf>
    <xf numFmtId="0" fontId="6" fillId="0" borderId="0" xfId="0" applyFont="1" applyFill="1" applyAlignment="1">
      <alignment horizontal="left" vertical="center"/>
    </xf>
    <xf numFmtId="0" fontId="5" fillId="0" borderId="0" xfId="0" applyFont="1" applyFill="1" applyAlignment="1">
      <alignment horizontal="left" vertical="center"/>
    </xf>
    <xf numFmtId="0" fontId="12" fillId="0" borderId="0" xfId="0" applyFont="1" applyFill="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11" fillId="0" borderId="0" xfId="0" applyFont="1" applyFill="1" applyAlignment="1">
      <alignment horizontal="center"/>
    </xf>
    <xf numFmtId="0" fontId="16" fillId="0" borderId="10" xfId="0" applyFont="1" applyFill="1" applyBorder="1" applyAlignment="1">
      <alignment horizontal="center" vertical="top" wrapText="1"/>
    </xf>
    <xf numFmtId="0" fontId="5" fillId="0" borderId="0" xfId="0" applyFont="1" applyFill="1" applyBorder="1" applyAlignment="1">
      <alignment horizontal="center"/>
    </xf>
    <xf numFmtId="0" fontId="9" fillId="0" borderId="5"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wrapText="1"/>
    </xf>
    <xf numFmtId="0" fontId="5" fillId="0" borderId="0" xfId="0" applyFont="1" applyFill="1" applyAlignment="1">
      <alignment horizontal="center"/>
    </xf>
    <xf numFmtId="0" fontId="7" fillId="0" borderId="1" xfId="0" applyFont="1" applyFill="1" applyBorder="1" applyAlignment="1">
      <alignment horizontal="left" vertical="top" wrapText="1"/>
    </xf>
    <xf numFmtId="0" fontId="7" fillId="0" borderId="4" xfId="0" applyFont="1" applyFill="1" applyBorder="1" applyAlignment="1">
      <alignment vertical="top" wrapText="1"/>
    </xf>
    <xf numFmtId="0" fontId="11" fillId="0" borderId="0" xfId="7" applyFont="1" applyFill="1" applyBorder="1" applyAlignment="1">
      <alignment horizontal="center"/>
    </xf>
    <xf numFmtId="0" fontId="0" fillId="0" borderId="0" xfId="0" applyFill="1" applyAlignment="1">
      <alignment horizontal="left" vertical="top" wrapText="1"/>
    </xf>
    <xf numFmtId="0" fontId="0" fillId="0" borderId="0" xfId="0" applyFill="1" applyAlignment="1">
      <alignment horizontal="left" vertical="top"/>
    </xf>
    <xf numFmtId="0" fontId="22" fillId="0" borderId="0" xfId="0" applyFont="1" applyFill="1" applyAlignment="1">
      <alignment horizontal="center" vertical="top" wrapText="1"/>
    </xf>
    <xf numFmtId="0" fontId="22" fillId="0" borderId="0" xfId="0" applyFont="1" applyFill="1" applyAlignment="1">
      <alignment horizontal="center" vertical="top"/>
    </xf>
    <xf numFmtId="0" fontId="23" fillId="0" borderId="0" xfId="0" applyFont="1" applyFill="1" applyAlignment="1">
      <alignment horizontal="left" vertical="top" wrapText="1"/>
    </xf>
    <xf numFmtId="0" fontId="23" fillId="0" borderId="0" xfId="0" applyFont="1" applyFill="1" applyAlignment="1">
      <alignment horizontal="left" vertical="top"/>
    </xf>
    <xf numFmtId="0" fontId="27" fillId="0" borderId="0" xfId="0" applyFont="1" applyFill="1" applyAlignment="1">
      <alignment horizontal="left" vertical="top" wrapText="1"/>
    </xf>
    <xf numFmtId="0" fontId="27" fillId="0" borderId="0" xfId="0" applyNumberFormat="1" applyFont="1" applyFill="1" applyAlignment="1">
      <alignment horizontal="left" vertical="top" wrapText="1"/>
    </xf>
  </cellXfs>
  <cellStyles count="11">
    <cellStyle name="Обычный" xfId="0" builtinId="0"/>
    <cellStyle name="Обычный 2" xfId="1"/>
    <cellStyle name="Обычный 2 2" xfId="3"/>
    <cellStyle name="Обычный 2 2 2" xfId="4"/>
    <cellStyle name="Обычный 2 2 2 2" xfId="7"/>
    <cellStyle name="Обычный 2 2 3" xfId="6"/>
    <cellStyle name="Обычный 2_Отчет о реализации ПРТ г.Лисаковска на 2011-2015 гг. за 2014 год" xfId="5"/>
    <cellStyle name="Обычный_Пути достижения_20.07.2010" xfId="2"/>
    <cellStyle name="Обычный_Пути достижения_20.07.2010 2" xfId="9"/>
    <cellStyle name="Обычный_Пути достижения_20.07.2010_Xl0000016" xfId="10"/>
    <cellStyle name="Обычный_Пути достижения_20.07.2010_Напр.1 Экономика"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3:N155"/>
  <sheetViews>
    <sheetView tabSelected="1" view="pageBreakPreview" zoomScale="80" zoomScaleSheetLayoutView="80" workbookViewId="0">
      <selection activeCell="I4" sqref="I4:J4"/>
    </sheetView>
  </sheetViews>
  <sheetFormatPr defaultRowHeight="15" customHeight="1"/>
  <cols>
    <col min="1" max="1" width="30.85546875" style="2" customWidth="1"/>
    <col min="2" max="2" width="7" style="3" customWidth="1"/>
    <col min="3" max="3" width="15.28515625" style="3" customWidth="1"/>
    <col min="4" max="4" width="15.42578125" style="3" customWidth="1"/>
    <col min="5" max="5" width="10.140625" style="3" customWidth="1"/>
    <col min="6" max="6" width="9.85546875" style="3" customWidth="1"/>
    <col min="7" max="7" width="9.28515625" style="3" bestFit="1" customWidth="1"/>
    <col min="8" max="8" width="10" style="3" customWidth="1"/>
    <col min="9" max="9" width="11.5703125" style="3" customWidth="1"/>
    <col min="10" max="10" width="76.28515625" style="5" customWidth="1"/>
    <col min="11" max="11" width="6.85546875" style="2" customWidth="1"/>
    <col min="12" max="12" width="7.42578125" style="2" customWidth="1"/>
    <col min="13" max="14" width="9.140625" style="2" hidden="1" customWidth="1"/>
    <col min="15" max="16384" width="9.140625" style="2"/>
  </cols>
  <sheetData>
    <row r="3" spans="1:10" ht="15" customHeight="1">
      <c r="G3" s="4"/>
      <c r="I3" s="35" t="s">
        <v>75</v>
      </c>
    </row>
    <row r="4" spans="1:10" ht="15" customHeight="1">
      <c r="G4" s="4"/>
      <c r="I4" s="144" t="s">
        <v>277</v>
      </c>
      <c r="J4" s="144"/>
    </row>
    <row r="5" spans="1:10" ht="15" customHeight="1">
      <c r="A5" s="36"/>
      <c r="B5" s="37"/>
      <c r="C5" s="138" t="s">
        <v>13</v>
      </c>
      <c r="D5" s="138"/>
      <c r="E5" s="138"/>
      <c r="F5" s="138"/>
      <c r="G5" s="138"/>
      <c r="H5" s="37"/>
      <c r="I5" s="37"/>
      <c r="J5" s="38"/>
    </row>
    <row r="6" spans="1:10" ht="15" customHeight="1">
      <c r="A6" s="36"/>
      <c r="B6" s="138" t="s">
        <v>76</v>
      </c>
      <c r="C6" s="138"/>
      <c r="D6" s="138"/>
      <c r="E6" s="138"/>
      <c r="F6" s="138"/>
      <c r="G6" s="138"/>
      <c r="H6" s="138"/>
      <c r="I6" s="138"/>
      <c r="J6" s="38"/>
    </row>
    <row r="7" spans="1:10" ht="15" customHeight="1">
      <c r="A7" s="36"/>
      <c r="B7" s="37"/>
      <c r="C7" s="37"/>
      <c r="D7" s="138" t="s">
        <v>77</v>
      </c>
      <c r="E7" s="138"/>
      <c r="F7" s="138"/>
      <c r="G7" s="138"/>
      <c r="H7" s="37"/>
      <c r="I7" s="37"/>
      <c r="J7" s="38"/>
    </row>
    <row r="8" spans="1:10" ht="15" customHeight="1">
      <c r="A8" s="36"/>
      <c r="B8" s="37"/>
      <c r="C8" s="37"/>
      <c r="D8" s="39"/>
      <c r="E8" s="39"/>
      <c r="F8" s="39"/>
      <c r="G8" s="39"/>
      <c r="H8" s="37"/>
      <c r="I8" s="37"/>
      <c r="J8" s="38"/>
    </row>
    <row r="9" spans="1:10" ht="15" customHeight="1">
      <c r="A9" s="141" t="s">
        <v>78</v>
      </c>
      <c r="B9" s="141"/>
      <c r="C9" s="141"/>
      <c r="D9" s="141"/>
      <c r="E9" s="141"/>
      <c r="F9" s="141"/>
      <c r="G9" s="141"/>
      <c r="H9" s="141"/>
      <c r="I9" s="141"/>
      <c r="J9" s="141"/>
    </row>
    <row r="10" spans="1:10" ht="15" customHeight="1">
      <c r="A10" s="40"/>
      <c r="B10" s="40"/>
      <c r="C10" s="40"/>
      <c r="D10" s="40"/>
      <c r="E10" s="40"/>
      <c r="F10" s="40"/>
      <c r="G10" s="40"/>
      <c r="H10" s="40"/>
      <c r="I10" s="40"/>
      <c r="J10" s="40"/>
    </row>
    <row r="11" spans="1:10" ht="15" customHeight="1">
      <c r="A11" s="139" t="s">
        <v>14</v>
      </c>
      <c r="B11" s="139"/>
      <c r="C11" s="139"/>
      <c r="D11" s="139"/>
      <c r="E11" s="139"/>
      <c r="F11" s="139"/>
      <c r="G11" s="139"/>
      <c r="H11" s="139"/>
      <c r="I11" s="139"/>
      <c r="J11" s="139"/>
    </row>
    <row r="12" spans="1:10" ht="15" customHeight="1">
      <c r="A12" s="41"/>
      <c r="B12" s="42"/>
      <c r="C12" s="42"/>
      <c r="D12" s="42"/>
      <c r="E12" s="42"/>
      <c r="F12" s="42"/>
      <c r="G12" s="42"/>
      <c r="H12" s="42"/>
      <c r="I12" s="42"/>
      <c r="J12" s="43"/>
    </row>
    <row r="13" spans="1:10" ht="15" customHeight="1">
      <c r="A13" s="140" t="s">
        <v>57</v>
      </c>
      <c r="B13" s="140"/>
      <c r="C13" s="140"/>
      <c r="D13" s="140"/>
      <c r="E13" s="140"/>
      <c r="F13" s="140"/>
      <c r="G13" s="140"/>
      <c r="H13" s="140"/>
      <c r="I13" s="140"/>
      <c r="J13" s="140"/>
    </row>
    <row r="15" spans="1:10" ht="48" customHeight="1">
      <c r="A15" s="142" t="s">
        <v>0</v>
      </c>
      <c r="B15" s="143" t="s">
        <v>42</v>
      </c>
      <c r="C15" s="143" t="s">
        <v>15</v>
      </c>
      <c r="D15" s="143" t="s">
        <v>1</v>
      </c>
      <c r="E15" s="143" t="s">
        <v>47</v>
      </c>
      <c r="F15" s="143"/>
      <c r="G15" s="143"/>
      <c r="H15" s="143" t="s">
        <v>11</v>
      </c>
      <c r="I15" s="143" t="s">
        <v>12</v>
      </c>
      <c r="J15" s="143" t="s">
        <v>10</v>
      </c>
    </row>
    <row r="16" spans="1:10" ht="46.5" customHeight="1">
      <c r="A16" s="142"/>
      <c r="B16" s="143"/>
      <c r="C16" s="143"/>
      <c r="D16" s="143"/>
      <c r="E16" s="44" t="s">
        <v>48</v>
      </c>
      <c r="F16" s="44" t="s">
        <v>49</v>
      </c>
      <c r="G16" s="44" t="s">
        <v>50</v>
      </c>
      <c r="H16" s="143"/>
      <c r="I16" s="143"/>
      <c r="J16" s="143"/>
    </row>
    <row r="17" spans="1:11" ht="15" customHeight="1">
      <c r="A17" s="45">
        <v>2</v>
      </c>
      <c r="B17" s="44">
        <v>3</v>
      </c>
      <c r="C17" s="44">
        <v>4</v>
      </c>
      <c r="D17" s="44">
        <v>5</v>
      </c>
      <c r="E17" s="44">
        <v>6</v>
      </c>
      <c r="F17" s="44">
        <v>7</v>
      </c>
      <c r="G17" s="44">
        <v>8</v>
      </c>
      <c r="H17" s="44">
        <v>9</v>
      </c>
      <c r="I17" s="44">
        <v>10</v>
      </c>
      <c r="J17" s="44">
        <v>11</v>
      </c>
    </row>
    <row r="18" spans="1:11" ht="13.5" customHeight="1">
      <c r="A18" s="99" t="s">
        <v>79</v>
      </c>
      <c r="B18" s="99"/>
      <c r="C18" s="99"/>
      <c r="D18" s="99"/>
      <c r="E18" s="99"/>
      <c r="F18" s="99"/>
      <c r="G18" s="99"/>
      <c r="H18" s="99"/>
      <c r="I18" s="99"/>
      <c r="J18" s="99"/>
    </row>
    <row r="19" spans="1:11" ht="15" customHeight="1">
      <c r="A19" s="99" t="s">
        <v>80</v>
      </c>
      <c r="B19" s="99"/>
      <c r="C19" s="99"/>
      <c r="D19" s="99"/>
      <c r="E19" s="99"/>
      <c r="F19" s="99"/>
      <c r="G19" s="99"/>
      <c r="H19" s="99"/>
      <c r="I19" s="99"/>
      <c r="J19" s="99"/>
    </row>
    <row r="20" spans="1:11" ht="15.75" customHeight="1">
      <c r="A20" s="103" t="s">
        <v>81</v>
      </c>
      <c r="B20" s="103"/>
      <c r="C20" s="103"/>
      <c r="D20" s="103"/>
      <c r="E20" s="103"/>
      <c r="F20" s="103"/>
      <c r="G20" s="103"/>
      <c r="H20" s="103"/>
      <c r="I20" s="103"/>
      <c r="J20" s="103"/>
    </row>
    <row r="21" spans="1:11" ht="15" customHeight="1">
      <c r="A21" s="46" t="s">
        <v>82</v>
      </c>
      <c r="B21" s="44"/>
      <c r="C21" s="44"/>
      <c r="D21" s="44"/>
      <c r="E21" s="44"/>
      <c r="F21" s="44"/>
      <c r="G21" s="44"/>
      <c r="H21" s="44"/>
      <c r="I21" s="44"/>
      <c r="J21" s="47"/>
    </row>
    <row r="22" spans="1:11" ht="42" customHeight="1">
      <c r="A22" s="48" t="s">
        <v>83</v>
      </c>
      <c r="B22" s="44" t="s">
        <v>3</v>
      </c>
      <c r="C22" s="44" t="s">
        <v>67</v>
      </c>
      <c r="D22" s="44" t="s">
        <v>58</v>
      </c>
      <c r="E22" s="49">
        <v>205</v>
      </c>
      <c r="F22" s="49">
        <v>205</v>
      </c>
      <c r="G22" s="44">
        <v>35.9</v>
      </c>
      <c r="H22" s="44" t="s">
        <v>16</v>
      </c>
      <c r="I22" s="44" t="s">
        <v>16</v>
      </c>
      <c r="J22" s="44" t="s">
        <v>265</v>
      </c>
    </row>
    <row r="23" spans="1:11" ht="15" customHeight="1">
      <c r="A23" s="99" t="s">
        <v>17</v>
      </c>
      <c r="B23" s="99"/>
      <c r="C23" s="99"/>
      <c r="D23" s="99"/>
      <c r="E23" s="99"/>
      <c r="F23" s="99"/>
      <c r="G23" s="99"/>
      <c r="H23" s="99"/>
      <c r="I23" s="99"/>
      <c r="J23" s="99"/>
    </row>
    <row r="24" spans="1:11" ht="116.25" customHeight="1">
      <c r="A24" s="50" t="s">
        <v>84</v>
      </c>
      <c r="B24" s="44" t="s">
        <v>66</v>
      </c>
      <c r="C24" s="44" t="s">
        <v>59</v>
      </c>
      <c r="D24" s="44" t="s">
        <v>58</v>
      </c>
      <c r="E24" s="44" t="s">
        <v>4</v>
      </c>
      <c r="F24" s="44" t="s">
        <v>4</v>
      </c>
      <c r="G24" s="44">
        <v>1</v>
      </c>
      <c r="H24" s="44" t="s">
        <v>43</v>
      </c>
      <c r="I24" s="44" t="s">
        <v>4</v>
      </c>
      <c r="J24" s="47" t="s">
        <v>197</v>
      </c>
    </row>
    <row r="25" spans="1:11" ht="43.5" customHeight="1">
      <c r="A25" s="48" t="s">
        <v>192</v>
      </c>
      <c r="B25" s="44" t="s">
        <v>66</v>
      </c>
      <c r="C25" s="44" t="s">
        <v>59</v>
      </c>
      <c r="D25" s="44" t="s">
        <v>58</v>
      </c>
      <c r="E25" s="44">
        <v>1</v>
      </c>
      <c r="F25" s="44">
        <v>1</v>
      </c>
      <c r="G25" s="44">
        <v>1</v>
      </c>
      <c r="H25" s="44" t="s">
        <v>4</v>
      </c>
      <c r="I25" s="44" t="s">
        <v>4</v>
      </c>
      <c r="J25" s="51" t="s">
        <v>198</v>
      </c>
    </row>
    <row r="26" spans="1:11" ht="120.75" customHeight="1">
      <c r="A26" s="50" t="s">
        <v>85</v>
      </c>
      <c r="B26" s="44" t="s">
        <v>3</v>
      </c>
      <c r="C26" s="44" t="s">
        <v>193</v>
      </c>
      <c r="D26" s="44" t="s">
        <v>194</v>
      </c>
      <c r="E26" s="49">
        <v>0</v>
      </c>
      <c r="F26" s="49">
        <v>0</v>
      </c>
      <c r="G26" s="49">
        <v>0</v>
      </c>
      <c r="H26" s="44" t="s">
        <v>252</v>
      </c>
      <c r="I26" s="44" t="s">
        <v>4</v>
      </c>
      <c r="J26" s="47" t="s">
        <v>251</v>
      </c>
      <c r="K26" s="31"/>
    </row>
    <row r="27" spans="1:11" ht="132.75" customHeight="1">
      <c r="A27" s="50" t="s">
        <v>86</v>
      </c>
      <c r="B27" s="44" t="s">
        <v>3</v>
      </c>
      <c r="C27" s="44" t="s">
        <v>59</v>
      </c>
      <c r="D27" s="44" t="s">
        <v>58</v>
      </c>
      <c r="E27" s="49">
        <v>1700</v>
      </c>
      <c r="F27" s="49">
        <v>1700</v>
      </c>
      <c r="G27" s="44">
        <v>505.2</v>
      </c>
      <c r="H27" s="44" t="s">
        <v>44</v>
      </c>
      <c r="I27" s="44"/>
      <c r="J27" s="47" t="s">
        <v>199</v>
      </c>
    </row>
    <row r="28" spans="1:11" ht="38.25" customHeight="1">
      <c r="A28" s="50" t="s">
        <v>87</v>
      </c>
      <c r="B28" s="44" t="s">
        <v>3</v>
      </c>
      <c r="C28" s="44" t="s">
        <v>59</v>
      </c>
      <c r="D28" s="44" t="s">
        <v>58</v>
      </c>
      <c r="E28" s="49">
        <v>0</v>
      </c>
      <c r="F28" s="49">
        <v>0</v>
      </c>
      <c r="G28" s="49">
        <v>0</v>
      </c>
      <c r="H28" s="44" t="s">
        <v>44</v>
      </c>
      <c r="I28" s="44"/>
      <c r="J28" s="47" t="s">
        <v>88</v>
      </c>
    </row>
    <row r="29" spans="1:11" ht="93" customHeight="1">
      <c r="A29" s="50" t="s">
        <v>89</v>
      </c>
      <c r="B29" s="44" t="s">
        <v>3</v>
      </c>
      <c r="C29" s="44" t="s">
        <v>59</v>
      </c>
      <c r="D29" s="44" t="s">
        <v>58</v>
      </c>
      <c r="E29" s="49">
        <v>95</v>
      </c>
      <c r="F29" s="49">
        <v>95</v>
      </c>
      <c r="G29" s="49">
        <v>0</v>
      </c>
      <c r="H29" s="44" t="s">
        <v>44</v>
      </c>
      <c r="I29" s="44"/>
      <c r="J29" s="47" t="s">
        <v>200</v>
      </c>
    </row>
    <row r="30" spans="1:11" ht="15" customHeight="1">
      <c r="A30" s="99" t="s">
        <v>90</v>
      </c>
      <c r="B30" s="99"/>
      <c r="C30" s="99"/>
      <c r="D30" s="99"/>
      <c r="E30" s="99"/>
      <c r="F30" s="99"/>
      <c r="G30" s="99"/>
      <c r="H30" s="99"/>
      <c r="I30" s="99"/>
      <c r="J30" s="99"/>
    </row>
    <row r="31" spans="1:11" ht="12.75" customHeight="1">
      <c r="A31" s="103" t="s">
        <v>91</v>
      </c>
      <c r="B31" s="103"/>
      <c r="C31" s="103"/>
      <c r="D31" s="103"/>
      <c r="E31" s="103"/>
      <c r="F31" s="103"/>
      <c r="G31" s="103"/>
      <c r="H31" s="103"/>
      <c r="I31" s="103"/>
      <c r="J31" s="103"/>
    </row>
    <row r="32" spans="1:11" ht="15.75" customHeight="1">
      <c r="A32" s="46" t="s">
        <v>82</v>
      </c>
      <c r="B32" s="44"/>
      <c r="C32" s="44"/>
      <c r="D32" s="44"/>
      <c r="E32" s="44"/>
      <c r="F32" s="44"/>
      <c r="G32" s="44"/>
      <c r="H32" s="44"/>
      <c r="I32" s="44"/>
      <c r="J32" s="47"/>
    </row>
    <row r="33" spans="1:10" ht="54.75" customHeight="1">
      <c r="A33" s="48" t="s">
        <v>51</v>
      </c>
      <c r="B33" s="44" t="s">
        <v>2</v>
      </c>
      <c r="C33" s="44" t="s">
        <v>67</v>
      </c>
      <c r="D33" s="44" t="s">
        <v>58</v>
      </c>
      <c r="E33" s="49">
        <v>89.7</v>
      </c>
      <c r="F33" s="49">
        <v>89.7</v>
      </c>
      <c r="G33" s="49">
        <v>95.2</v>
      </c>
      <c r="H33" s="44" t="s">
        <v>16</v>
      </c>
      <c r="I33" s="44" t="s">
        <v>16</v>
      </c>
      <c r="J33" s="44" t="s">
        <v>9</v>
      </c>
    </row>
    <row r="34" spans="1:10" ht="15" customHeight="1">
      <c r="A34" s="99" t="s">
        <v>17</v>
      </c>
      <c r="B34" s="99"/>
      <c r="C34" s="99"/>
      <c r="D34" s="99"/>
      <c r="E34" s="99"/>
      <c r="F34" s="99"/>
      <c r="G34" s="99"/>
      <c r="H34" s="99"/>
      <c r="I34" s="99"/>
      <c r="J34" s="99"/>
    </row>
    <row r="35" spans="1:10" ht="30.75" customHeight="1">
      <c r="A35" s="52" t="s">
        <v>92</v>
      </c>
      <c r="B35" s="44" t="s">
        <v>2</v>
      </c>
      <c r="C35" s="44" t="s">
        <v>59</v>
      </c>
      <c r="D35" s="44" t="s">
        <v>58</v>
      </c>
      <c r="E35" s="44">
        <v>87.6</v>
      </c>
      <c r="F35" s="44">
        <v>87.6</v>
      </c>
      <c r="G35" s="44">
        <v>83.8</v>
      </c>
      <c r="H35" s="44" t="s">
        <v>4</v>
      </c>
      <c r="I35" s="44" t="s">
        <v>4</v>
      </c>
      <c r="J35" s="48" t="s">
        <v>93</v>
      </c>
    </row>
    <row r="36" spans="1:10" ht="107.25" customHeight="1">
      <c r="A36" s="53" t="s">
        <v>94</v>
      </c>
      <c r="B36" s="44" t="s">
        <v>66</v>
      </c>
      <c r="C36" s="44" t="s">
        <v>59</v>
      </c>
      <c r="D36" s="44" t="s">
        <v>58</v>
      </c>
      <c r="E36" s="44">
        <v>10</v>
      </c>
      <c r="F36" s="44">
        <v>10</v>
      </c>
      <c r="G36" s="44">
        <v>26</v>
      </c>
      <c r="H36" s="44" t="s">
        <v>4</v>
      </c>
      <c r="I36" s="44" t="s">
        <v>4</v>
      </c>
      <c r="J36" s="47" t="s">
        <v>258</v>
      </c>
    </row>
    <row r="37" spans="1:10" ht="45" customHeight="1">
      <c r="A37" s="48" t="s">
        <v>95</v>
      </c>
      <c r="B37" s="44" t="s">
        <v>5</v>
      </c>
      <c r="C37" s="44" t="s">
        <v>59</v>
      </c>
      <c r="D37" s="44" t="s">
        <v>58</v>
      </c>
      <c r="E37" s="54">
        <v>40</v>
      </c>
      <c r="F37" s="54">
        <v>40</v>
      </c>
      <c r="G37" s="44">
        <v>40</v>
      </c>
      <c r="H37" s="44" t="s">
        <v>4</v>
      </c>
      <c r="I37" s="44" t="s">
        <v>4</v>
      </c>
      <c r="J37" s="55" t="s">
        <v>96</v>
      </c>
    </row>
    <row r="38" spans="1:10" ht="96" customHeight="1">
      <c r="A38" s="48" t="s">
        <v>97</v>
      </c>
      <c r="B38" s="44" t="s">
        <v>66</v>
      </c>
      <c r="C38" s="44" t="s">
        <v>59</v>
      </c>
      <c r="D38" s="44" t="s">
        <v>58</v>
      </c>
      <c r="E38" s="54">
        <v>13</v>
      </c>
      <c r="F38" s="54">
        <v>13</v>
      </c>
      <c r="G38" s="44">
        <v>23</v>
      </c>
      <c r="H38" s="44" t="s">
        <v>4</v>
      </c>
      <c r="I38" s="44" t="s">
        <v>4</v>
      </c>
      <c r="J38" s="55" t="s">
        <v>98</v>
      </c>
    </row>
    <row r="39" spans="1:10" ht="132.75" customHeight="1">
      <c r="A39" s="50" t="s">
        <v>99</v>
      </c>
      <c r="B39" s="44" t="s">
        <v>66</v>
      </c>
      <c r="C39" s="44" t="s">
        <v>59</v>
      </c>
      <c r="D39" s="44" t="s">
        <v>58</v>
      </c>
      <c r="E39" s="44">
        <v>36</v>
      </c>
      <c r="F39" s="44">
        <v>36</v>
      </c>
      <c r="G39" s="44">
        <v>40</v>
      </c>
      <c r="H39" s="44" t="s">
        <v>4</v>
      </c>
      <c r="I39" s="44" t="s">
        <v>4</v>
      </c>
      <c r="J39" s="47" t="s">
        <v>201</v>
      </c>
    </row>
    <row r="40" spans="1:10" ht="66.75" customHeight="1">
      <c r="A40" s="50" t="s">
        <v>100</v>
      </c>
      <c r="B40" s="44" t="s">
        <v>3</v>
      </c>
      <c r="C40" s="44" t="s">
        <v>59</v>
      </c>
      <c r="D40" s="44" t="s">
        <v>58</v>
      </c>
      <c r="E40" s="49">
        <v>100</v>
      </c>
      <c r="F40" s="49">
        <v>100</v>
      </c>
      <c r="G40" s="49">
        <v>100</v>
      </c>
      <c r="H40" s="44" t="s">
        <v>44</v>
      </c>
      <c r="I40" s="44" t="s">
        <v>4</v>
      </c>
      <c r="J40" s="51" t="s">
        <v>202</v>
      </c>
    </row>
    <row r="41" spans="1:10" ht="133.5" customHeight="1">
      <c r="A41" s="50" t="s">
        <v>101</v>
      </c>
      <c r="B41" s="44" t="s">
        <v>3</v>
      </c>
      <c r="C41" s="44" t="s">
        <v>59</v>
      </c>
      <c r="D41" s="44" t="s">
        <v>58</v>
      </c>
      <c r="E41" s="49">
        <v>430</v>
      </c>
      <c r="F41" s="49">
        <v>430</v>
      </c>
      <c r="G41" s="49">
        <v>0</v>
      </c>
      <c r="H41" s="44" t="s">
        <v>44</v>
      </c>
      <c r="I41" s="44" t="s">
        <v>4</v>
      </c>
      <c r="J41" s="51" t="s">
        <v>203</v>
      </c>
    </row>
    <row r="42" spans="1:10" ht="91.5" customHeight="1">
      <c r="A42" s="50" t="s">
        <v>102</v>
      </c>
      <c r="B42" s="44" t="s">
        <v>66</v>
      </c>
      <c r="C42" s="44" t="s">
        <v>103</v>
      </c>
      <c r="D42" s="56" t="s">
        <v>104</v>
      </c>
      <c r="E42" s="44">
        <v>5</v>
      </c>
      <c r="F42" s="44">
        <v>5</v>
      </c>
      <c r="G42" s="54">
        <v>10</v>
      </c>
      <c r="H42" s="44" t="s">
        <v>4</v>
      </c>
      <c r="I42" s="44" t="s">
        <v>4</v>
      </c>
      <c r="J42" s="47" t="s">
        <v>195</v>
      </c>
    </row>
    <row r="43" spans="1:10" ht="51">
      <c r="A43" s="50" t="s">
        <v>105</v>
      </c>
      <c r="B43" s="44" t="s">
        <v>16</v>
      </c>
      <c r="C43" s="44" t="s">
        <v>59</v>
      </c>
      <c r="D43" s="44" t="s">
        <v>58</v>
      </c>
      <c r="E43" s="44" t="s">
        <v>4</v>
      </c>
      <c r="F43" s="44" t="s">
        <v>4</v>
      </c>
      <c r="G43" s="44" t="s">
        <v>4</v>
      </c>
      <c r="H43" s="44" t="s">
        <v>43</v>
      </c>
      <c r="I43" s="44" t="s">
        <v>4</v>
      </c>
      <c r="J43" s="47" t="s">
        <v>259</v>
      </c>
    </row>
    <row r="44" spans="1:10" ht="83.25" customHeight="1">
      <c r="A44" s="57" t="s">
        <v>106</v>
      </c>
      <c r="B44" s="44" t="s">
        <v>16</v>
      </c>
      <c r="C44" s="44" t="s">
        <v>6</v>
      </c>
      <c r="D44" s="58" t="s">
        <v>7</v>
      </c>
      <c r="E44" s="44" t="s">
        <v>4</v>
      </c>
      <c r="F44" s="44" t="s">
        <v>4</v>
      </c>
      <c r="G44" s="44" t="s">
        <v>4</v>
      </c>
      <c r="H44" s="44" t="s">
        <v>43</v>
      </c>
      <c r="I44" s="44" t="s">
        <v>4</v>
      </c>
      <c r="J44" s="57" t="s">
        <v>205</v>
      </c>
    </row>
    <row r="45" spans="1:10" ht="95.25" customHeight="1">
      <c r="A45" s="57" t="s">
        <v>107</v>
      </c>
      <c r="B45" s="44" t="s">
        <v>16</v>
      </c>
      <c r="C45" s="44" t="s">
        <v>6</v>
      </c>
      <c r="D45" s="58" t="s">
        <v>7</v>
      </c>
      <c r="E45" s="44" t="s">
        <v>4</v>
      </c>
      <c r="F45" s="44" t="s">
        <v>4</v>
      </c>
      <c r="G45" s="44" t="s">
        <v>4</v>
      </c>
      <c r="H45" s="44" t="s">
        <v>43</v>
      </c>
      <c r="I45" s="44" t="s">
        <v>4</v>
      </c>
      <c r="J45" s="59" t="s">
        <v>206</v>
      </c>
    </row>
    <row r="46" spans="1:10" ht="149.25" customHeight="1">
      <c r="A46" s="60" t="s">
        <v>108</v>
      </c>
      <c r="B46" s="44" t="s">
        <v>16</v>
      </c>
      <c r="C46" s="44" t="s">
        <v>59</v>
      </c>
      <c r="D46" s="58" t="s">
        <v>58</v>
      </c>
      <c r="E46" s="44" t="s">
        <v>4</v>
      </c>
      <c r="F46" s="44" t="s">
        <v>4</v>
      </c>
      <c r="G46" s="44" t="s">
        <v>4</v>
      </c>
      <c r="H46" s="44" t="s">
        <v>43</v>
      </c>
      <c r="I46" s="44" t="s">
        <v>4</v>
      </c>
      <c r="J46" s="47" t="s">
        <v>204</v>
      </c>
    </row>
    <row r="47" spans="1:10" ht="18" customHeight="1">
      <c r="A47" s="131" t="s">
        <v>109</v>
      </c>
      <c r="B47" s="131"/>
      <c r="C47" s="131"/>
      <c r="D47" s="131"/>
      <c r="E47" s="131"/>
      <c r="F47" s="131"/>
      <c r="G47" s="131"/>
      <c r="H47" s="131"/>
      <c r="I47" s="131"/>
      <c r="J47" s="132"/>
    </row>
    <row r="48" spans="1:10" ht="15" customHeight="1">
      <c r="A48" s="100" t="s">
        <v>110</v>
      </c>
      <c r="B48" s="101"/>
      <c r="C48" s="101"/>
      <c r="D48" s="101"/>
      <c r="E48" s="101"/>
      <c r="F48" s="101"/>
      <c r="G48" s="101"/>
      <c r="H48" s="101"/>
      <c r="I48" s="101"/>
      <c r="J48" s="102"/>
    </row>
    <row r="49" spans="1:11" ht="12.75" customHeight="1">
      <c r="A49" s="103" t="s">
        <v>111</v>
      </c>
      <c r="B49" s="103"/>
      <c r="C49" s="103"/>
      <c r="D49" s="103"/>
      <c r="E49" s="103"/>
      <c r="F49" s="103"/>
      <c r="G49" s="103"/>
      <c r="H49" s="103"/>
      <c r="I49" s="103"/>
      <c r="J49" s="103"/>
    </row>
    <row r="50" spans="1:11" ht="15.75" customHeight="1">
      <c r="A50" s="46" t="s">
        <v>82</v>
      </c>
      <c r="B50" s="44"/>
      <c r="C50" s="44"/>
      <c r="D50" s="44"/>
      <c r="E50" s="44"/>
      <c r="F50" s="44"/>
      <c r="G50" s="44"/>
      <c r="H50" s="44"/>
      <c r="I50" s="44"/>
      <c r="J50" s="47"/>
    </row>
    <row r="51" spans="1:11" ht="39" customHeight="1">
      <c r="A51" s="48" t="s">
        <v>52</v>
      </c>
      <c r="B51" s="44" t="s">
        <v>112</v>
      </c>
      <c r="C51" s="44" t="s">
        <v>67</v>
      </c>
      <c r="D51" s="44" t="s">
        <v>113</v>
      </c>
      <c r="E51" s="54">
        <v>4500</v>
      </c>
      <c r="F51" s="54">
        <v>4500</v>
      </c>
      <c r="G51" s="54">
        <v>10102</v>
      </c>
      <c r="H51" s="44" t="s">
        <v>16</v>
      </c>
      <c r="I51" s="44" t="s">
        <v>16</v>
      </c>
      <c r="J51" s="44" t="s">
        <v>9</v>
      </c>
    </row>
    <row r="52" spans="1:11" ht="15" customHeight="1">
      <c r="A52" s="99" t="s">
        <v>17</v>
      </c>
      <c r="B52" s="99"/>
      <c r="C52" s="99"/>
      <c r="D52" s="99"/>
      <c r="E52" s="99"/>
      <c r="F52" s="99"/>
      <c r="G52" s="99"/>
      <c r="H52" s="99"/>
      <c r="I52" s="99"/>
      <c r="J52" s="99"/>
    </row>
    <row r="53" spans="1:11" ht="61.5" customHeight="1">
      <c r="A53" s="61" t="s">
        <v>55</v>
      </c>
      <c r="B53" s="44" t="s">
        <v>112</v>
      </c>
      <c r="C53" s="44" t="s">
        <v>114</v>
      </c>
      <c r="D53" s="44" t="s">
        <v>115</v>
      </c>
      <c r="E53" s="54">
        <v>1000</v>
      </c>
      <c r="F53" s="62">
        <v>1000</v>
      </c>
      <c r="G53" s="63">
        <v>8934</v>
      </c>
      <c r="H53" s="44" t="s">
        <v>4</v>
      </c>
      <c r="I53" s="64" t="s">
        <v>4</v>
      </c>
      <c r="J53" s="65" t="s">
        <v>246</v>
      </c>
      <c r="K53" s="32"/>
    </row>
    <row r="54" spans="1:11" ht="31.5" customHeight="1">
      <c r="A54" s="124" t="s">
        <v>118</v>
      </c>
      <c r="B54" s="107" t="s">
        <v>3</v>
      </c>
      <c r="C54" s="107" t="s">
        <v>70</v>
      </c>
      <c r="D54" s="107" t="s">
        <v>18</v>
      </c>
      <c r="E54" s="44">
        <v>122.5</v>
      </c>
      <c r="F54" s="44">
        <v>122.5</v>
      </c>
      <c r="G54" s="66">
        <v>122.5</v>
      </c>
      <c r="H54" s="44" t="s">
        <v>117</v>
      </c>
      <c r="I54" s="64">
        <v>467003032</v>
      </c>
      <c r="J54" s="126" t="s">
        <v>217</v>
      </c>
    </row>
    <row r="55" spans="1:11" ht="36" customHeight="1">
      <c r="A55" s="125"/>
      <c r="B55" s="109"/>
      <c r="C55" s="109"/>
      <c r="D55" s="109"/>
      <c r="E55" s="44">
        <v>13.6</v>
      </c>
      <c r="F55" s="44">
        <v>13.6</v>
      </c>
      <c r="G55" s="66">
        <v>213.6</v>
      </c>
      <c r="H55" s="44" t="s">
        <v>30</v>
      </c>
      <c r="I55" s="64">
        <v>467003028</v>
      </c>
      <c r="J55" s="127"/>
    </row>
    <row r="56" spans="1:11" ht="64.5" customHeight="1">
      <c r="A56" s="67" t="s">
        <v>116</v>
      </c>
      <c r="B56" s="68" t="s">
        <v>3</v>
      </c>
      <c r="C56" s="68" t="s">
        <v>70</v>
      </c>
      <c r="D56" s="68" t="s">
        <v>18</v>
      </c>
      <c r="E56" s="98">
        <v>0</v>
      </c>
      <c r="F56" s="98">
        <v>0</v>
      </c>
      <c r="G56" s="98">
        <v>0</v>
      </c>
      <c r="H56" s="68" t="s">
        <v>4</v>
      </c>
      <c r="I56" s="68" t="s">
        <v>4</v>
      </c>
      <c r="J56" s="69" t="s">
        <v>218</v>
      </c>
    </row>
    <row r="57" spans="1:11" ht="42" customHeight="1">
      <c r="A57" s="70" t="s">
        <v>119</v>
      </c>
      <c r="B57" s="44" t="s">
        <v>66</v>
      </c>
      <c r="C57" s="44" t="s">
        <v>114</v>
      </c>
      <c r="D57" s="44" t="s">
        <v>115</v>
      </c>
      <c r="E57" s="44">
        <v>5</v>
      </c>
      <c r="F57" s="44">
        <v>5</v>
      </c>
      <c r="G57" s="44">
        <v>6</v>
      </c>
      <c r="H57" s="44" t="s">
        <v>4</v>
      </c>
      <c r="I57" s="44" t="s">
        <v>4</v>
      </c>
      <c r="J57" s="51" t="s">
        <v>196</v>
      </c>
    </row>
    <row r="58" spans="1:11" ht="20.25" customHeight="1">
      <c r="A58" s="135" t="s">
        <v>120</v>
      </c>
      <c r="B58" s="107" t="s">
        <v>3</v>
      </c>
      <c r="C58" s="107" t="s">
        <v>70</v>
      </c>
      <c r="D58" s="107" t="s">
        <v>18</v>
      </c>
      <c r="E58" s="44">
        <v>9.1999999999999993</v>
      </c>
      <c r="F58" s="44">
        <v>9.1999999999999993</v>
      </c>
      <c r="G58" s="49">
        <v>0</v>
      </c>
      <c r="H58" s="44" t="s">
        <v>34</v>
      </c>
      <c r="I58" s="64">
        <v>467004015</v>
      </c>
      <c r="J58" s="104" t="s">
        <v>261</v>
      </c>
    </row>
    <row r="59" spans="1:11" ht="36" customHeight="1">
      <c r="A59" s="136"/>
      <c r="B59" s="109"/>
      <c r="C59" s="109"/>
      <c r="D59" s="109"/>
      <c r="E59" s="44">
        <v>41.8</v>
      </c>
      <c r="F59" s="44">
        <v>41.8</v>
      </c>
      <c r="G59" s="44">
        <v>44.5</v>
      </c>
      <c r="H59" s="44" t="s">
        <v>30</v>
      </c>
      <c r="I59" s="64">
        <v>467004028</v>
      </c>
      <c r="J59" s="106"/>
      <c r="K59" s="34"/>
    </row>
    <row r="60" spans="1:11" ht="15" customHeight="1">
      <c r="A60" s="100" t="s">
        <v>121</v>
      </c>
      <c r="B60" s="101"/>
      <c r="C60" s="101"/>
      <c r="D60" s="101"/>
      <c r="E60" s="101"/>
      <c r="F60" s="101"/>
      <c r="G60" s="101"/>
      <c r="H60" s="101"/>
      <c r="I60" s="101"/>
      <c r="J60" s="102"/>
    </row>
    <row r="61" spans="1:11" ht="15.75" customHeight="1">
      <c r="A61" s="128" t="s">
        <v>122</v>
      </c>
      <c r="B61" s="129"/>
      <c r="C61" s="129"/>
      <c r="D61" s="129"/>
      <c r="E61" s="129"/>
      <c r="F61" s="129"/>
      <c r="G61" s="129"/>
      <c r="H61" s="129"/>
      <c r="I61" s="129"/>
      <c r="J61" s="130"/>
    </row>
    <row r="62" spans="1:11" ht="17.25" customHeight="1">
      <c r="A62" s="46" t="s">
        <v>82</v>
      </c>
      <c r="B62" s="44"/>
      <c r="C62" s="44"/>
      <c r="D62" s="44"/>
      <c r="E62" s="44"/>
      <c r="F62" s="44"/>
      <c r="G62" s="44"/>
      <c r="H62" s="44"/>
      <c r="I62" s="44"/>
      <c r="J62" s="47"/>
    </row>
    <row r="63" spans="1:11" ht="57" customHeight="1">
      <c r="A63" s="48" t="s">
        <v>124</v>
      </c>
      <c r="B63" s="44" t="s">
        <v>2</v>
      </c>
      <c r="C63" s="44" t="s">
        <v>68</v>
      </c>
      <c r="D63" s="71" t="s">
        <v>45</v>
      </c>
      <c r="E63" s="49">
        <v>17.899999999999999</v>
      </c>
      <c r="F63" s="49">
        <v>17.899999999999999</v>
      </c>
      <c r="G63" s="49">
        <v>17.899999999999999</v>
      </c>
      <c r="H63" s="44" t="s">
        <v>16</v>
      </c>
      <c r="I63" s="44" t="s">
        <v>16</v>
      </c>
      <c r="J63" s="44" t="s">
        <v>9</v>
      </c>
    </row>
    <row r="64" spans="1:11" ht="27.75" customHeight="1">
      <c r="A64" s="48" t="s">
        <v>123</v>
      </c>
      <c r="B64" s="44"/>
      <c r="C64" s="44"/>
      <c r="D64" s="71"/>
      <c r="E64" s="49"/>
      <c r="F64" s="49"/>
      <c r="G64" s="49"/>
      <c r="H64" s="44"/>
      <c r="I64" s="44"/>
      <c r="J64" s="44"/>
    </row>
    <row r="65" spans="1:10" ht="30.75" customHeight="1">
      <c r="A65" s="48" t="s">
        <v>64</v>
      </c>
      <c r="B65" s="44" t="s">
        <v>2</v>
      </c>
      <c r="C65" s="44" t="s">
        <v>68</v>
      </c>
      <c r="D65" s="71" t="s">
        <v>45</v>
      </c>
      <c r="E65" s="49">
        <v>100</v>
      </c>
      <c r="F65" s="49">
        <v>100</v>
      </c>
      <c r="G65" s="49">
        <v>100</v>
      </c>
      <c r="H65" s="44" t="s">
        <v>16</v>
      </c>
      <c r="I65" s="44" t="s">
        <v>16</v>
      </c>
      <c r="J65" s="44" t="s">
        <v>9</v>
      </c>
    </row>
    <row r="66" spans="1:10" ht="29.25" customHeight="1">
      <c r="A66" s="48" t="s">
        <v>65</v>
      </c>
      <c r="B66" s="44" t="s">
        <v>2</v>
      </c>
      <c r="C66" s="44" t="s">
        <v>68</v>
      </c>
      <c r="D66" s="71" t="s">
        <v>45</v>
      </c>
      <c r="E66" s="49" t="s">
        <v>4</v>
      </c>
      <c r="F66" s="49" t="s">
        <v>4</v>
      </c>
      <c r="G66" s="49" t="s">
        <v>4</v>
      </c>
      <c r="H66" s="44" t="s">
        <v>16</v>
      </c>
      <c r="I66" s="44" t="s">
        <v>16</v>
      </c>
      <c r="J66" s="44" t="s">
        <v>9</v>
      </c>
    </row>
    <row r="67" spans="1:10" ht="29.25" customHeight="1">
      <c r="A67" s="48" t="s">
        <v>125</v>
      </c>
      <c r="B67" s="44" t="s">
        <v>2</v>
      </c>
      <c r="C67" s="44" t="s">
        <v>68</v>
      </c>
      <c r="D67" s="71" t="s">
        <v>45</v>
      </c>
      <c r="E67" s="49">
        <v>100</v>
      </c>
      <c r="F67" s="49">
        <v>100</v>
      </c>
      <c r="G67" s="49">
        <v>100</v>
      </c>
      <c r="H67" s="44" t="s">
        <v>16</v>
      </c>
      <c r="I67" s="44" t="s">
        <v>16</v>
      </c>
      <c r="J67" s="44" t="s">
        <v>9</v>
      </c>
    </row>
    <row r="68" spans="1:10" ht="15" customHeight="1">
      <c r="A68" s="99" t="s">
        <v>17</v>
      </c>
      <c r="B68" s="99"/>
      <c r="C68" s="99"/>
      <c r="D68" s="99"/>
      <c r="E68" s="99"/>
      <c r="F68" s="99"/>
      <c r="G68" s="99"/>
      <c r="H68" s="99"/>
      <c r="I68" s="99"/>
      <c r="J68" s="99"/>
    </row>
    <row r="69" spans="1:10" ht="132.75" customHeight="1">
      <c r="A69" s="48" t="s">
        <v>126</v>
      </c>
      <c r="B69" s="44" t="s">
        <v>66</v>
      </c>
      <c r="C69" s="44" t="s">
        <v>56</v>
      </c>
      <c r="D69" s="71" t="s">
        <v>45</v>
      </c>
      <c r="E69" s="44">
        <v>1</v>
      </c>
      <c r="F69" s="44">
        <v>1</v>
      </c>
      <c r="G69" s="44" t="s">
        <v>4</v>
      </c>
      <c r="H69" s="44" t="s">
        <v>4</v>
      </c>
      <c r="I69" s="44" t="s">
        <v>4</v>
      </c>
      <c r="J69" s="65" t="s">
        <v>222</v>
      </c>
    </row>
    <row r="70" spans="1:10" ht="54.75" customHeight="1">
      <c r="A70" s="72" t="s">
        <v>127</v>
      </c>
      <c r="B70" s="44" t="s">
        <v>66</v>
      </c>
      <c r="C70" s="44" t="s">
        <v>128</v>
      </c>
      <c r="D70" s="71" t="s">
        <v>129</v>
      </c>
      <c r="E70" s="44">
        <v>3</v>
      </c>
      <c r="F70" s="44">
        <v>3</v>
      </c>
      <c r="G70" s="44">
        <v>3</v>
      </c>
      <c r="H70" s="44" t="s">
        <v>4</v>
      </c>
      <c r="I70" s="44" t="s">
        <v>4</v>
      </c>
      <c r="J70" s="47" t="s">
        <v>211</v>
      </c>
    </row>
    <row r="71" spans="1:10" ht="109.5" customHeight="1">
      <c r="A71" s="72" t="s">
        <v>130</v>
      </c>
      <c r="B71" s="44" t="s">
        <v>66</v>
      </c>
      <c r="C71" s="44" t="s">
        <v>56</v>
      </c>
      <c r="D71" s="71" t="s">
        <v>45</v>
      </c>
      <c r="E71" s="44">
        <v>4</v>
      </c>
      <c r="F71" s="44">
        <v>4</v>
      </c>
      <c r="G71" s="44">
        <v>44</v>
      </c>
      <c r="H71" s="44" t="s">
        <v>43</v>
      </c>
      <c r="I71" s="44" t="s">
        <v>4</v>
      </c>
      <c r="J71" s="47" t="s">
        <v>267</v>
      </c>
    </row>
    <row r="72" spans="1:10" ht="30" customHeight="1">
      <c r="A72" s="133" t="s">
        <v>131</v>
      </c>
      <c r="B72" s="107" t="s">
        <v>3</v>
      </c>
      <c r="C72" s="107" t="s">
        <v>70</v>
      </c>
      <c r="D72" s="116" t="s">
        <v>18</v>
      </c>
      <c r="E72" s="49">
        <v>200</v>
      </c>
      <c r="F72" s="49">
        <v>200</v>
      </c>
      <c r="G72" s="49">
        <v>200</v>
      </c>
      <c r="H72" s="44" t="s">
        <v>30</v>
      </c>
      <c r="I72" s="64">
        <v>467006028</v>
      </c>
      <c r="J72" s="110" t="s">
        <v>219</v>
      </c>
    </row>
    <row r="73" spans="1:10" ht="49.5" customHeight="1">
      <c r="A73" s="134"/>
      <c r="B73" s="109"/>
      <c r="C73" s="109"/>
      <c r="D73" s="117"/>
      <c r="E73" s="44">
        <v>57.1</v>
      </c>
      <c r="F73" s="44">
        <v>57.1</v>
      </c>
      <c r="G73" s="44">
        <v>44.9</v>
      </c>
      <c r="H73" s="44" t="s">
        <v>117</v>
      </c>
      <c r="I73" s="64">
        <v>467006032</v>
      </c>
      <c r="J73" s="112"/>
    </row>
    <row r="74" spans="1:10" ht="31.5" customHeight="1">
      <c r="A74" s="121" t="s">
        <v>132</v>
      </c>
      <c r="B74" s="107" t="s">
        <v>3</v>
      </c>
      <c r="C74" s="107" t="s">
        <v>70</v>
      </c>
      <c r="D74" s="116" t="s">
        <v>18</v>
      </c>
      <c r="E74" s="44">
        <v>239.8</v>
      </c>
      <c r="F74" s="44">
        <v>239.8</v>
      </c>
      <c r="G74" s="44">
        <v>239.8</v>
      </c>
      <c r="H74" s="44" t="s">
        <v>117</v>
      </c>
      <c r="I74" s="64">
        <v>467006032</v>
      </c>
      <c r="J74" s="110" t="s">
        <v>250</v>
      </c>
    </row>
    <row r="75" spans="1:10" ht="27.75" customHeight="1">
      <c r="A75" s="123"/>
      <c r="B75" s="109"/>
      <c r="C75" s="109"/>
      <c r="D75" s="117"/>
      <c r="E75" s="44">
        <v>44.5</v>
      </c>
      <c r="F75" s="44">
        <v>44.5</v>
      </c>
      <c r="G75" s="44">
        <v>30.3</v>
      </c>
      <c r="H75" s="44" t="s">
        <v>30</v>
      </c>
      <c r="I75" s="64">
        <v>467006028</v>
      </c>
      <c r="J75" s="112"/>
    </row>
    <row r="76" spans="1:10" ht="33.75" customHeight="1">
      <c r="A76" s="121" t="s">
        <v>133</v>
      </c>
      <c r="B76" s="107" t="s">
        <v>3</v>
      </c>
      <c r="C76" s="107" t="s">
        <v>56</v>
      </c>
      <c r="D76" s="116" t="s">
        <v>45</v>
      </c>
      <c r="E76" s="49">
        <v>0</v>
      </c>
      <c r="F76" s="49">
        <v>0</v>
      </c>
      <c r="G76" s="49">
        <v>100</v>
      </c>
      <c r="H76" s="44" t="s">
        <v>29</v>
      </c>
      <c r="I76" s="64">
        <v>458029011</v>
      </c>
      <c r="J76" s="104" t="s">
        <v>263</v>
      </c>
    </row>
    <row r="77" spans="1:10" ht="46.5" customHeight="1">
      <c r="A77" s="122"/>
      <c r="B77" s="108"/>
      <c r="C77" s="108"/>
      <c r="D77" s="145"/>
      <c r="E77" s="49">
        <v>0</v>
      </c>
      <c r="F77" s="49">
        <v>0</v>
      </c>
      <c r="G77" s="49">
        <v>4</v>
      </c>
      <c r="H77" s="44" t="s">
        <v>30</v>
      </c>
      <c r="I77" s="64">
        <v>458029028</v>
      </c>
      <c r="J77" s="105"/>
    </row>
    <row r="78" spans="1:10" ht="46.5" customHeight="1">
      <c r="A78" s="123"/>
      <c r="B78" s="109"/>
      <c r="C78" s="109"/>
      <c r="D78" s="117"/>
      <c r="E78" s="49">
        <v>0</v>
      </c>
      <c r="F78" s="49">
        <v>0</v>
      </c>
      <c r="G78" s="49">
        <v>0.1</v>
      </c>
      <c r="H78" s="44" t="s">
        <v>34</v>
      </c>
      <c r="I78" s="64">
        <v>458029015</v>
      </c>
      <c r="J78" s="106"/>
    </row>
    <row r="79" spans="1:10" ht="59.25" customHeight="1">
      <c r="A79" s="73" t="s">
        <v>134</v>
      </c>
      <c r="B79" s="74" t="s">
        <v>3</v>
      </c>
      <c r="C79" s="74" t="s">
        <v>135</v>
      </c>
      <c r="D79" s="75" t="s">
        <v>136</v>
      </c>
      <c r="E79" s="49">
        <v>5</v>
      </c>
      <c r="F79" s="49">
        <v>5</v>
      </c>
      <c r="G79" s="44">
        <v>3.6</v>
      </c>
      <c r="H79" s="44" t="s">
        <v>30</v>
      </c>
      <c r="I79" s="64">
        <v>467006028</v>
      </c>
      <c r="J79" s="76" t="s">
        <v>260</v>
      </c>
    </row>
    <row r="80" spans="1:10" ht="81.75" customHeight="1">
      <c r="A80" s="77" t="s">
        <v>137</v>
      </c>
      <c r="B80" s="44" t="s">
        <v>3</v>
      </c>
      <c r="C80" s="44" t="s">
        <v>56</v>
      </c>
      <c r="D80" s="71" t="s">
        <v>45</v>
      </c>
      <c r="E80" s="49">
        <v>0</v>
      </c>
      <c r="F80" s="49">
        <v>0</v>
      </c>
      <c r="G80" s="49">
        <v>0</v>
      </c>
      <c r="H80" s="44" t="s">
        <v>4</v>
      </c>
      <c r="I80" s="44" t="s">
        <v>4</v>
      </c>
      <c r="J80" s="48" t="s">
        <v>223</v>
      </c>
    </row>
    <row r="81" spans="1:10" ht="36" customHeight="1">
      <c r="A81" s="121" t="s">
        <v>138</v>
      </c>
      <c r="B81" s="107" t="s">
        <v>3</v>
      </c>
      <c r="C81" s="107" t="s">
        <v>56</v>
      </c>
      <c r="D81" s="145" t="s">
        <v>45</v>
      </c>
      <c r="E81" s="49">
        <v>0</v>
      </c>
      <c r="F81" s="49">
        <v>0</v>
      </c>
      <c r="G81" s="49">
        <v>100</v>
      </c>
      <c r="H81" s="44" t="s">
        <v>117</v>
      </c>
      <c r="I81" s="64">
        <v>458029032</v>
      </c>
      <c r="J81" s="104" t="s">
        <v>262</v>
      </c>
    </row>
    <row r="82" spans="1:10" ht="46.5" customHeight="1">
      <c r="A82" s="123"/>
      <c r="B82" s="109"/>
      <c r="C82" s="109"/>
      <c r="D82" s="117"/>
      <c r="E82" s="49">
        <v>0</v>
      </c>
      <c r="F82" s="49">
        <v>0</v>
      </c>
      <c r="G82" s="49">
        <v>0.1</v>
      </c>
      <c r="H82" s="44" t="s">
        <v>34</v>
      </c>
      <c r="I82" s="64">
        <v>458029015</v>
      </c>
      <c r="J82" s="106"/>
    </row>
    <row r="83" spans="1:10" ht="58.5" customHeight="1">
      <c r="A83" s="73" t="s">
        <v>139</v>
      </c>
      <c r="B83" s="74" t="s">
        <v>3</v>
      </c>
      <c r="C83" s="74" t="s">
        <v>135</v>
      </c>
      <c r="D83" s="75" t="s">
        <v>136</v>
      </c>
      <c r="E83" s="49">
        <v>59.1</v>
      </c>
      <c r="F83" s="49">
        <v>59.1</v>
      </c>
      <c r="G83" s="49">
        <v>0</v>
      </c>
      <c r="H83" s="44" t="s">
        <v>30</v>
      </c>
      <c r="I83" s="64">
        <v>467006028</v>
      </c>
      <c r="J83" s="76" t="s">
        <v>266</v>
      </c>
    </row>
    <row r="84" spans="1:10" ht="19.5" customHeight="1">
      <c r="A84" s="99" t="s">
        <v>140</v>
      </c>
      <c r="B84" s="99"/>
      <c r="C84" s="99"/>
      <c r="D84" s="99"/>
      <c r="E84" s="99"/>
      <c r="F84" s="99"/>
      <c r="G84" s="99"/>
      <c r="H84" s="99"/>
      <c r="I84" s="99"/>
      <c r="J84" s="99"/>
    </row>
    <row r="85" spans="1:10" ht="17.25" customHeight="1">
      <c r="A85" s="103" t="s">
        <v>141</v>
      </c>
      <c r="B85" s="103"/>
      <c r="C85" s="103"/>
      <c r="D85" s="103"/>
      <c r="E85" s="103"/>
      <c r="F85" s="103"/>
      <c r="G85" s="103"/>
      <c r="H85" s="103"/>
      <c r="I85" s="103"/>
      <c r="J85" s="103"/>
    </row>
    <row r="86" spans="1:10" ht="16.5" customHeight="1">
      <c r="A86" s="78" t="s">
        <v>82</v>
      </c>
      <c r="B86" s="44"/>
      <c r="C86" s="44"/>
      <c r="D86" s="44"/>
      <c r="E86" s="44"/>
      <c r="F86" s="44"/>
      <c r="G86" s="44"/>
      <c r="H86" s="44"/>
      <c r="I86" s="44"/>
      <c r="J86" s="47"/>
    </row>
    <row r="87" spans="1:10" ht="54.75" customHeight="1">
      <c r="A87" s="48" t="s">
        <v>142</v>
      </c>
      <c r="B87" s="44" t="s">
        <v>2</v>
      </c>
      <c r="C87" s="44" t="s">
        <v>68</v>
      </c>
      <c r="D87" s="75" t="s">
        <v>45</v>
      </c>
      <c r="E87" s="49">
        <v>75</v>
      </c>
      <c r="F87" s="49">
        <v>75</v>
      </c>
      <c r="G87" s="79">
        <v>82.99</v>
      </c>
      <c r="H87" s="44" t="s">
        <v>16</v>
      </c>
      <c r="I87" s="44" t="s">
        <v>16</v>
      </c>
      <c r="J87" s="44" t="s">
        <v>9</v>
      </c>
    </row>
    <row r="88" spans="1:10" ht="16.5" customHeight="1">
      <c r="A88" s="99" t="s">
        <v>17</v>
      </c>
      <c r="B88" s="99"/>
      <c r="C88" s="99"/>
      <c r="D88" s="99"/>
      <c r="E88" s="99"/>
      <c r="F88" s="99"/>
      <c r="G88" s="99"/>
      <c r="H88" s="99"/>
      <c r="I88" s="99"/>
      <c r="J88" s="99"/>
    </row>
    <row r="89" spans="1:10" ht="56.25" customHeight="1">
      <c r="A89" s="61" t="s">
        <v>143</v>
      </c>
      <c r="B89" s="68" t="s">
        <v>3</v>
      </c>
      <c r="C89" s="68" t="s">
        <v>56</v>
      </c>
      <c r="D89" s="68" t="s">
        <v>45</v>
      </c>
      <c r="E89" s="49">
        <v>160.6</v>
      </c>
      <c r="F89" s="49">
        <v>160.6</v>
      </c>
      <c r="G89" s="49">
        <v>165.7</v>
      </c>
      <c r="H89" s="44" t="s">
        <v>34</v>
      </c>
      <c r="I89" s="64">
        <v>458023</v>
      </c>
      <c r="J89" s="80" t="s">
        <v>224</v>
      </c>
    </row>
    <row r="90" spans="1:10" ht="45" customHeight="1">
      <c r="A90" s="110" t="s">
        <v>144</v>
      </c>
      <c r="B90" s="107" t="s">
        <v>3</v>
      </c>
      <c r="C90" s="107" t="s">
        <v>56</v>
      </c>
      <c r="D90" s="107" t="s">
        <v>45</v>
      </c>
      <c r="E90" s="44">
        <v>136.80000000000001</v>
      </c>
      <c r="F90" s="44">
        <v>136.80000000000001</v>
      </c>
      <c r="G90" s="44">
        <v>84.2</v>
      </c>
      <c r="H90" s="44" t="s">
        <v>34</v>
      </c>
      <c r="I90" s="64">
        <v>458023</v>
      </c>
      <c r="J90" s="110" t="s">
        <v>268</v>
      </c>
    </row>
    <row r="91" spans="1:10" ht="35.25" customHeight="1">
      <c r="A91" s="111"/>
      <c r="B91" s="108"/>
      <c r="C91" s="108"/>
      <c r="D91" s="108"/>
      <c r="E91" s="49">
        <v>0</v>
      </c>
      <c r="F91" s="49">
        <v>0</v>
      </c>
      <c r="G91" s="44">
        <v>234.8</v>
      </c>
      <c r="H91" s="44" t="s">
        <v>34</v>
      </c>
      <c r="I91" s="64">
        <v>458045</v>
      </c>
      <c r="J91" s="111"/>
    </row>
    <row r="92" spans="1:10" ht="35.25" customHeight="1">
      <c r="A92" s="112"/>
      <c r="B92" s="109"/>
      <c r="C92" s="109"/>
      <c r="D92" s="109"/>
      <c r="E92" s="49">
        <v>0</v>
      </c>
      <c r="F92" s="49">
        <v>0</v>
      </c>
      <c r="G92" s="44">
        <v>112.8</v>
      </c>
      <c r="H92" s="44" t="s">
        <v>34</v>
      </c>
      <c r="I92" s="64">
        <v>458113</v>
      </c>
      <c r="J92" s="112"/>
    </row>
    <row r="93" spans="1:10" ht="13.5" customHeight="1">
      <c r="A93" s="99" t="s">
        <v>145</v>
      </c>
      <c r="B93" s="99"/>
      <c r="C93" s="99"/>
      <c r="D93" s="99"/>
      <c r="E93" s="99"/>
      <c r="F93" s="99"/>
      <c r="G93" s="99"/>
      <c r="H93" s="99"/>
      <c r="I93" s="99"/>
      <c r="J93" s="99"/>
    </row>
    <row r="94" spans="1:10" ht="15" customHeight="1">
      <c r="A94" s="103" t="s">
        <v>146</v>
      </c>
      <c r="B94" s="103"/>
      <c r="C94" s="103"/>
      <c r="D94" s="103"/>
      <c r="E94" s="103"/>
      <c r="F94" s="103"/>
      <c r="G94" s="103"/>
      <c r="H94" s="103"/>
      <c r="I94" s="103"/>
      <c r="J94" s="103"/>
    </row>
    <row r="95" spans="1:10" ht="17.25" customHeight="1">
      <c r="A95" s="46" t="s">
        <v>82</v>
      </c>
      <c r="B95" s="44"/>
      <c r="C95" s="44"/>
      <c r="D95" s="44"/>
      <c r="E95" s="44"/>
      <c r="F95" s="44"/>
      <c r="G95" s="44"/>
      <c r="H95" s="44"/>
      <c r="I95" s="44"/>
      <c r="J95" s="47"/>
    </row>
    <row r="96" spans="1:10" ht="93" customHeight="1">
      <c r="A96" s="48" t="s">
        <v>147</v>
      </c>
      <c r="B96" s="81" t="s">
        <v>2</v>
      </c>
      <c r="C96" s="45" t="s">
        <v>68</v>
      </c>
      <c r="D96" s="68" t="s">
        <v>45</v>
      </c>
      <c r="E96" s="44">
        <v>33</v>
      </c>
      <c r="F96" s="44">
        <v>33</v>
      </c>
      <c r="G96" s="44">
        <v>62.3</v>
      </c>
      <c r="H96" s="44" t="s">
        <v>16</v>
      </c>
      <c r="I96" s="44" t="s">
        <v>16</v>
      </c>
      <c r="J96" s="44" t="s">
        <v>9</v>
      </c>
    </row>
    <row r="97" spans="1:10" ht="21" customHeight="1">
      <c r="A97" s="99" t="s">
        <v>17</v>
      </c>
      <c r="B97" s="99"/>
      <c r="C97" s="99"/>
      <c r="D97" s="99"/>
      <c r="E97" s="99"/>
      <c r="F97" s="99"/>
      <c r="G97" s="99"/>
      <c r="H97" s="99"/>
      <c r="I97" s="99"/>
      <c r="J97" s="99"/>
    </row>
    <row r="98" spans="1:10" ht="39" customHeight="1">
      <c r="A98" s="48" t="s">
        <v>148</v>
      </c>
      <c r="B98" s="44" t="s">
        <v>66</v>
      </c>
      <c r="C98" s="68" t="s">
        <v>56</v>
      </c>
      <c r="D98" s="68" t="s">
        <v>45</v>
      </c>
      <c r="E98" s="44" t="s">
        <v>4</v>
      </c>
      <c r="F98" s="44" t="s">
        <v>4</v>
      </c>
      <c r="G98" s="44" t="s">
        <v>4</v>
      </c>
      <c r="H98" s="44" t="s">
        <v>4</v>
      </c>
      <c r="I98" s="44" t="s">
        <v>4</v>
      </c>
      <c r="J98" s="47" t="s">
        <v>225</v>
      </c>
    </row>
    <row r="99" spans="1:10" ht="47.25" customHeight="1">
      <c r="A99" s="48" t="s">
        <v>149</v>
      </c>
      <c r="B99" s="44" t="s">
        <v>66</v>
      </c>
      <c r="C99" s="68" t="s">
        <v>56</v>
      </c>
      <c r="D99" s="68" t="s">
        <v>45</v>
      </c>
      <c r="E99" s="44">
        <v>1</v>
      </c>
      <c r="F99" s="44">
        <v>1</v>
      </c>
      <c r="G99" s="44" t="s">
        <v>4</v>
      </c>
      <c r="H99" s="44" t="s">
        <v>4</v>
      </c>
      <c r="I99" s="44" t="s">
        <v>4</v>
      </c>
      <c r="J99" s="47" t="s">
        <v>249</v>
      </c>
    </row>
    <row r="100" spans="1:10" ht="52.5" customHeight="1">
      <c r="A100" s="48" t="s">
        <v>150</v>
      </c>
      <c r="B100" s="44" t="s">
        <v>3</v>
      </c>
      <c r="C100" s="68" t="s">
        <v>56</v>
      </c>
      <c r="D100" s="68" t="s">
        <v>45</v>
      </c>
      <c r="E100" s="49">
        <v>1</v>
      </c>
      <c r="F100" s="49">
        <v>1</v>
      </c>
      <c r="G100" s="49">
        <v>0</v>
      </c>
      <c r="H100" s="81" t="s">
        <v>34</v>
      </c>
      <c r="I100" s="64">
        <v>458016</v>
      </c>
      <c r="J100" s="47" t="s">
        <v>226</v>
      </c>
    </row>
    <row r="101" spans="1:10" ht="42" customHeight="1">
      <c r="A101" s="48" t="s">
        <v>151</v>
      </c>
      <c r="B101" s="44" t="s">
        <v>66</v>
      </c>
      <c r="C101" s="44" t="s">
        <v>114</v>
      </c>
      <c r="D101" s="82" t="s">
        <v>115</v>
      </c>
      <c r="E101" s="44">
        <v>20</v>
      </c>
      <c r="F101" s="44">
        <v>20</v>
      </c>
      <c r="G101" s="44">
        <v>20</v>
      </c>
      <c r="H101" s="81" t="s">
        <v>4</v>
      </c>
      <c r="I101" s="44" t="s">
        <v>4</v>
      </c>
      <c r="J101" s="47" t="s">
        <v>212</v>
      </c>
    </row>
    <row r="102" spans="1:10" ht="14.25" customHeight="1">
      <c r="A102" s="99" t="s">
        <v>152</v>
      </c>
      <c r="B102" s="99"/>
      <c r="C102" s="99"/>
      <c r="D102" s="99"/>
      <c r="E102" s="99"/>
      <c r="F102" s="99"/>
      <c r="G102" s="99"/>
      <c r="H102" s="99"/>
      <c r="I102" s="99"/>
      <c r="J102" s="99"/>
    </row>
    <row r="103" spans="1:10" ht="15.75" customHeight="1">
      <c r="A103" s="103" t="s">
        <v>153</v>
      </c>
      <c r="B103" s="103"/>
      <c r="C103" s="103"/>
      <c r="D103" s="103"/>
      <c r="E103" s="103"/>
      <c r="F103" s="103"/>
      <c r="G103" s="103"/>
      <c r="H103" s="103"/>
      <c r="I103" s="103"/>
      <c r="J103" s="103"/>
    </row>
    <row r="104" spans="1:10" ht="15.75" customHeight="1">
      <c r="A104" s="46" t="s">
        <v>82</v>
      </c>
      <c r="B104" s="44"/>
      <c r="C104" s="44"/>
      <c r="D104" s="44"/>
      <c r="E104" s="44"/>
      <c r="F104" s="44"/>
      <c r="G104" s="44"/>
      <c r="H104" s="44"/>
      <c r="I104" s="44"/>
      <c r="J104" s="47"/>
    </row>
    <row r="105" spans="1:10" ht="55.5" customHeight="1">
      <c r="A105" s="48" t="s">
        <v>154</v>
      </c>
      <c r="B105" s="44" t="s">
        <v>2</v>
      </c>
      <c r="C105" s="44" t="s">
        <v>68</v>
      </c>
      <c r="D105" s="44" t="s">
        <v>155</v>
      </c>
      <c r="E105" s="49">
        <v>100</v>
      </c>
      <c r="F105" s="49">
        <v>100</v>
      </c>
      <c r="G105" s="49">
        <v>100</v>
      </c>
      <c r="H105" s="44" t="s">
        <v>16</v>
      </c>
      <c r="I105" s="44" t="s">
        <v>16</v>
      </c>
      <c r="J105" s="82" t="s">
        <v>9</v>
      </c>
    </row>
    <row r="106" spans="1:10" ht="19.5" customHeight="1">
      <c r="A106" s="99" t="s">
        <v>17</v>
      </c>
      <c r="B106" s="99"/>
      <c r="C106" s="99"/>
      <c r="D106" s="99"/>
      <c r="E106" s="99"/>
      <c r="F106" s="99"/>
      <c r="G106" s="99"/>
      <c r="H106" s="99"/>
      <c r="I106" s="99"/>
      <c r="J106" s="99"/>
    </row>
    <row r="107" spans="1:10" ht="67.5" customHeight="1">
      <c r="A107" s="61" t="s">
        <v>156</v>
      </c>
      <c r="B107" s="68" t="s">
        <v>66</v>
      </c>
      <c r="C107" s="68" t="s">
        <v>56</v>
      </c>
      <c r="D107" s="68" t="s">
        <v>45</v>
      </c>
      <c r="E107" s="54">
        <v>417</v>
      </c>
      <c r="F107" s="54">
        <v>417</v>
      </c>
      <c r="G107" s="54">
        <v>417</v>
      </c>
      <c r="H107" s="44" t="s">
        <v>4</v>
      </c>
      <c r="I107" s="64" t="s">
        <v>4</v>
      </c>
      <c r="J107" s="80" t="s">
        <v>72</v>
      </c>
    </row>
    <row r="108" spans="1:10" ht="41.25" customHeight="1">
      <c r="A108" s="55" t="s">
        <v>157</v>
      </c>
      <c r="B108" s="44" t="s">
        <v>3</v>
      </c>
      <c r="C108" s="68" t="s">
        <v>56</v>
      </c>
      <c r="D108" s="68" t="s">
        <v>45</v>
      </c>
      <c r="E108" s="44">
        <v>4.5999999999999996</v>
      </c>
      <c r="F108" s="44">
        <v>4.5999999999999996</v>
      </c>
      <c r="G108" s="44">
        <v>4.5999999999999996</v>
      </c>
      <c r="H108" s="44" t="s">
        <v>34</v>
      </c>
      <c r="I108" s="64">
        <v>458012</v>
      </c>
      <c r="J108" s="51" t="s">
        <v>227</v>
      </c>
    </row>
    <row r="109" spans="1:10" ht="108.75" customHeight="1">
      <c r="A109" s="48" t="s">
        <v>54</v>
      </c>
      <c r="B109" s="44" t="s">
        <v>16</v>
      </c>
      <c r="C109" s="44" t="s">
        <v>69</v>
      </c>
      <c r="D109" s="44" t="s">
        <v>155</v>
      </c>
      <c r="E109" s="44" t="s">
        <v>4</v>
      </c>
      <c r="F109" s="44" t="s">
        <v>4</v>
      </c>
      <c r="G109" s="44" t="s">
        <v>4</v>
      </c>
      <c r="H109" s="44" t="s">
        <v>43</v>
      </c>
      <c r="I109" s="44" t="s">
        <v>4</v>
      </c>
      <c r="J109" s="47" t="s">
        <v>213</v>
      </c>
    </row>
    <row r="110" spans="1:10" ht="81.75" customHeight="1">
      <c r="A110" s="55" t="s">
        <v>158</v>
      </c>
      <c r="B110" s="44" t="s">
        <v>16</v>
      </c>
      <c r="C110" s="44" t="s">
        <v>69</v>
      </c>
      <c r="D110" s="44" t="s">
        <v>155</v>
      </c>
      <c r="E110" s="44" t="s">
        <v>4</v>
      </c>
      <c r="F110" s="44" t="s">
        <v>4</v>
      </c>
      <c r="G110" s="44" t="s">
        <v>4</v>
      </c>
      <c r="H110" s="44" t="s">
        <v>43</v>
      </c>
      <c r="I110" s="44" t="s">
        <v>4</v>
      </c>
      <c r="J110" s="47" t="s">
        <v>214</v>
      </c>
    </row>
    <row r="111" spans="1:10" ht="145.5" customHeight="1">
      <c r="A111" s="55" t="s">
        <v>159</v>
      </c>
      <c r="B111" s="44" t="s">
        <v>16</v>
      </c>
      <c r="C111" s="44" t="s">
        <v>69</v>
      </c>
      <c r="D111" s="44" t="s">
        <v>155</v>
      </c>
      <c r="E111" s="44" t="s">
        <v>4</v>
      </c>
      <c r="F111" s="44" t="s">
        <v>4</v>
      </c>
      <c r="G111" s="44" t="s">
        <v>4</v>
      </c>
      <c r="H111" s="44" t="s">
        <v>43</v>
      </c>
      <c r="I111" s="64" t="s">
        <v>4</v>
      </c>
      <c r="J111" s="51" t="s">
        <v>215</v>
      </c>
    </row>
    <row r="112" spans="1:10" ht="17.25" customHeight="1">
      <c r="A112" s="118" t="s">
        <v>160</v>
      </c>
      <c r="B112" s="119"/>
      <c r="C112" s="119"/>
      <c r="D112" s="119"/>
      <c r="E112" s="119"/>
      <c r="F112" s="119"/>
      <c r="G112" s="119"/>
      <c r="H112" s="119"/>
      <c r="I112" s="119"/>
      <c r="J112" s="120"/>
    </row>
    <row r="113" spans="1:10" ht="17.25" customHeight="1">
      <c r="A113" s="99" t="s">
        <v>161</v>
      </c>
      <c r="B113" s="99"/>
      <c r="C113" s="99"/>
      <c r="D113" s="99"/>
      <c r="E113" s="99"/>
      <c r="F113" s="99"/>
      <c r="G113" s="99"/>
      <c r="H113" s="99"/>
      <c r="I113" s="99"/>
      <c r="J113" s="99"/>
    </row>
    <row r="114" spans="1:10" ht="20.25" customHeight="1">
      <c r="A114" s="103" t="s">
        <v>271</v>
      </c>
      <c r="B114" s="103"/>
      <c r="C114" s="103"/>
      <c r="D114" s="103"/>
      <c r="E114" s="103"/>
      <c r="F114" s="103"/>
      <c r="G114" s="103"/>
      <c r="H114" s="103"/>
      <c r="I114" s="103"/>
      <c r="J114" s="103"/>
    </row>
    <row r="115" spans="1:10" ht="17.25" customHeight="1">
      <c r="A115" s="46" t="s">
        <v>82</v>
      </c>
      <c r="B115" s="44"/>
      <c r="C115" s="44"/>
      <c r="D115" s="44"/>
      <c r="E115" s="44"/>
      <c r="F115" s="44"/>
      <c r="G115" s="44"/>
      <c r="H115" s="44"/>
      <c r="I115" s="44"/>
      <c r="J115" s="47"/>
    </row>
    <row r="116" spans="1:10" ht="28.5" customHeight="1">
      <c r="A116" s="48" t="s">
        <v>164</v>
      </c>
      <c r="B116" s="113" t="s">
        <v>66</v>
      </c>
      <c r="C116" s="113" t="s">
        <v>6</v>
      </c>
      <c r="D116" s="113" t="s">
        <v>7</v>
      </c>
      <c r="E116" s="44"/>
      <c r="F116" s="44"/>
      <c r="G116" s="44"/>
      <c r="H116" s="113" t="s">
        <v>4</v>
      </c>
      <c r="I116" s="113" t="s">
        <v>4</v>
      </c>
      <c r="J116" s="83" t="s">
        <v>9</v>
      </c>
    </row>
    <row r="117" spans="1:10" ht="17.25" customHeight="1">
      <c r="A117" s="84" t="s">
        <v>162</v>
      </c>
      <c r="B117" s="114"/>
      <c r="C117" s="114"/>
      <c r="D117" s="114"/>
      <c r="E117" s="44">
        <v>455</v>
      </c>
      <c r="F117" s="44">
        <v>455</v>
      </c>
      <c r="G117" s="44">
        <v>656</v>
      </c>
      <c r="H117" s="114"/>
      <c r="I117" s="114"/>
      <c r="J117" s="83" t="s">
        <v>9</v>
      </c>
    </row>
    <row r="118" spans="1:10" ht="15" customHeight="1">
      <c r="A118" s="84" t="s">
        <v>163</v>
      </c>
      <c r="B118" s="115"/>
      <c r="C118" s="115"/>
      <c r="D118" s="115"/>
      <c r="E118" s="44">
        <v>195</v>
      </c>
      <c r="F118" s="44">
        <v>195</v>
      </c>
      <c r="G118" s="44">
        <v>388</v>
      </c>
      <c r="H118" s="115"/>
      <c r="I118" s="115"/>
      <c r="J118" s="83" t="s">
        <v>9</v>
      </c>
    </row>
    <row r="119" spans="1:10" ht="13.5" customHeight="1">
      <c r="A119" s="99" t="s">
        <v>17</v>
      </c>
      <c r="B119" s="99"/>
      <c r="C119" s="99"/>
      <c r="D119" s="99"/>
      <c r="E119" s="99"/>
      <c r="F119" s="99"/>
      <c r="G119" s="99"/>
      <c r="H119" s="99"/>
      <c r="I119" s="99"/>
      <c r="J119" s="99"/>
    </row>
    <row r="120" spans="1:10" ht="60" customHeight="1">
      <c r="A120" s="85" t="s">
        <v>165</v>
      </c>
      <c r="B120" s="44" t="s">
        <v>3</v>
      </c>
      <c r="C120" s="44" t="s">
        <v>6</v>
      </c>
      <c r="D120" s="44" t="s">
        <v>7</v>
      </c>
      <c r="E120" s="44">
        <v>16.8</v>
      </c>
      <c r="F120" s="44">
        <v>16.8</v>
      </c>
      <c r="G120" s="44">
        <v>2.8</v>
      </c>
      <c r="H120" s="44" t="s">
        <v>30</v>
      </c>
      <c r="I120" s="86" t="s">
        <v>229</v>
      </c>
      <c r="J120" s="47" t="s">
        <v>230</v>
      </c>
    </row>
    <row r="121" spans="1:10" ht="54.75" customHeight="1">
      <c r="A121" s="85" t="s">
        <v>166</v>
      </c>
      <c r="B121" s="44" t="s">
        <v>3</v>
      </c>
      <c r="C121" s="44" t="s">
        <v>6</v>
      </c>
      <c r="D121" s="44" t="s">
        <v>7</v>
      </c>
      <c r="E121" s="49">
        <v>9.5</v>
      </c>
      <c r="F121" s="49">
        <v>9.5</v>
      </c>
      <c r="G121" s="49">
        <v>11.3</v>
      </c>
      <c r="H121" s="44" t="s">
        <v>29</v>
      </c>
      <c r="I121" s="86" t="s">
        <v>231</v>
      </c>
      <c r="J121" s="47" t="s">
        <v>207</v>
      </c>
    </row>
    <row r="122" spans="1:10" ht="23.25" customHeight="1">
      <c r="A122" s="104" t="s">
        <v>167</v>
      </c>
      <c r="B122" s="107" t="s">
        <v>3</v>
      </c>
      <c r="C122" s="107" t="s">
        <v>6</v>
      </c>
      <c r="D122" s="107" t="s">
        <v>7</v>
      </c>
      <c r="E122" s="44">
        <v>43.8</v>
      </c>
      <c r="F122" s="44">
        <v>43.8</v>
      </c>
      <c r="G122" s="44">
        <v>25.5</v>
      </c>
      <c r="H122" s="44" t="s">
        <v>34</v>
      </c>
      <c r="I122" s="86" t="s">
        <v>232</v>
      </c>
      <c r="J122" s="110" t="s">
        <v>208</v>
      </c>
    </row>
    <row r="123" spans="1:10" ht="23.25" customHeight="1">
      <c r="A123" s="105"/>
      <c r="B123" s="108"/>
      <c r="C123" s="108"/>
      <c r="D123" s="108"/>
      <c r="E123" s="49">
        <v>0</v>
      </c>
      <c r="F123" s="49">
        <v>0</v>
      </c>
      <c r="G123" s="44">
        <v>1.9</v>
      </c>
      <c r="H123" s="44" t="s">
        <v>30</v>
      </c>
      <c r="I123" s="86" t="s">
        <v>229</v>
      </c>
      <c r="J123" s="111"/>
    </row>
    <row r="124" spans="1:10" ht="27" customHeight="1">
      <c r="A124" s="106"/>
      <c r="B124" s="109"/>
      <c r="C124" s="109"/>
      <c r="D124" s="109"/>
      <c r="E124" s="44">
        <v>23.8</v>
      </c>
      <c r="F124" s="44">
        <v>23.8</v>
      </c>
      <c r="G124" s="44">
        <v>21.9</v>
      </c>
      <c r="H124" s="44" t="s">
        <v>29</v>
      </c>
      <c r="I124" s="86" t="s">
        <v>231</v>
      </c>
      <c r="J124" s="112"/>
    </row>
    <row r="125" spans="1:10" ht="27" customHeight="1">
      <c r="A125" s="55" t="s">
        <v>168</v>
      </c>
      <c r="B125" s="44" t="s">
        <v>66</v>
      </c>
      <c r="C125" s="44" t="s">
        <v>6</v>
      </c>
      <c r="D125" s="44" t="s">
        <v>7</v>
      </c>
      <c r="E125" s="44">
        <v>2</v>
      </c>
      <c r="F125" s="44">
        <v>2</v>
      </c>
      <c r="G125" s="44">
        <v>3</v>
      </c>
      <c r="H125" s="44" t="s">
        <v>4</v>
      </c>
      <c r="I125" s="86" t="s">
        <v>4</v>
      </c>
      <c r="J125" s="48" t="s">
        <v>209</v>
      </c>
    </row>
    <row r="126" spans="1:10" ht="111" customHeight="1">
      <c r="A126" s="51" t="s">
        <v>169</v>
      </c>
      <c r="B126" s="82" t="s">
        <v>3</v>
      </c>
      <c r="C126" s="44" t="s">
        <v>6</v>
      </c>
      <c r="D126" s="44" t="s">
        <v>7</v>
      </c>
      <c r="E126" s="82">
        <v>11.7</v>
      </c>
      <c r="F126" s="82">
        <v>11.7</v>
      </c>
      <c r="G126" s="82">
        <v>11.7</v>
      </c>
      <c r="H126" s="82" t="s">
        <v>29</v>
      </c>
      <c r="I126" s="86" t="s">
        <v>231</v>
      </c>
      <c r="J126" s="51" t="s">
        <v>210</v>
      </c>
    </row>
    <row r="127" spans="1:10" ht="18" customHeight="1">
      <c r="A127" s="100" t="s">
        <v>170</v>
      </c>
      <c r="B127" s="101"/>
      <c r="C127" s="101"/>
      <c r="D127" s="101"/>
      <c r="E127" s="101"/>
      <c r="F127" s="101"/>
      <c r="G127" s="101"/>
      <c r="H127" s="101"/>
      <c r="I127" s="101"/>
      <c r="J127" s="102"/>
    </row>
    <row r="128" spans="1:10" ht="18" customHeight="1">
      <c r="A128" s="103" t="s">
        <v>171</v>
      </c>
      <c r="B128" s="103"/>
      <c r="C128" s="103"/>
      <c r="D128" s="103"/>
      <c r="E128" s="103"/>
      <c r="F128" s="103"/>
      <c r="G128" s="103"/>
      <c r="H128" s="103"/>
      <c r="I128" s="103"/>
      <c r="J128" s="103"/>
    </row>
    <row r="129" spans="1:11" ht="20.25" customHeight="1">
      <c r="A129" s="46" t="s">
        <v>82</v>
      </c>
      <c r="B129" s="44"/>
      <c r="C129" s="44"/>
      <c r="D129" s="44"/>
      <c r="E129" s="44"/>
      <c r="F129" s="44"/>
      <c r="G129" s="44"/>
      <c r="H129" s="44"/>
      <c r="I129" s="44"/>
      <c r="J129" s="47"/>
    </row>
    <row r="130" spans="1:11" ht="40.5" customHeight="1">
      <c r="A130" s="48" t="s">
        <v>172</v>
      </c>
      <c r="B130" s="44" t="s">
        <v>2</v>
      </c>
      <c r="C130" s="45" t="s">
        <v>68</v>
      </c>
      <c r="D130" s="44" t="s">
        <v>8</v>
      </c>
      <c r="E130" s="79">
        <v>58.48</v>
      </c>
      <c r="F130" s="79">
        <v>58.48</v>
      </c>
      <c r="G130" s="79">
        <v>58.48</v>
      </c>
      <c r="H130" s="44" t="s">
        <v>16</v>
      </c>
      <c r="I130" s="44" t="s">
        <v>16</v>
      </c>
      <c r="J130" s="82" t="s">
        <v>9</v>
      </c>
      <c r="K130" s="33"/>
    </row>
    <row r="131" spans="1:11" ht="37.5" customHeight="1">
      <c r="A131" s="48" t="s">
        <v>173</v>
      </c>
      <c r="B131" s="44" t="s">
        <v>2</v>
      </c>
      <c r="C131" s="45" t="s">
        <v>68</v>
      </c>
      <c r="D131" s="44" t="s">
        <v>8</v>
      </c>
      <c r="E131" s="49">
        <v>36.200000000000003</v>
      </c>
      <c r="F131" s="49">
        <v>36.200000000000003</v>
      </c>
      <c r="G131" s="49">
        <v>36.6</v>
      </c>
      <c r="H131" s="44" t="s">
        <v>16</v>
      </c>
      <c r="I131" s="44" t="s">
        <v>16</v>
      </c>
      <c r="J131" s="82" t="s">
        <v>9</v>
      </c>
      <c r="K131" s="33"/>
    </row>
    <row r="132" spans="1:11" ht="13.5" customHeight="1">
      <c r="A132" s="99" t="s">
        <v>17</v>
      </c>
      <c r="B132" s="99"/>
      <c r="C132" s="99"/>
      <c r="D132" s="99"/>
      <c r="E132" s="99"/>
      <c r="F132" s="99"/>
      <c r="G132" s="99"/>
      <c r="H132" s="99"/>
      <c r="I132" s="99"/>
      <c r="J132" s="99"/>
    </row>
    <row r="133" spans="1:11" ht="39.75" customHeight="1">
      <c r="A133" s="121" t="s">
        <v>174</v>
      </c>
      <c r="B133" s="107" t="s">
        <v>3</v>
      </c>
      <c r="C133" s="107" t="s">
        <v>53</v>
      </c>
      <c r="D133" s="107" t="s">
        <v>8</v>
      </c>
      <c r="E133" s="44">
        <v>42.3</v>
      </c>
      <c r="F133" s="44">
        <v>42.3</v>
      </c>
      <c r="G133" s="44">
        <v>64.3</v>
      </c>
      <c r="H133" s="44" t="s">
        <v>34</v>
      </c>
      <c r="I133" s="64">
        <v>465005</v>
      </c>
      <c r="J133" s="104" t="s">
        <v>221</v>
      </c>
    </row>
    <row r="134" spans="1:11" ht="45" customHeight="1">
      <c r="A134" s="122"/>
      <c r="B134" s="108"/>
      <c r="C134" s="108"/>
      <c r="D134" s="108"/>
      <c r="E134" s="44">
        <v>12.5</v>
      </c>
      <c r="F134" s="44">
        <v>12.5</v>
      </c>
      <c r="G134" s="44">
        <v>7.8</v>
      </c>
      <c r="H134" s="44" t="s">
        <v>34</v>
      </c>
      <c r="I134" s="64">
        <v>465006</v>
      </c>
      <c r="J134" s="105"/>
    </row>
    <row r="135" spans="1:11" ht="39.75" customHeight="1">
      <c r="A135" s="123"/>
      <c r="B135" s="109"/>
      <c r="C135" s="109"/>
      <c r="D135" s="109"/>
      <c r="E135" s="44">
        <v>18.100000000000001</v>
      </c>
      <c r="F135" s="44">
        <v>18.100000000000001</v>
      </c>
      <c r="G135" s="44">
        <v>5.8</v>
      </c>
      <c r="H135" s="44" t="s">
        <v>34</v>
      </c>
      <c r="I135" s="64">
        <v>465007</v>
      </c>
      <c r="J135" s="106"/>
    </row>
    <row r="136" spans="1:11" ht="54.75" customHeight="1">
      <c r="A136" s="61" t="s">
        <v>175</v>
      </c>
      <c r="B136" s="68" t="s">
        <v>3</v>
      </c>
      <c r="C136" s="68" t="s">
        <v>53</v>
      </c>
      <c r="D136" s="68" t="s">
        <v>177</v>
      </c>
      <c r="E136" s="44">
        <v>11.4</v>
      </c>
      <c r="F136" s="44">
        <v>11.4</v>
      </c>
      <c r="G136" s="49">
        <v>0</v>
      </c>
      <c r="H136" s="44" t="s">
        <v>34</v>
      </c>
      <c r="I136" s="87">
        <v>467008</v>
      </c>
      <c r="J136" s="88" t="s">
        <v>264</v>
      </c>
    </row>
    <row r="137" spans="1:11" ht="40.5" customHeight="1">
      <c r="A137" s="48" t="s">
        <v>176</v>
      </c>
      <c r="B137" s="44" t="s">
        <v>3</v>
      </c>
      <c r="C137" s="44" t="s">
        <v>53</v>
      </c>
      <c r="D137" s="68" t="s">
        <v>177</v>
      </c>
      <c r="E137" s="44">
        <v>30.3</v>
      </c>
      <c r="F137" s="44">
        <v>30.3</v>
      </c>
      <c r="G137" s="49">
        <v>22.1</v>
      </c>
      <c r="H137" s="44" t="s">
        <v>34</v>
      </c>
      <c r="I137" s="64">
        <v>467008</v>
      </c>
      <c r="J137" s="47" t="s">
        <v>228</v>
      </c>
    </row>
    <row r="138" spans="1:11" ht="66.75" customHeight="1">
      <c r="A138" s="48" t="s">
        <v>178</v>
      </c>
      <c r="B138" s="44" t="s">
        <v>3</v>
      </c>
      <c r="C138" s="44" t="s">
        <v>70</v>
      </c>
      <c r="D138" s="44" t="s">
        <v>179</v>
      </c>
      <c r="E138" s="44">
        <v>15.1</v>
      </c>
      <c r="F138" s="44">
        <v>15.1</v>
      </c>
      <c r="G138" s="44">
        <v>15.1</v>
      </c>
      <c r="H138" s="44" t="s">
        <v>30</v>
      </c>
      <c r="I138" s="64">
        <v>467008028</v>
      </c>
      <c r="J138" s="51" t="s">
        <v>220</v>
      </c>
    </row>
    <row r="139" spans="1:11" ht="44.25" customHeight="1">
      <c r="A139" s="89" t="s">
        <v>180</v>
      </c>
      <c r="B139" s="44" t="s">
        <v>3</v>
      </c>
      <c r="C139" s="44" t="s">
        <v>181</v>
      </c>
      <c r="D139" s="44" t="s">
        <v>182</v>
      </c>
      <c r="E139" s="49">
        <v>0</v>
      </c>
      <c r="F139" s="49">
        <v>0</v>
      </c>
      <c r="G139" s="49">
        <v>0</v>
      </c>
      <c r="H139" s="44" t="s">
        <v>37</v>
      </c>
      <c r="I139" s="64"/>
      <c r="J139" s="50" t="s">
        <v>216</v>
      </c>
    </row>
    <row r="140" spans="1:11" ht="15" customHeight="1">
      <c r="A140" s="137" t="s">
        <v>183</v>
      </c>
      <c r="B140" s="137"/>
      <c r="C140" s="137"/>
      <c r="D140" s="137"/>
      <c r="E140" s="137"/>
      <c r="F140" s="137"/>
      <c r="G140" s="137"/>
      <c r="H140" s="137"/>
      <c r="I140" s="137"/>
      <c r="J140" s="137"/>
    </row>
    <row r="141" spans="1:11" ht="18.75" customHeight="1">
      <c r="A141" s="103" t="s">
        <v>184</v>
      </c>
      <c r="B141" s="103"/>
      <c r="C141" s="103"/>
      <c r="D141" s="103"/>
      <c r="E141" s="103"/>
      <c r="F141" s="103"/>
      <c r="G141" s="103"/>
      <c r="H141" s="103"/>
      <c r="I141" s="103"/>
      <c r="J141" s="103"/>
    </row>
    <row r="142" spans="1:11" ht="15.75" customHeight="1">
      <c r="A142" s="46" t="s">
        <v>82</v>
      </c>
      <c r="B142" s="44"/>
      <c r="C142" s="44"/>
      <c r="D142" s="44"/>
      <c r="E142" s="44"/>
      <c r="F142" s="44"/>
      <c r="G142" s="44"/>
      <c r="H142" s="44"/>
      <c r="I142" s="44"/>
      <c r="J142" s="47"/>
    </row>
    <row r="143" spans="1:11" ht="71.25" customHeight="1">
      <c r="A143" s="48" t="s">
        <v>185</v>
      </c>
      <c r="B143" s="44" t="s">
        <v>2</v>
      </c>
      <c r="C143" s="44" t="s">
        <v>68</v>
      </c>
      <c r="D143" s="44" t="s">
        <v>186</v>
      </c>
      <c r="E143" s="49">
        <v>42.1</v>
      </c>
      <c r="F143" s="49">
        <v>42.1</v>
      </c>
      <c r="G143" s="49" t="s">
        <v>4</v>
      </c>
      <c r="H143" s="44" t="s">
        <v>16</v>
      </c>
      <c r="I143" s="44" t="s">
        <v>16</v>
      </c>
      <c r="J143" s="82" t="s">
        <v>274</v>
      </c>
    </row>
    <row r="144" spans="1:11" ht="15" customHeight="1">
      <c r="A144" s="99" t="s">
        <v>17</v>
      </c>
      <c r="B144" s="99"/>
      <c r="C144" s="99"/>
      <c r="D144" s="99"/>
      <c r="E144" s="99"/>
      <c r="F144" s="99"/>
      <c r="G144" s="99"/>
      <c r="H144" s="99"/>
      <c r="I144" s="99"/>
      <c r="J144" s="99"/>
    </row>
    <row r="145" spans="1:10" ht="42" customHeight="1">
      <c r="A145" s="77" t="s">
        <v>187</v>
      </c>
      <c r="B145" s="44" t="s">
        <v>3</v>
      </c>
      <c r="C145" s="44" t="s">
        <v>188</v>
      </c>
      <c r="D145" s="44" t="s">
        <v>186</v>
      </c>
      <c r="E145" s="49">
        <v>1</v>
      </c>
      <c r="F145" s="49">
        <v>1</v>
      </c>
      <c r="G145" s="49">
        <v>0</v>
      </c>
      <c r="H145" s="44" t="s">
        <v>44</v>
      </c>
      <c r="I145" s="44" t="s">
        <v>4</v>
      </c>
      <c r="J145" s="47"/>
    </row>
    <row r="146" spans="1:10" ht="70.5" customHeight="1">
      <c r="A146" s="55" t="s">
        <v>189</v>
      </c>
      <c r="B146" s="44" t="s">
        <v>3</v>
      </c>
      <c r="C146" s="44" t="s">
        <v>188</v>
      </c>
      <c r="D146" s="44" t="s">
        <v>186</v>
      </c>
      <c r="E146" s="44">
        <v>0.5</v>
      </c>
      <c r="F146" s="44">
        <v>0.5</v>
      </c>
      <c r="G146" s="49">
        <v>0</v>
      </c>
      <c r="H146" s="44" t="s">
        <v>34</v>
      </c>
      <c r="I146" s="64">
        <v>124013</v>
      </c>
      <c r="J146" s="47"/>
    </row>
    <row r="147" spans="1:10" ht="92.25" customHeight="1">
      <c r="A147" s="55" t="s">
        <v>190</v>
      </c>
      <c r="B147" s="44" t="s">
        <v>66</v>
      </c>
      <c r="C147" s="44" t="s">
        <v>188</v>
      </c>
      <c r="D147" s="44" t="s">
        <v>186</v>
      </c>
      <c r="E147" s="44">
        <v>1</v>
      </c>
      <c r="F147" s="44">
        <v>1</v>
      </c>
      <c r="G147" s="44">
        <v>1</v>
      </c>
      <c r="H147" s="44" t="s">
        <v>4</v>
      </c>
      <c r="I147" s="44" t="s">
        <v>4</v>
      </c>
      <c r="J147" s="47"/>
    </row>
    <row r="148" spans="1:10" ht="92.25" customHeight="1">
      <c r="A148" s="55" t="s">
        <v>191</v>
      </c>
      <c r="B148" s="44" t="s">
        <v>3</v>
      </c>
      <c r="C148" s="44" t="s">
        <v>188</v>
      </c>
      <c r="D148" s="44" t="s">
        <v>186</v>
      </c>
      <c r="E148" s="44" t="s">
        <v>4</v>
      </c>
      <c r="F148" s="44" t="s">
        <v>4</v>
      </c>
      <c r="G148" s="44" t="s">
        <v>4</v>
      </c>
      <c r="H148" s="44" t="s">
        <v>4</v>
      </c>
      <c r="I148" s="44" t="s">
        <v>4</v>
      </c>
      <c r="J148" s="47"/>
    </row>
    <row r="149" spans="1:10" ht="18.75" customHeight="1">
      <c r="A149" s="21"/>
      <c r="B149" s="22"/>
      <c r="C149" s="23"/>
      <c r="D149" s="23"/>
      <c r="E149" s="22"/>
      <c r="F149" s="26">
        <f>F150+F151+F152+F153+F154</f>
        <v>3657.4</v>
      </c>
      <c r="G149" s="26">
        <f>G150+G151+G152+G153+G154</f>
        <v>2500.9</v>
      </c>
      <c r="H149" s="24"/>
      <c r="I149" s="30">
        <f>F149-G149</f>
        <v>1156.5</v>
      </c>
      <c r="J149" s="25"/>
    </row>
    <row r="150" spans="1:10" ht="18" customHeight="1">
      <c r="A150" s="21"/>
      <c r="B150" s="22"/>
      <c r="C150" s="23"/>
      <c r="D150" s="23"/>
      <c r="E150" s="22" t="s">
        <v>34</v>
      </c>
      <c r="F150" s="26">
        <f>F58+F78+F82+F89+F90+F91+F92+F100+F108+F122+F133+F134+F135+F136+F137+F146</f>
        <v>471.10000000000008</v>
      </c>
      <c r="G150" s="26">
        <f>G58+G78+G82+G89+G90+G91+G92+G100+G108+G122+G133+G134+G135+G136+G137+G146</f>
        <v>727.79999999999984</v>
      </c>
      <c r="H150" s="24"/>
      <c r="I150" s="30">
        <f>F150-G150</f>
        <v>-256.69999999999976</v>
      </c>
      <c r="J150" s="25"/>
    </row>
    <row r="151" spans="1:10" ht="18" customHeight="1">
      <c r="A151" s="21"/>
      <c r="B151" s="22"/>
      <c r="C151" s="23"/>
      <c r="D151" s="23"/>
      <c r="E151" s="22" t="s">
        <v>30</v>
      </c>
      <c r="F151" s="27">
        <f>F55+F59+F72+F75+F77+F79+F83+F120+F123+F138</f>
        <v>395.90000000000003</v>
      </c>
      <c r="G151" s="27">
        <f>G55+G59+G72+G75+G77+G79+G83+G120+G123+G138</f>
        <v>515.80000000000007</v>
      </c>
      <c r="H151" s="27">
        <f>(G150+G151)/(F150+F151)*100</f>
        <v>143.437139561707</v>
      </c>
      <c r="I151" s="30">
        <f t="shared" ref="I151:I155" si="0">F151-G151</f>
        <v>-119.90000000000003</v>
      </c>
      <c r="J151" s="25"/>
    </row>
    <row r="152" spans="1:10" ht="18" customHeight="1">
      <c r="A152" s="21"/>
      <c r="B152" s="22"/>
      <c r="C152" s="23"/>
      <c r="D152" s="23"/>
      <c r="E152" s="22" t="s">
        <v>29</v>
      </c>
      <c r="F152" s="27">
        <f>F76+F121+F124+F126</f>
        <v>45</v>
      </c>
      <c r="G152" s="27">
        <f>G76+G121+G124+G126</f>
        <v>144.89999999999998</v>
      </c>
      <c r="H152" s="27">
        <f t="shared" ref="H152:H154" si="1">(G152/F152)*100</f>
        <v>321.99999999999994</v>
      </c>
      <c r="I152" s="30">
        <f t="shared" si="0"/>
        <v>-99.899999999999977</v>
      </c>
      <c r="J152" s="25"/>
    </row>
    <row r="153" spans="1:10" ht="15" customHeight="1">
      <c r="A153" s="6"/>
      <c r="B153" s="4"/>
      <c r="C153" s="4"/>
      <c r="D153" s="4"/>
      <c r="E153" s="22" t="s">
        <v>74</v>
      </c>
      <c r="F153" s="28">
        <f>F54+F73+F74+F81</f>
        <v>419.4</v>
      </c>
      <c r="G153" s="28">
        <f>G54+G73+G74+G81</f>
        <v>507.20000000000005</v>
      </c>
      <c r="H153" s="27">
        <f t="shared" si="1"/>
        <v>120.93466857415358</v>
      </c>
      <c r="I153" s="30">
        <f t="shared" si="0"/>
        <v>-87.800000000000068</v>
      </c>
    </row>
    <row r="154" spans="1:10" ht="15" customHeight="1">
      <c r="E154" s="3" t="s">
        <v>33</v>
      </c>
      <c r="F154" s="29">
        <f>F27+F28+F29+F40+F41+F145</f>
        <v>2326</v>
      </c>
      <c r="G154" s="29">
        <f>G27+G28+G29+G40+G41+G145</f>
        <v>605.20000000000005</v>
      </c>
      <c r="H154" s="27">
        <f t="shared" si="1"/>
        <v>26.018916595012897</v>
      </c>
      <c r="I154" s="30">
        <f t="shared" si="0"/>
        <v>1720.8</v>
      </c>
    </row>
    <row r="155" spans="1:10" ht="15" customHeight="1">
      <c r="F155" s="29">
        <f>F27+F28+F29+F40+F41+F54+F55+F56+F58+F59+F72+F73+F74+F75+F76+F77+F78+F79+F80+F81+F82+F83+F89+F90+F91+F92+F100+F108+F120+F121+F122+F123+F124+F126+F133+F134+F135+F136+F137+F138+F139+F145+F146</f>
        <v>3657.4000000000005</v>
      </c>
      <c r="G155" s="29">
        <f>G26+G27+G28+G29+G40+G41+G54+G55+G56+G58+G59+G72+G73+G74+G75+G76+G77+G78+G79+G80+G81+G82+G83+G89+G90+G91+G92+G100+G108+G120+G121+G122+G123+G124+G126+G133+G134+G135+G136+G137+G138+G139+G145+G146</f>
        <v>2500.900000000001</v>
      </c>
      <c r="H155" s="27">
        <f>(G155/F155)*100</f>
        <v>68.379176464154881</v>
      </c>
      <c r="I155" s="30">
        <f t="shared" si="0"/>
        <v>1156.4999999999995</v>
      </c>
    </row>
  </sheetData>
  <autoFilter ref="D1:D155"/>
  <mergeCells count="98">
    <mergeCell ref="B90:B92"/>
    <mergeCell ref="C90:C92"/>
    <mergeCell ref="D90:D92"/>
    <mergeCell ref="J90:J92"/>
    <mergeCell ref="I4:J4"/>
    <mergeCell ref="D81:D82"/>
    <mergeCell ref="J81:J82"/>
    <mergeCell ref="D76:D78"/>
    <mergeCell ref="J76:J78"/>
    <mergeCell ref="E15:G15"/>
    <mergeCell ref="H15:H16"/>
    <mergeCell ref="I15:I16"/>
    <mergeCell ref="A18:J18"/>
    <mergeCell ref="A19:J19"/>
    <mergeCell ref="A30:J30"/>
    <mergeCell ref="A31:J31"/>
    <mergeCell ref="A81:A82"/>
    <mergeCell ref="B81:B82"/>
    <mergeCell ref="C81:C82"/>
    <mergeCell ref="A76:A78"/>
    <mergeCell ref="B76:B78"/>
    <mergeCell ref="C76:C78"/>
    <mergeCell ref="A140:J140"/>
    <mergeCell ref="A144:J144"/>
    <mergeCell ref="A141:J141"/>
    <mergeCell ref="C5:G5"/>
    <mergeCell ref="B6:I6"/>
    <mergeCell ref="D7:G7"/>
    <mergeCell ref="A11:J11"/>
    <mergeCell ref="A13:J13"/>
    <mergeCell ref="A9:J9"/>
    <mergeCell ref="A20:J20"/>
    <mergeCell ref="A23:J23"/>
    <mergeCell ref="A15:A16"/>
    <mergeCell ref="B15:B16"/>
    <mergeCell ref="D15:D16"/>
    <mergeCell ref="J15:J16"/>
    <mergeCell ref="C15:C16"/>
    <mergeCell ref="A34:J34"/>
    <mergeCell ref="A88:J88"/>
    <mergeCell ref="A60:J60"/>
    <mergeCell ref="A61:J61"/>
    <mergeCell ref="A68:J68"/>
    <mergeCell ref="A84:J84"/>
    <mergeCell ref="A47:J47"/>
    <mergeCell ref="A48:J48"/>
    <mergeCell ref="A72:A73"/>
    <mergeCell ref="B72:B73"/>
    <mergeCell ref="D72:D73"/>
    <mergeCell ref="J72:J73"/>
    <mergeCell ref="A74:A75"/>
    <mergeCell ref="A58:A59"/>
    <mergeCell ref="B58:B59"/>
    <mergeCell ref="C58:C59"/>
    <mergeCell ref="D58:D59"/>
    <mergeCell ref="J58:J59"/>
    <mergeCell ref="A49:J49"/>
    <mergeCell ref="A52:J52"/>
    <mergeCell ref="A54:A55"/>
    <mergeCell ref="B54:B55"/>
    <mergeCell ref="C54:C55"/>
    <mergeCell ref="D54:D55"/>
    <mergeCell ref="J54:J55"/>
    <mergeCell ref="A133:A135"/>
    <mergeCell ref="B133:B135"/>
    <mergeCell ref="C133:C135"/>
    <mergeCell ref="D133:D135"/>
    <mergeCell ref="J133:J135"/>
    <mergeCell ref="A97:J97"/>
    <mergeCell ref="A106:J106"/>
    <mergeCell ref="A119:J119"/>
    <mergeCell ref="A128:J128"/>
    <mergeCell ref="C72:C73"/>
    <mergeCell ref="D74:D75"/>
    <mergeCell ref="B74:B75"/>
    <mergeCell ref="J74:J75"/>
    <mergeCell ref="A112:J112"/>
    <mergeCell ref="B116:B118"/>
    <mergeCell ref="C116:C118"/>
    <mergeCell ref="C74:C75"/>
    <mergeCell ref="A94:J94"/>
    <mergeCell ref="A93:J93"/>
    <mergeCell ref="A85:J85"/>
    <mergeCell ref="A90:A92"/>
    <mergeCell ref="A132:J132"/>
    <mergeCell ref="A127:J127"/>
    <mergeCell ref="A114:J114"/>
    <mergeCell ref="A113:J113"/>
    <mergeCell ref="A102:J102"/>
    <mergeCell ref="A103:J103"/>
    <mergeCell ref="A122:A124"/>
    <mergeCell ref="B122:B124"/>
    <mergeCell ref="C122:C124"/>
    <mergeCell ref="D122:D124"/>
    <mergeCell ref="J122:J124"/>
    <mergeCell ref="H116:H118"/>
    <mergeCell ref="D116:D118"/>
    <mergeCell ref="I116:I118"/>
  </mergeCells>
  <pageMargins left="0.39370078740157483" right="0.39370078740157483" top="0.31496062992125984" bottom="0.31496062992125984" header="0" footer="0"/>
  <pageSetup paperSize="9" scale="70" orientation="landscape" r:id="rId1"/>
  <rowBreaks count="4" manualBreakCount="4">
    <brk id="25" max="9" man="1"/>
    <brk id="38" max="9" man="1"/>
    <brk id="46" max="9" man="1"/>
    <brk id="69" max="9" man="1"/>
  </rowBreaks>
</worksheet>
</file>

<file path=xl/worksheets/sheet2.xml><?xml version="1.0" encoding="utf-8"?>
<worksheet xmlns="http://schemas.openxmlformats.org/spreadsheetml/2006/main" xmlns:r="http://schemas.openxmlformats.org/officeDocument/2006/relationships">
  <dimension ref="A1:C8"/>
  <sheetViews>
    <sheetView view="pageBreakPreview" zoomScale="86" zoomScaleNormal="82" zoomScaleSheetLayoutView="86" workbookViewId="0">
      <selection activeCell="F4" sqref="F4"/>
    </sheetView>
  </sheetViews>
  <sheetFormatPr defaultRowHeight="15"/>
  <cols>
    <col min="1" max="1" width="52" style="1" customWidth="1"/>
    <col min="2" max="2" width="26.28515625" style="1" customWidth="1"/>
    <col min="3" max="3" width="76.85546875" style="1" customWidth="1"/>
    <col min="4" max="16384" width="9.140625" style="1"/>
  </cols>
  <sheetData>
    <row r="1" spans="1:3" ht="15.75">
      <c r="A1" s="146" t="s">
        <v>22</v>
      </c>
      <c r="B1" s="146"/>
      <c r="C1" s="146"/>
    </row>
    <row r="2" spans="1:3">
      <c r="A2" s="97"/>
      <c r="B2" s="97"/>
      <c r="C2" s="97"/>
    </row>
    <row r="3" spans="1:3" ht="36" customHeight="1">
      <c r="A3" s="44" t="s">
        <v>19</v>
      </c>
      <c r="B3" s="44" t="s">
        <v>20</v>
      </c>
      <c r="C3" s="44" t="s">
        <v>21</v>
      </c>
    </row>
    <row r="4" spans="1:3">
      <c r="A4" s="44">
        <v>1</v>
      </c>
      <c r="B4" s="44">
        <v>2</v>
      </c>
      <c r="C4" s="44">
        <v>3</v>
      </c>
    </row>
    <row r="5" spans="1:3">
      <c r="A5" s="147" t="s">
        <v>237</v>
      </c>
      <c r="B5" s="148"/>
      <c r="C5" s="149"/>
    </row>
    <row r="6" spans="1:3" ht="123.75" customHeight="1">
      <c r="A6" s="48" t="s">
        <v>236</v>
      </c>
      <c r="B6" s="44" t="s">
        <v>238</v>
      </c>
      <c r="C6" s="50" t="s">
        <v>199</v>
      </c>
    </row>
    <row r="7" spans="1:3" ht="15" customHeight="1">
      <c r="A7" s="150" t="s">
        <v>242</v>
      </c>
      <c r="B7" s="151"/>
      <c r="C7" s="152"/>
    </row>
    <row r="8" spans="1:3" ht="69.75" customHeight="1">
      <c r="A8" s="48" t="s">
        <v>239</v>
      </c>
      <c r="B8" s="44" t="s">
        <v>240</v>
      </c>
      <c r="C8" s="50" t="s">
        <v>241</v>
      </c>
    </row>
  </sheetData>
  <mergeCells count="3">
    <mergeCell ref="A1:C1"/>
    <mergeCell ref="A5:C5"/>
    <mergeCell ref="A7:C7"/>
  </mergeCells>
  <pageMargins left="0.39370078740157483" right="0.19685039370078741" top="0.19685039370078741" bottom="0.19685039370078741" header="0" footer="0"/>
  <pageSetup paperSize="9" scale="80" orientation="landscape" r:id="rId1"/>
</worksheet>
</file>

<file path=xl/worksheets/sheet3.xml><?xml version="1.0" encoding="utf-8"?>
<worksheet xmlns="http://schemas.openxmlformats.org/spreadsheetml/2006/main" xmlns:r="http://schemas.openxmlformats.org/officeDocument/2006/relationships">
  <dimension ref="A1:B19"/>
  <sheetViews>
    <sheetView topLeftCell="A4" zoomScale="75" zoomScaleNormal="75" workbookViewId="0">
      <selection activeCell="C5" sqref="C5"/>
    </sheetView>
  </sheetViews>
  <sheetFormatPr defaultRowHeight="15"/>
  <cols>
    <col min="1" max="1" width="68.28515625" style="1" customWidth="1"/>
    <col min="2" max="2" width="88" style="1" customWidth="1"/>
    <col min="3" max="16384" width="9.140625" style="1"/>
  </cols>
  <sheetData>
    <row r="1" spans="1:2" ht="15.75">
      <c r="A1" s="153" t="s">
        <v>41</v>
      </c>
      <c r="B1" s="153"/>
    </row>
    <row r="3" spans="1:2" ht="28.5" customHeight="1">
      <c r="A3" s="90" t="s">
        <v>23</v>
      </c>
      <c r="B3" s="91" t="s">
        <v>24</v>
      </c>
    </row>
    <row r="4" spans="1:2">
      <c r="A4" s="92">
        <v>1</v>
      </c>
      <c r="B4" s="92">
        <v>2</v>
      </c>
    </row>
    <row r="5" spans="1:2" ht="120.75" customHeight="1">
      <c r="A5" s="154" t="s">
        <v>46</v>
      </c>
      <c r="B5" s="110" t="s">
        <v>256</v>
      </c>
    </row>
    <row r="6" spans="1:2" ht="101.25" customHeight="1">
      <c r="A6" s="154"/>
      <c r="B6" s="112"/>
    </row>
    <row r="7" spans="1:2" ht="15.75" customHeight="1">
      <c r="A7" s="155" t="s">
        <v>60</v>
      </c>
      <c r="B7" s="93" t="s">
        <v>245</v>
      </c>
    </row>
    <row r="8" spans="1:2" ht="81.75" customHeight="1">
      <c r="A8" s="155"/>
      <c r="B8" s="94" t="s">
        <v>247</v>
      </c>
    </row>
    <row r="9" spans="1:2" ht="97.5" customHeight="1">
      <c r="A9" s="47" t="s">
        <v>25</v>
      </c>
      <c r="B9" s="50" t="s">
        <v>244</v>
      </c>
    </row>
    <row r="10" spans="1:2" ht="55.5" customHeight="1">
      <c r="A10" s="95" t="s">
        <v>73</v>
      </c>
      <c r="B10" s="50" t="s">
        <v>243</v>
      </c>
    </row>
    <row r="11" spans="1:2" ht="66" customHeight="1">
      <c r="A11" s="110" t="s">
        <v>26</v>
      </c>
      <c r="B11" s="69" t="s">
        <v>248</v>
      </c>
    </row>
    <row r="12" spans="1:2" ht="28.5" customHeight="1">
      <c r="A12" s="111"/>
      <c r="B12" s="96" t="s">
        <v>255</v>
      </c>
    </row>
    <row r="13" spans="1:2" ht="120" customHeight="1">
      <c r="A13" s="111"/>
      <c r="B13" s="96" t="s">
        <v>254</v>
      </c>
    </row>
    <row r="14" spans="1:2" ht="198" customHeight="1">
      <c r="A14" s="112"/>
      <c r="B14" s="94" t="s">
        <v>253</v>
      </c>
    </row>
    <row r="15" spans="1:2" ht="38.25" customHeight="1">
      <c r="A15" s="47" t="s">
        <v>27</v>
      </c>
      <c r="B15" s="94" t="s">
        <v>28</v>
      </c>
    </row>
    <row r="19" spans="1:1">
      <c r="A19" s="1" t="s">
        <v>61</v>
      </c>
    </row>
  </sheetData>
  <mergeCells count="5">
    <mergeCell ref="A1:B1"/>
    <mergeCell ref="A5:A6"/>
    <mergeCell ref="A7:A8"/>
    <mergeCell ref="B5:B6"/>
    <mergeCell ref="A11:A14"/>
  </mergeCells>
  <pageMargins left="0.31496062992125984" right="0.31496062992125984" top="0.35433070866141736" bottom="0.35433070866141736"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dimension ref="A2:E12"/>
  <sheetViews>
    <sheetView view="pageBreakPreview" zoomScale="86" zoomScaleSheetLayoutView="86" workbookViewId="0">
      <selection activeCell="C6" sqref="C6:D10"/>
    </sheetView>
  </sheetViews>
  <sheetFormatPr defaultRowHeight="15.75"/>
  <cols>
    <col min="1" max="1" width="4.85546875" style="8" customWidth="1"/>
    <col min="2" max="2" width="45.85546875" style="10" customWidth="1"/>
    <col min="3" max="3" width="13.5703125" style="7" bestFit="1" customWidth="1"/>
    <col min="4" max="4" width="12.28515625" style="7" customWidth="1"/>
    <col min="5" max="5" width="36.5703125" style="7" customWidth="1"/>
    <col min="6" max="244" width="9.140625" style="7" customWidth="1"/>
    <col min="245" max="245" width="4.85546875" style="7" customWidth="1"/>
    <col min="246" max="246" width="45.85546875" style="7" customWidth="1"/>
    <col min="247" max="247" width="10.42578125" style="7" customWidth="1"/>
    <col min="248" max="248" width="13.28515625" style="7" bestFit="1" customWidth="1"/>
    <col min="249" max="249" width="12.28515625" style="7" customWidth="1"/>
    <col min="250" max="250" width="21.42578125" style="7" customWidth="1"/>
    <col min="251" max="251" width="10.7109375" style="7" customWidth="1"/>
    <col min="252" max="252" width="12.7109375" style="7" customWidth="1"/>
    <col min="253" max="253" width="13.28515625" style="7" bestFit="1" customWidth="1"/>
    <col min="254" max="255" width="9.140625" style="7"/>
    <col min="256" max="256" width="4.85546875" style="7" customWidth="1"/>
    <col min="257" max="257" width="45.85546875" style="7" customWidth="1"/>
    <col min="258" max="258" width="12.28515625" style="7" customWidth="1"/>
    <col min="259" max="259" width="13.5703125" style="7" bestFit="1" customWidth="1"/>
    <col min="260" max="260" width="12.28515625" style="7" customWidth="1"/>
    <col min="261" max="261" width="36.5703125" style="7" customWidth="1"/>
    <col min="262" max="500" width="9.140625" style="7" customWidth="1"/>
    <col min="501" max="501" width="4.85546875" style="7" customWidth="1"/>
    <col min="502" max="502" width="45.85546875" style="7" customWidth="1"/>
    <col min="503" max="503" width="10.42578125" style="7" customWidth="1"/>
    <col min="504" max="504" width="13.28515625" style="7" bestFit="1" customWidth="1"/>
    <col min="505" max="505" width="12.28515625" style="7" customWidth="1"/>
    <col min="506" max="506" width="21.42578125" style="7" customWidth="1"/>
    <col min="507" max="507" width="10.7109375" style="7" customWidth="1"/>
    <col min="508" max="508" width="12.7109375" style="7" customWidth="1"/>
    <col min="509" max="509" width="13.28515625" style="7" bestFit="1" customWidth="1"/>
    <col min="510" max="511" width="9.140625" style="7"/>
    <col min="512" max="512" width="4.85546875" style="7" customWidth="1"/>
    <col min="513" max="513" width="45.85546875" style="7" customWidth="1"/>
    <col min="514" max="514" width="12.28515625" style="7" customWidth="1"/>
    <col min="515" max="515" width="13.5703125" style="7" bestFit="1" customWidth="1"/>
    <col min="516" max="516" width="12.28515625" style="7" customWidth="1"/>
    <col min="517" max="517" width="36.5703125" style="7" customWidth="1"/>
    <col min="518" max="756" width="9.140625" style="7" customWidth="1"/>
    <col min="757" max="757" width="4.85546875" style="7" customWidth="1"/>
    <col min="758" max="758" width="45.85546875" style="7" customWidth="1"/>
    <col min="759" max="759" width="10.42578125" style="7" customWidth="1"/>
    <col min="760" max="760" width="13.28515625" style="7" bestFit="1" customWidth="1"/>
    <col min="761" max="761" width="12.28515625" style="7" customWidth="1"/>
    <col min="762" max="762" width="21.42578125" style="7" customWidth="1"/>
    <col min="763" max="763" width="10.7109375" style="7" customWidth="1"/>
    <col min="764" max="764" width="12.7109375" style="7" customWidth="1"/>
    <col min="765" max="765" width="13.28515625" style="7" bestFit="1" customWidth="1"/>
    <col min="766" max="767" width="9.140625" style="7"/>
    <col min="768" max="768" width="4.85546875" style="7" customWidth="1"/>
    <col min="769" max="769" width="45.85546875" style="7" customWidth="1"/>
    <col min="770" max="770" width="12.28515625" style="7" customWidth="1"/>
    <col min="771" max="771" width="13.5703125" style="7" bestFit="1" customWidth="1"/>
    <col min="772" max="772" width="12.28515625" style="7" customWidth="1"/>
    <col min="773" max="773" width="36.5703125" style="7" customWidth="1"/>
    <col min="774" max="1012" width="9.140625" style="7" customWidth="1"/>
    <col min="1013" max="1013" width="4.85546875" style="7" customWidth="1"/>
    <col min="1014" max="1014" width="45.85546875" style="7" customWidth="1"/>
    <col min="1015" max="1015" width="10.42578125" style="7" customWidth="1"/>
    <col min="1016" max="1016" width="13.28515625" style="7" bestFit="1" customWidth="1"/>
    <col min="1017" max="1017" width="12.28515625" style="7" customWidth="1"/>
    <col min="1018" max="1018" width="21.42578125" style="7" customWidth="1"/>
    <col min="1019" max="1019" width="10.7109375" style="7" customWidth="1"/>
    <col min="1020" max="1020" width="12.7109375" style="7" customWidth="1"/>
    <col min="1021" max="1021" width="13.28515625" style="7" bestFit="1" customWidth="1"/>
    <col min="1022" max="1023" width="9.140625" style="7"/>
    <col min="1024" max="1024" width="4.85546875" style="7" customWidth="1"/>
    <col min="1025" max="1025" width="45.85546875" style="7" customWidth="1"/>
    <col min="1026" max="1026" width="12.28515625" style="7" customWidth="1"/>
    <col min="1027" max="1027" width="13.5703125" style="7" bestFit="1" customWidth="1"/>
    <col min="1028" max="1028" width="12.28515625" style="7" customWidth="1"/>
    <col min="1029" max="1029" width="36.5703125" style="7" customWidth="1"/>
    <col min="1030" max="1268" width="9.140625" style="7" customWidth="1"/>
    <col min="1269" max="1269" width="4.85546875" style="7" customWidth="1"/>
    <col min="1270" max="1270" width="45.85546875" style="7" customWidth="1"/>
    <col min="1271" max="1271" width="10.42578125" style="7" customWidth="1"/>
    <col min="1272" max="1272" width="13.28515625" style="7" bestFit="1" customWidth="1"/>
    <col min="1273" max="1273" width="12.28515625" style="7" customWidth="1"/>
    <col min="1274" max="1274" width="21.42578125" style="7" customWidth="1"/>
    <col min="1275" max="1275" width="10.7109375" style="7" customWidth="1"/>
    <col min="1276" max="1276" width="12.7109375" style="7" customWidth="1"/>
    <col min="1277" max="1277" width="13.28515625" style="7" bestFit="1" customWidth="1"/>
    <col min="1278" max="1279" width="9.140625" style="7"/>
    <col min="1280" max="1280" width="4.85546875" style="7" customWidth="1"/>
    <col min="1281" max="1281" width="45.85546875" style="7" customWidth="1"/>
    <col min="1282" max="1282" width="12.28515625" style="7" customWidth="1"/>
    <col min="1283" max="1283" width="13.5703125" style="7" bestFit="1" customWidth="1"/>
    <col min="1284" max="1284" width="12.28515625" style="7" customWidth="1"/>
    <col min="1285" max="1285" width="36.5703125" style="7" customWidth="1"/>
    <col min="1286" max="1524" width="9.140625" style="7" customWidth="1"/>
    <col min="1525" max="1525" width="4.85546875" style="7" customWidth="1"/>
    <col min="1526" max="1526" width="45.85546875" style="7" customWidth="1"/>
    <col min="1527" max="1527" width="10.42578125" style="7" customWidth="1"/>
    <col min="1528" max="1528" width="13.28515625" style="7" bestFit="1" customWidth="1"/>
    <col min="1529" max="1529" width="12.28515625" style="7" customWidth="1"/>
    <col min="1530" max="1530" width="21.42578125" style="7" customWidth="1"/>
    <col min="1531" max="1531" width="10.7109375" style="7" customWidth="1"/>
    <col min="1532" max="1532" width="12.7109375" style="7" customWidth="1"/>
    <col min="1533" max="1533" width="13.28515625" style="7" bestFit="1" customWidth="1"/>
    <col min="1534" max="1535" width="9.140625" style="7"/>
    <col min="1536" max="1536" width="4.85546875" style="7" customWidth="1"/>
    <col min="1537" max="1537" width="45.85546875" style="7" customWidth="1"/>
    <col min="1538" max="1538" width="12.28515625" style="7" customWidth="1"/>
    <col min="1539" max="1539" width="13.5703125" style="7" bestFit="1" customWidth="1"/>
    <col min="1540" max="1540" width="12.28515625" style="7" customWidth="1"/>
    <col min="1541" max="1541" width="36.5703125" style="7" customWidth="1"/>
    <col min="1542" max="1780" width="9.140625" style="7" customWidth="1"/>
    <col min="1781" max="1781" width="4.85546875" style="7" customWidth="1"/>
    <col min="1782" max="1782" width="45.85546875" style="7" customWidth="1"/>
    <col min="1783" max="1783" width="10.42578125" style="7" customWidth="1"/>
    <col min="1784" max="1784" width="13.28515625" style="7" bestFit="1" customWidth="1"/>
    <col min="1785" max="1785" width="12.28515625" style="7" customWidth="1"/>
    <col min="1786" max="1786" width="21.42578125" style="7" customWidth="1"/>
    <col min="1787" max="1787" width="10.7109375" style="7" customWidth="1"/>
    <col min="1788" max="1788" width="12.7109375" style="7" customWidth="1"/>
    <col min="1789" max="1789" width="13.28515625" style="7" bestFit="1" customWidth="1"/>
    <col min="1790" max="1791" width="9.140625" style="7"/>
    <col min="1792" max="1792" width="4.85546875" style="7" customWidth="1"/>
    <col min="1793" max="1793" width="45.85546875" style="7" customWidth="1"/>
    <col min="1794" max="1794" width="12.28515625" style="7" customWidth="1"/>
    <col min="1795" max="1795" width="13.5703125" style="7" bestFit="1" customWidth="1"/>
    <col min="1796" max="1796" width="12.28515625" style="7" customWidth="1"/>
    <col min="1797" max="1797" width="36.5703125" style="7" customWidth="1"/>
    <col min="1798" max="2036" width="9.140625" style="7" customWidth="1"/>
    <col min="2037" max="2037" width="4.85546875" style="7" customWidth="1"/>
    <col min="2038" max="2038" width="45.85546875" style="7" customWidth="1"/>
    <col min="2039" max="2039" width="10.42578125" style="7" customWidth="1"/>
    <col min="2040" max="2040" width="13.28515625" style="7" bestFit="1" customWidth="1"/>
    <col min="2041" max="2041" width="12.28515625" style="7" customWidth="1"/>
    <col min="2042" max="2042" width="21.42578125" style="7" customWidth="1"/>
    <col min="2043" max="2043" width="10.7109375" style="7" customWidth="1"/>
    <col min="2044" max="2044" width="12.7109375" style="7" customWidth="1"/>
    <col min="2045" max="2045" width="13.28515625" style="7" bestFit="1" customWidth="1"/>
    <col min="2046" max="2047" width="9.140625" style="7"/>
    <col min="2048" max="2048" width="4.85546875" style="7" customWidth="1"/>
    <col min="2049" max="2049" width="45.85546875" style="7" customWidth="1"/>
    <col min="2050" max="2050" width="12.28515625" style="7" customWidth="1"/>
    <col min="2051" max="2051" width="13.5703125" style="7" bestFit="1" customWidth="1"/>
    <col min="2052" max="2052" width="12.28515625" style="7" customWidth="1"/>
    <col min="2053" max="2053" width="36.5703125" style="7" customWidth="1"/>
    <col min="2054" max="2292" width="9.140625" style="7" customWidth="1"/>
    <col min="2293" max="2293" width="4.85546875" style="7" customWidth="1"/>
    <col min="2294" max="2294" width="45.85546875" style="7" customWidth="1"/>
    <col min="2295" max="2295" width="10.42578125" style="7" customWidth="1"/>
    <col min="2296" max="2296" width="13.28515625" style="7" bestFit="1" customWidth="1"/>
    <col min="2297" max="2297" width="12.28515625" style="7" customWidth="1"/>
    <col min="2298" max="2298" width="21.42578125" style="7" customWidth="1"/>
    <col min="2299" max="2299" width="10.7109375" style="7" customWidth="1"/>
    <col min="2300" max="2300" width="12.7109375" style="7" customWidth="1"/>
    <col min="2301" max="2301" width="13.28515625" style="7" bestFit="1" customWidth="1"/>
    <col min="2302" max="2303" width="9.140625" style="7"/>
    <col min="2304" max="2304" width="4.85546875" style="7" customWidth="1"/>
    <col min="2305" max="2305" width="45.85546875" style="7" customWidth="1"/>
    <col min="2306" max="2306" width="12.28515625" style="7" customWidth="1"/>
    <col min="2307" max="2307" width="13.5703125" style="7" bestFit="1" customWidth="1"/>
    <col min="2308" max="2308" width="12.28515625" style="7" customWidth="1"/>
    <col min="2309" max="2309" width="36.5703125" style="7" customWidth="1"/>
    <col min="2310" max="2548" width="9.140625" style="7" customWidth="1"/>
    <col min="2549" max="2549" width="4.85546875" style="7" customWidth="1"/>
    <col min="2550" max="2550" width="45.85546875" style="7" customWidth="1"/>
    <col min="2551" max="2551" width="10.42578125" style="7" customWidth="1"/>
    <col min="2552" max="2552" width="13.28515625" style="7" bestFit="1" customWidth="1"/>
    <col min="2553" max="2553" width="12.28515625" style="7" customWidth="1"/>
    <col min="2554" max="2554" width="21.42578125" style="7" customWidth="1"/>
    <col min="2555" max="2555" width="10.7109375" style="7" customWidth="1"/>
    <col min="2556" max="2556" width="12.7109375" style="7" customWidth="1"/>
    <col min="2557" max="2557" width="13.28515625" style="7" bestFit="1" customWidth="1"/>
    <col min="2558" max="2559" width="9.140625" style="7"/>
    <col min="2560" max="2560" width="4.85546875" style="7" customWidth="1"/>
    <col min="2561" max="2561" width="45.85546875" style="7" customWidth="1"/>
    <col min="2562" max="2562" width="12.28515625" style="7" customWidth="1"/>
    <col min="2563" max="2563" width="13.5703125" style="7" bestFit="1" customWidth="1"/>
    <col min="2564" max="2564" width="12.28515625" style="7" customWidth="1"/>
    <col min="2565" max="2565" width="36.5703125" style="7" customWidth="1"/>
    <col min="2566" max="2804" width="9.140625" style="7" customWidth="1"/>
    <col min="2805" max="2805" width="4.85546875" style="7" customWidth="1"/>
    <col min="2806" max="2806" width="45.85546875" style="7" customWidth="1"/>
    <col min="2807" max="2807" width="10.42578125" style="7" customWidth="1"/>
    <col min="2808" max="2808" width="13.28515625" style="7" bestFit="1" customWidth="1"/>
    <col min="2809" max="2809" width="12.28515625" style="7" customWidth="1"/>
    <col min="2810" max="2810" width="21.42578125" style="7" customWidth="1"/>
    <col min="2811" max="2811" width="10.7109375" style="7" customWidth="1"/>
    <col min="2812" max="2812" width="12.7109375" style="7" customWidth="1"/>
    <col min="2813" max="2813" width="13.28515625" style="7" bestFit="1" customWidth="1"/>
    <col min="2814" max="2815" width="9.140625" style="7"/>
    <col min="2816" max="2816" width="4.85546875" style="7" customWidth="1"/>
    <col min="2817" max="2817" width="45.85546875" style="7" customWidth="1"/>
    <col min="2818" max="2818" width="12.28515625" style="7" customWidth="1"/>
    <col min="2819" max="2819" width="13.5703125" style="7" bestFit="1" customWidth="1"/>
    <col min="2820" max="2820" width="12.28515625" style="7" customWidth="1"/>
    <col min="2821" max="2821" width="36.5703125" style="7" customWidth="1"/>
    <col min="2822" max="3060" width="9.140625" style="7" customWidth="1"/>
    <col min="3061" max="3061" width="4.85546875" style="7" customWidth="1"/>
    <col min="3062" max="3062" width="45.85546875" style="7" customWidth="1"/>
    <col min="3063" max="3063" width="10.42578125" style="7" customWidth="1"/>
    <col min="3064" max="3064" width="13.28515625" style="7" bestFit="1" customWidth="1"/>
    <col min="3065" max="3065" width="12.28515625" style="7" customWidth="1"/>
    <col min="3066" max="3066" width="21.42578125" style="7" customWidth="1"/>
    <col min="3067" max="3067" width="10.7109375" style="7" customWidth="1"/>
    <col min="3068" max="3068" width="12.7109375" style="7" customWidth="1"/>
    <col min="3069" max="3069" width="13.28515625" style="7" bestFit="1" customWidth="1"/>
    <col min="3070" max="3071" width="9.140625" style="7"/>
    <col min="3072" max="3072" width="4.85546875" style="7" customWidth="1"/>
    <col min="3073" max="3073" width="45.85546875" style="7" customWidth="1"/>
    <col min="3074" max="3074" width="12.28515625" style="7" customWidth="1"/>
    <col min="3075" max="3075" width="13.5703125" style="7" bestFit="1" customWidth="1"/>
    <col min="3076" max="3076" width="12.28515625" style="7" customWidth="1"/>
    <col min="3077" max="3077" width="36.5703125" style="7" customWidth="1"/>
    <col min="3078" max="3316" width="9.140625" style="7" customWidth="1"/>
    <col min="3317" max="3317" width="4.85546875" style="7" customWidth="1"/>
    <col min="3318" max="3318" width="45.85546875" style="7" customWidth="1"/>
    <col min="3319" max="3319" width="10.42578125" style="7" customWidth="1"/>
    <col min="3320" max="3320" width="13.28515625" style="7" bestFit="1" customWidth="1"/>
    <col min="3321" max="3321" width="12.28515625" style="7" customWidth="1"/>
    <col min="3322" max="3322" width="21.42578125" style="7" customWidth="1"/>
    <col min="3323" max="3323" width="10.7109375" style="7" customWidth="1"/>
    <col min="3324" max="3324" width="12.7109375" style="7" customWidth="1"/>
    <col min="3325" max="3325" width="13.28515625" style="7" bestFit="1" customWidth="1"/>
    <col min="3326" max="3327" width="9.140625" style="7"/>
    <col min="3328" max="3328" width="4.85546875" style="7" customWidth="1"/>
    <col min="3329" max="3329" width="45.85546875" style="7" customWidth="1"/>
    <col min="3330" max="3330" width="12.28515625" style="7" customWidth="1"/>
    <col min="3331" max="3331" width="13.5703125" style="7" bestFit="1" customWidth="1"/>
    <col min="3332" max="3332" width="12.28515625" style="7" customWidth="1"/>
    <col min="3333" max="3333" width="36.5703125" style="7" customWidth="1"/>
    <col min="3334" max="3572" width="9.140625" style="7" customWidth="1"/>
    <col min="3573" max="3573" width="4.85546875" style="7" customWidth="1"/>
    <col min="3574" max="3574" width="45.85546875" style="7" customWidth="1"/>
    <col min="3575" max="3575" width="10.42578125" style="7" customWidth="1"/>
    <col min="3576" max="3576" width="13.28515625" style="7" bestFit="1" customWidth="1"/>
    <col min="3577" max="3577" width="12.28515625" style="7" customWidth="1"/>
    <col min="3578" max="3578" width="21.42578125" style="7" customWidth="1"/>
    <col min="3579" max="3579" width="10.7109375" style="7" customWidth="1"/>
    <col min="3580" max="3580" width="12.7109375" style="7" customWidth="1"/>
    <col min="3581" max="3581" width="13.28515625" style="7" bestFit="1" customWidth="1"/>
    <col min="3582" max="3583" width="9.140625" style="7"/>
    <col min="3584" max="3584" width="4.85546875" style="7" customWidth="1"/>
    <col min="3585" max="3585" width="45.85546875" style="7" customWidth="1"/>
    <col min="3586" max="3586" width="12.28515625" style="7" customWidth="1"/>
    <col min="3587" max="3587" width="13.5703125" style="7" bestFit="1" customWidth="1"/>
    <col min="3588" max="3588" width="12.28515625" style="7" customWidth="1"/>
    <col min="3589" max="3589" width="36.5703125" style="7" customWidth="1"/>
    <col min="3590" max="3828" width="9.140625" style="7" customWidth="1"/>
    <col min="3829" max="3829" width="4.85546875" style="7" customWidth="1"/>
    <col min="3830" max="3830" width="45.85546875" style="7" customWidth="1"/>
    <col min="3831" max="3831" width="10.42578125" style="7" customWidth="1"/>
    <col min="3832" max="3832" width="13.28515625" style="7" bestFit="1" customWidth="1"/>
    <col min="3833" max="3833" width="12.28515625" style="7" customWidth="1"/>
    <col min="3834" max="3834" width="21.42578125" style="7" customWidth="1"/>
    <col min="3835" max="3835" width="10.7109375" style="7" customWidth="1"/>
    <col min="3836" max="3836" width="12.7109375" style="7" customWidth="1"/>
    <col min="3837" max="3837" width="13.28515625" style="7" bestFit="1" customWidth="1"/>
    <col min="3838" max="3839" width="9.140625" style="7"/>
    <col min="3840" max="3840" width="4.85546875" style="7" customWidth="1"/>
    <col min="3841" max="3841" width="45.85546875" style="7" customWidth="1"/>
    <col min="3842" max="3842" width="12.28515625" style="7" customWidth="1"/>
    <col min="3843" max="3843" width="13.5703125" style="7" bestFit="1" customWidth="1"/>
    <col min="3844" max="3844" width="12.28515625" style="7" customWidth="1"/>
    <col min="3845" max="3845" width="36.5703125" style="7" customWidth="1"/>
    <col min="3846" max="4084" width="9.140625" style="7" customWidth="1"/>
    <col min="4085" max="4085" width="4.85546875" style="7" customWidth="1"/>
    <col min="4086" max="4086" width="45.85546875" style="7" customWidth="1"/>
    <col min="4087" max="4087" width="10.42578125" style="7" customWidth="1"/>
    <col min="4088" max="4088" width="13.28515625" style="7" bestFit="1" customWidth="1"/>
    <col min="4089" max="4089" width="12.28515625" style="7" customWidth="1"/>
    <col min="4090" max="4090" width="21.42578125" style="7" customWidth="1"/>
    <col min="4091" max="4091" width="10.7109375" style="7" customWidth="1"/>
    <col min="4092" max="4092" width="12.7109375" style="7" customWidth="1"/>
    <col min="4093" max="4093" width="13.28515625" style="7" bestFit="1" customWidth="1"/>
    <col min="4094" max="4095" width="9.140625" style="7"/>
    <col min="4096" max="4096" width="4.85546875" style="7" customWidth="1"/>
    <col min="4097" max="4097" width="45.85546875" style="7" customWidth="1"/>
    <col min="4098" max="4098" width="12.28515625" style="7" customWidth="1"/>
    <col min="4099" max="4099" width="13.5703125" style="7" bestFit="1" customWidth="1"/>
    <col min="4100" max="4100" width="12.28515625" style="7" customWidth="1"/>
    <col min="4101" max="4101" width="36.5703125" style="7" customWidth="1"/>
    <col min="4102" max="4340" width="9.140625" style="7" customWidth="1"/>
    <col min="4341" max="4341" width="4.85546875" style="7" customWidth="1"/>
    <col min="4342" max="4342" width="45.85546875" style="7" customWidth="1"/>
    <col min="4343" max="4343" width="10.42578125" style="7" customWidth="1"/>
    <col min="4344" max="4344" width="13.28515625" style="7" bestFit="1" customWidth="1"/>
    <col min="4345" max="4345" width="12.28515625" style="7" customWidth="1"/>
    <col min="4346" max="4346" width="21.42578125" style="7" customWidth="1"/>
    <col min="4347" max="4347" width="10.7109375" style="7" customWidth="1"/>
    <col min="4348" max="4348" width="12.7109375" style="7" customWidth="1"/>
    <col min="4349" max="4349" width="13.28515625" style="7" bestFit="1" customWidth="1"/>
    <col min="4350" max="4351" width="9.140625" style="7"/>
    <col min="4352" max="4352" width="4.85546875" style="7" customWidth="1"/>
    <col min="4353" max="4353" width="45.85546875" style="7" customWidth="1"/>
    <col min="4354" max="4354" width="12.28515625" style="7" customWidth="1"/>
    <col min="4355" max="4355" width="13.5703125" style="7" bestFit="1" customWidth="1"/>
    <col min="4356" max="4356" width="12.28515625" style="7" customWidth="1"/>
    <col min="4357" max="4357" width="36.5703125" style="7" customWidth="1"/>
    <col min="4358" max="4596" width="9.140625" style="7" customWidth="1"/>
    <col min="4597" max="4597" width="4.85546875" style="7" customWidth="1"/>
    <col min="4598" max="4598" width="45.85546875" style="7" customWidth="1"/>
    <col min="4599" max="4599" width="10.42578125" style="7" customWidth="1"/>
    <col min="4600" max="4600" width="13.28515625" style="7" bestFit="1" customWidth="1"/>
    <col min="4601" max="4601" width="12.28515625" style="7" customWidth="1"/>
    <col min="4602" max="4602" width="21.42578125" style="7" customWidth="1"/>
    <col min="4603" max="4603" width="10.7109375" style="7" customWidth="1"/>
    <col min="4604" max="4604" width="12.7109375" style="7" customWidth="1"/>
    <col min="4605" max="4605" width="13.28515625" style="7" bestFit="1" customWidth="1"/>
    <col min="4606" max="4607" width="9.140625" style="7"/>
    <col min="4608" max="4608" width="4.85546875" style="7" customWidth="1"/>
    <col min="4609" max="4609" width="45.85546875" style="7" customWidth="1"/>
    <col min="4610" max="4610" width="12.28515625" style="7" customWidth="1"/>
    <col min="4611" max="4611" width="13.5703125" style="7" bestFit="1" customWidth="1"/>
    <col min="4612" max="4612" width="12.28515625" style="7" customWidth="1"/>
    <col min="4613" max="4613" width="36.5703125" style="7" customWidth="1"/>
    <col min="4614" max="4852" width="9.140625" style="7" customWidth="1"/>
    <col min="4853" max="4853" width="4.85546875" style="7" customWidth="1"/>
    <col min="4854" max="4854" width="45.85546875" style="7" customWidth="1"/>
    <col min="4855" max="4855" width="10.42578125" style="7" customWidth="1"/>
    <col min="4856" max="4856" width="13.28515625" style="7" bestFit="1" customWidth="1"/>
    <col min="4857" max="4857" width="12.28515625" style="7" customWidth="1"/>
    <col min="4858" max="4858" width="21.42578125" style="7" customWidth="1"/>
    <col min="4859" max="4859" width="10.7109375" style="7" customWidth="1"/>
    <col min="4860" max="4860" width="12.7109375" style="7" customWidth="1"/>
    <col min="4861" max="4861" width="13.28515625" style="7" bestFit="1" customWidth="1"/>
    <col min="4862" max="4863" width="9.140625" style="7"/>
    <col min="4864" max="4864" width="4.85546875" style="7" customWidth="1"/>
    <col min="4865" max="4865" width="45.85546875" style="7" customWidth="1"/>
    <col min="4866" max="4866" width="12.28515625" style="7" customWidth="1"/>
    <col min="4867" max="4867" width="13.5703125" style="7" bestFit="1" customWidth="1"/>
    <col min="4868" max="4868" width="12.28515625" style="7" customWidth="1"/>
    <col min="4869" max="4869" width="36.5703125" style="7" customWidth="1"/>
    <col min="4870" max="5108" width="9.140625" style="7" customWidth="1"/>
    <col min="5109" max="5109" width="4.85546875" style="7" customWidth="1"/>
    <col min="5110" max="5110" width="45.85546875" style="7" customWidth="1"/>
    <col min="5111" max="5111" width="10.42578125" style="7" customWidth="1"/>
    <col min="5112" max="5112" width="13.28515625" style="7" bestFit="1" customWidth="1"/>
    <col min="5113" max="5113" width="12.28515625" style="7" customWidth="1"/>
    <col min="5114" max="5114" width="21.42578125" style="7" customWidth="1"/>
    <col min="5115" max="5115" width="10.7109375" style="7" customWidth="1"/>
    <col min="5116" max="5116" width="12.7109375" style="7" customWidth="1"/>
    <col min="5117" max="5117" width="13.28515625" style="7" bestFit="1" customWidth="1"/>
    <col min="5118" max="5119" width="9.140625" style="7"/>
    <col min="5120" max="5120" width="4.85546875" style="7" customWidth="1"/>
    <col min="5121" max="5121" width="45.85546875" style="7" customWidth="1"/>
    <col min="5122" max="5122" width="12.28515625" style="7" customWidth="1"/>
    <col min="5123" max="5123" width="13.5703125" style="7" bestFit="1" customWidth="1"/>
    <col min="5124" max="5124" width="12.28515625" style="7" customWidth="1"/>
    <col min="5125" max="5125" width="36.5703125" style="7" customWidth="1"/>
    <col min="5126" max="5364" width="9.140625" style="7" customWidth="1"/>
    <col min="5365" max="5365" width="4.85546875" style="7" customWidth="1"/>
    <col min="5366" max="5366" width="45.85546875" style="7" customWidth="1"/>
    <col min="5367" max="5367" width="10.42578125" style="7" customWidth="1"/>
    <col min="5368" max="5368" width="13.28515625" style="7" bestFit="1" customWidth="1"/>
    <col min="5369" max="5369" width="12.28515625" style="7" customWidth="1"/>
    <col min="5370" max="5370" width="21.42578125" style="7" customWidth="1"/>
    <col min="5371" max="5371" width="10.7109375" style="7" customWidth="1"/>
    <col min="5372" max="5372" width="12.7109375" style="7" customWidth="1"/>
    <col min="5373" max="5373" width="13.28515625" style="7" bestFit="1" customWidth="1"/>
    <col min="5374" max="5375" width="9.140625" style="7"/>
    <col min="5376" max="5376" width="4.85546875" style="7" customWidth="1"/>
    <col min="5377" max="5377" width="45.85546875" style="7" customWidth="1"/>
    <col min="5378" max="5378" width="12.28515625" style="7" customWidth="1"/>
    <col min="5379" max="5379" width="13.5703125" style="7" bestFit="1" customWidth="1"/>
    <col min="5380" max="5380" width="12.28515625" style="7" customWidth="1"/>
    <col min="5381" max="5381" width="36.5703125" style="7" customWidth="1"/>
    <col min="5382" max="5620" width="9.140625" style="7" customWidth="1"/>
    <col min="5621" max="5621" width="4.85546875" style="7" customWidth="1"/>
    <col min="5622" max="5622" width="45.85546875" style="7" customWidth="1"/>
    <col min="5623" max="5623" width="10.42578125" style="7" customWidth="1"/>
    <col min="5624" max="5624" width="13.28515625" style="7" bestFit="1" customWidth="1"/>
    <col min="5625" max="5625" width="12.28515625" style="7" customWidth="1"/>
    <col min="5626" max="5626" width="21.42578125" style="7" customWidth="1"/>
    <col min="5627" max="5627" width="10.7109375" style="7" customWidth="1"/>
    <col min="5628" max="5628" width="12.7109375" style="7" customWidth="1"/>
    <col min="5629" max="5629" width="13.28515625" style="7" bestFit="1" customWidth="1"/>
    <col min="5630" max="5631" width="9.140625" style="7"/>
    <col min="5632" max="5632" width="4.85546875" style="7" customWidth="1"/>
    <col min="5633" max="5633" width="45.85546875" style="7" customWidth="1"/>
    <col min="5634" max="5634" width="12.28515625" style="7" customWidth="1"/>
    <col min="5635" max="5635" width="13.5703125" style="7" bestFit="1" customWidth="1"/>
    <col min="5636" max="5636" width="12.28515625" style="7" customWidth="1"/>
    <col min="5637" max="5637" width="36.5703125" style="7" customWidth="1"/>
    <col min="5638" max="5876" width="9.140625" style="7" customWidth="1"/>
    <col min="5877" max="5877" width="4.85546875" style="7" customWidth="1"/>
    <col min="5878" max="5878" width="45.85546875" style="7" customWidth="1"/>
    <col min="5879" max="5879" width="10.42578125" style="7" customWidth="1"/>
    <col min="5880" max="5880" width="13.28515625" style="7" bestFit="1" customWidth="1"/>
    <col min="5881" max="5881" width="12.28515625" style="7" customWidth="1"/>
    <col min="5882" max="5882" width="21.42578125" style="7" customWidth="1"/>
    <col min="5883" max="5883" width="10.7109375" style="7" customWidth="1"/>
    <col min="5884" max="5884" width="12.7109375" style="7" customWidth="1"/>
    <col min="5885" max="5885" width="13.28515625" style="7" bestFit="1" customWidth="1"/>
    <col min="5886" max="5887" width="9.140625" style="7"/>
    <col min="5888" max="5888" width="4.85546875" style="7" customWidth="1"/>
    <col min="5889" max="5889" width="45.85546875" style="7" customWidth="1"/>
    <col min="5890" max="5890" width="12.28515625" style="7" customWidth="1"/>
    <col min="5891" max="5891" width="13.5703125" style="7" bestFit="1" customWidth="1"/>
    <col min="5892" max="5892" width="12.28515625" style="7" customWidth="1"/>
    <col min="5893" max="5893" width="36.5703125" style="7" customWidth="1"/>
    <col min="5894" max="6132" width="9.140625" style="7" customWidth="1"/>
    <col min="6133" max="6133" width="4.85546875" style="7" customWidth="1"/>
    <col min="6134" max="6134" width="45.85546875" style="7" customWidth="1"/>
    <col min="6135" max="6135" width="10.42578125" style="7" customWidth="1"/>
    <col min="6136" max="6136" width="13.28515625" style="7" bestFit="1" customWidth="1"/>
    <col min="6137" max="6137" width="12.28515625" style="7" customWidth="1"/>
    <col min="6138" max="6138" width="21.42578125" style="7" customWidth="1"/>
    <col min="6139" max="6139" width="10.7109375" style="7" customWidth="1"/>
    <col min="6140" max="6140" width="12.7109375" style="7" customWidth="1"/>
    <col min="6141" max="6141" width="13.28515625" style="7" bestFit="1" customWidth="1"/>
    <col min="6142" max="6143" width="9.140625" style="7"/>
    <col min="6144" max="6144" width="4.85546875" style="7" customWidth="1"/>
    <col min="6145" max="6145" width="45.85546875" style="7" customWidth="1"/>
    <col min="6146" max="6146" width="12.28515625" style="7" customWidth="1"/>
    <col min="6147" max="6147" width="13.5703125" style="7" bestFit="1" customWidth="1"/>
    <col min="6148" max="6148" width="12.28515625" style="7" customWidth="1"/>
    <col min="6149" max="6149" width="36.5703125" style="7" customWidth="1"/>
    <col min="6150" max="6388" width="9.140625" style="7" customWidth="1"/>
    <col min="6389" max="6389" width="4.85546875" style="7" customWidth="1"/>
    <col min="6390" max="6390" width="45.85546875" style="7" customWidth="1"/>
    <col min="6391" max="6391" width="10.42578125" style="7" customWidth="1"/>
    <col min="6392" max="6392" width="13.28515625" style="7" bestFit="1" customWidth="1"/>
    <col min="6393" max="6393" width="12.28515625" style="7" customWidth="1"/>
    <col min="6394" max="6394" width="21.42578125" style="7" customWidth="1"/>
    <col min="6395" max="6395" width="10.7109375" style="7" customWidth="1"/>
    <col min="6396" max="6396" width="12.7109375" style="7" customWidth="1"/>
    <col min="6397" max="6397" width="13.28515625" style="7" bestFit="1" customWidth="1"/>
    <col min="6398" max="6399" width="9.140625" style="7"/>
    <col min="6400" max="6400" width="4.85546875" style="7" customWidth="1"/>
    <col min="6401" max="6401" width="45.85546875" style="7" customWidth="1"/>
    <col min="6402" max="6402" width="12.28515625" style="7" customWidth="1"/>
    <col min="6403" max="6403" width="13.5703125" style="7" bestFit="1" customWidth="1"/>
    <col min="6404" max="6404" width="12.28515625" style="7" customWidth="1"/>
    <col min="6405" max="6405" width="36.5703125" style="7" customWidth="1"/>
    <col min="6406" max="6644" width="9.140625" style="7" customWidth="1"/>
    <col min="6645" max="6645" width="4.85546875" style="7" customWidth="1"/>
    <col min="6646" max="6646" width="45.85546875" style="7" customWidth="1"/>
    <col min="6647" max="6647" width="10.42578125" style="7" customWidth="1"/>
    <col min="6648" max="6648" width="13.28515625" style="7" bestFit="1" customWidth="1"/>
    <col min="6649" max="6649" width="12.28515625" style="7" customWidth="1"/>
    <col min="6650" max="6650" width="21.42578125" style="7" customWidth="1"/>
    <col min="6651" max="6651" width="10.7109375" style="7" customWidth="1"/>
    <col min="6652" max="6652" width="12.7109375" style="7" customWidth="1"/>
    <col min="6653" max="6653" width="13.28515625" style="7" bestFit="1" customWidth="1"/>
    <col min="6654" max="6655" width="9.140625" style="7"/>
    <col min="6656" max="6656" width="4.85546875" style="7" customWidth="1"/>
    <col min="6657" max="6657" width="45.85546875" style="7" customWidth="1"/>
    <col min="6658" max="6658" width="12.28515625" style="7" customWidth="1"/>
    <col min="6659" max="6659" width="13.5703125" style="7" bestFit="1" customWidth="1"/>
    <col min="6660" max="6660" width="12.28515625" style="7" customWidth="1"/>
    <col min="6661" max="6661" width="36.5703125" style="7" customWidth="1"/>
    <col min="6662" max="6900" width="9.140625" style="7" customWidth="1"/>
    <col min="6901" max="6901" width="4.85546875" style="7" customWidth="1"/>
    <col min="6902" max="6902" width="45.85546875" style="7" customWidth="1"/>
    <col min="6903" max="6903" width="10.42578125" style="7" customWidth="1"/>
    <col min="6904" max="6904" width="13.28515625" style="7" bestFit="1" customWidth="1"/>
    <col min="6905" max="6905" width="12.28515625" style="7" customWidth="1"/>
    <col min="6906" max="6906" width="21.42578125" style="7" customWidth="1"/>
    <col min="6907" max="6907" width="10.7109375" style="7" customWidth="1"/>
    <col min="6908" max="6908" width="12.7109375" style="7" customWidth="1"/>
    <col min="6909" max="6909" width="13.28515625" style="7" bestFit="1" customWidth="1"/>
    <col min="6910" max="6911" width="9.140625" style="7"/>
    <col min="6912" max="6912" width="4.85546875" style="7" customWidth="1"/>
    <col min="6913" max="6913" width="45.85546875" style="7" customWidth="1"/>
    <col min="6914" max="6914" width="12.28515625" style="7" customWidth="1"/>
    <col min="6915" max="6915" width="13.5703125" style="7" bestFit="1" customWidth="1"/>
    <col min="6916" max="6916" width="12.28515625" style="7" customWidth="1"/>
    <col min="6917" max="6917" width="36.5703125" style="7" customWidth="1"/>
    <col min="6918" max="7156" width="9.140625" style="7" customWidth="1"/>
    <col min="7157" max="7157" width="4.85546875" style="7" customWidth="1"/>
    <col min="7158" max="7158" width="45.85546875" style="7" customWidth="1"/>
    <col min="7159" max="7159" width="10.42578125" style="7" customWidth="1"/>
    <col min="7160" max="7160" width="13.28515625" style="7" bestFit="1" customWidth="1"/>
    <col min="7161" max="7161" width="12.28515625" style="7" customWidth="1"/>
    <col min="7162" max="7162" width="21.42578125" style="7" customWidth="1"/>
    <col min="7163" max="7163" width="10.7109375" style="7" customWidth="1"/>
    <col min="7164" max="7164" width="12.7109375" style="7" customWidth="1"/>
    <col min="7165" max="7165" width="13.28515625" style="7" bestFit="1" customWidth="1"/>
    <col min="7166" max="7167" width="9.140625" style="7"/>
    <col min="7168" max="7168" width="4.85546875" style="7" customWidth="1"/>
    <col min="7169" max="7169" width="45.85546875" style="7" customWidth="1"/>
    <col min="7170" max="7170" width="12.28515625" style="7" customWidth="1"/>
    <col min="7171" max="7171" width="13.5703125" style="7" bestFit="1" customWidth="1"/>
    <col min="7172" max="7172" width="12.28515625" style="7" customWidth="1"/>
    <col min="7173" max="7173" width="36.5703125" style="7" customWidth="1"/>
    <col min="7174" max="7412" width="9.140625" style="7" customWidth="1"/>
    <col min="7413" max="7413" width="4.85546875" style="7" customWidth="1"/>
    <col min="7414" max="7414" width="45.85546875" style="7" customWidth="1"/>
    <col min="7415" max="7415" width="10.42578125" style="7" customWidth="1"/>
    <col min="7416" max="7416" width="13.28515625" style="7" bestFit="1" customWidth="1"/>
    <col min="7417" max="7417" width="12.28515625" style="7" customWidth="1"/>
    <col min="7418" max="7418" width="21.42578125" style="7" customWidth="1"/>
    <col min="7419" max="7419" width="10.7109375" style="7" customWidth="1"/>
    <col min="7420" max="7420" width="12.7109375" style="7" customWidth="1"/>
    <col min="7421" max="7421" width="13.28515625" style="7" bestFit="1" customWidth="1"/>
    <col min="7422" max="7423" width="9.140625" style="7"/>
    <col min="7424" max="7424" width="4.85546875" style="7" customWidth="1"/>
    <col min="7425" max="7425" width="45.85546875" style="7" customWidth="1"/>
    <col min="7426" max="7426" width="12.28515625" style="7" customWidth="1"/>
    <col min="7427" max="7427" width="13.5703125" style="7" bestFit="1" customWidth="1"/>
    <col min="7428" max="7428" width="12.28515625" style="7" customWidth="1"/>
    <col min="7429" max="7429" width="36.5703125" style="7" customWidth="1"/>
    <col min="7430" max="7668" width="9.140625" style="7" customWidth="1"/>
    <col min="7669" max="7669" width="4.85546875" style="7" customWidth="1"/>
    <col min="7670" max="7670" width="45.85546875" style="7" customWidth="1"/>
    <col min="7671" max="7671" width="10.42578125" style="7" customWidth="1"/>
    <col min="7672" max="7672" width="13.28515625" style="7" bestFit="1" customWidth="1"/>
    <col min="7673" max="7673" width="12.28515625" style="7" customWidth="1"/>
    <col min="7674" max="7674" width="21.42578125" style="7" customWidth="1"/>
    <col min="7675" max="7675" width="10.7109375" style="7" customWidth="1"/>
    <col min="7676" max="7676" width="12.7109375" style="7" customWidth="1"/>
    <col min="7677" max="7677" width="13.28515625" style="7" bestFit="1" customWidth="1"/>
    <col min="7678" max="7679" width="9.140625" style="7"/>
    <col min="7680" max="7680" width="4.85546875" style="7" customWidth="1"/>
    <col min="7681" max="7681" width="45.85546875" style="7" customWidth="1"/>
    <col min="7682" max="7682" width="12.28515625" style="7" customWidth="1"/>
    <col min="7683" max="7683" width="13.5703125" style="7" bestFit="1" customWidth="1"/>
    <col min="7684" max="7684" width="12.28515625" style="7" customWidth="1"/>
    <col min="7685" max="7685" width="36.5703125" style="7" customWidth="1"/>
    <col min="7686" max="7924" width="9.140625" style="7" customWidth="1"/>
    <col min="7925" max="7925" width="4.85546875" style="7" customWidth="1"/>
    <col min="7926" max="7926" width="45.85546875" style="7" customWidth="1"/>
    <col min="7927" max="7927" width="10.42578125" style="7" customWidth="1"/>
    <col min="7928" max="7928" width="13.28515625" style="7" bestFit="1" customWidth="1"/>
    <col min="7929" max="7929" width="12.28515625" style="7" customWidth="1"/>
    <col min="7930" max="7930" width="21.42578125" style="7" customWidth="1"/>
    <col min="7931" max="7931" width="10.7109375" style="7" customWidth="1"/>
    <col min="7932" max="7932" width="12.7109375" style="7" customWidth="1"/>
    <col min="7933" max="7933" width="13.28515625" style="7" bestFit="1" customWidth="1"/>
    <col min="7934" max="7935" width="9.140625" style="7"/>
    <col min="7936" max="7936" width="4.85546875" style="7" customWidth="1"/>
    <col min="7937" max="7937" width="45.85546875" style="7" customWidth="1"/>
    <col min="7938" max="7938" width="12.28515625" style="7" customWidth="1"/>
    <col min="7939" max="7939" width="13.5703125" style="7" bestFit="1" customWidth="1"/>
    <col min="7940" max="7940" width="12.28515625" style="7" customWidth="1"/>
    <col min="7941" max="7941" width="36.5703125" style="7" customWidth="1"/>
    <col min="7942" max="8180" width="9.140625" style="7" customWidth="1"/>
    <col min="8181" max="8181" width="4.85546875" style="7" customWidth="1"/>
    <col min="8182" max="8182" width="45.85546875" style="7" customWidth="1"/>
    <col min="8183" max="8183" width="10.42578125" style="7" customWidth="1"/>
    <col min="8184" max="8184" width="13.28515625" style="7" bestFit="1" customWidth="1"/>
    <col min="8185" max="8185" width="12.28515625" style="7" customWidth="1"/>
    <col min="8186" max="8186" width="21.42578125" style="7" customWidth="1"/>
    <col min="8187" max="8187" width="10.7109375" style="7" customWidth="1"/>
    <col min="8188" max="8188" width="12.7109375" style="7" customWidth="1"/>
    <col min="8189" max="8189" width="13.28515625" style="7" bestFit="1" customWidth="1"/>
    <col min="8190" max="8191" width="9.140625" style="7"/>
    <col min="8192" max="8192" width="4.85546875" style="7" customWidth="1"/>
    <col min="8193" max="8193" width="45.85546875" style="7" customWidth="1"/>
    <col min="8194" max="8194" width="12.28515625" style="7" customWidth="1"/>
    <col min="8195" max="8195" width="13.5703125" style="7" bestFit="1" customWidth="1"/>
    <col min="8196" max="8196" width="12.28515625" style="7" customWidth="1"/>
    <col min="8197" max="8197" width="36.5703125" style="7" customWidth="1"/>
    <col min="8198" max="8436" width="9.140625" style="7" customWidth="1"/>
    <col min="8437" max="8437" width="4.85546875" style="7" customWidth="1"/>
    <col min="8438" max="8438" width="45.85546875" style="7" customWidth="1"/>
    <col min="8439" max="8439" width="10.42578125" style="7" customWidth="1"/>
    <col min="8440" max="8440" width="13.28515625" style="7" bestFit="1" customWidth="1"/>
    <col min="8441" max="8441" width="12.28515625" style="7" customWidth="1"/>
    <col min="8442" max="8442" width="21.42578125" style="7" customWidth="1"/>
    <col min="8443" max="8443" width="10.7109375" style="7" customWidth="1"/>
    <col min="8444" max="8444" width="12.7109375" style="7" customWidth="1"/>
    <col min="8445" max="8445" width="13.28515625" style="7" bestFit="1" customWidth="1"/>
    <col min="8446" max="8447" width="9.140625" style="7"/>
    <col min="8448" max="8448" width="4.85546875" style="7" customWidth="1"/>
    <col min="8449" max="8449" width="45.85546875" style="7" customWidth="1"/>
    <col min="8450" max="8450" width="12.28515625" style="7" customWidth="1"/>
    <col min="8451" max="8451" width="13.5703125" style="7" bestFit="1" customWidth="1"/>
    <col min="8452" max="8452" width="12.28515625" style="7" customWidth="1"/>
    <col min="8453" max="8453" width="36.5703125" style="7" customWidth="1"/>
    <col min="8454" max="8692" width="9.140625" style="7" customWidth="1"/>
    <col min="8693" max="8693" width="4.85546875" style="7" customWidth="1"/>
    <col min="8694" max="8694" width="45.85546875" style="7" customWidth="1"/>
    <col min="8695" max="8695" width="10.42578125" style="7" customWidth="1"/>
    <col min="8696" max="8696" width="13.28515625" style="7" bestFit="1" customWidth="1"/>
    <col min="8697" max="8697" width="12.28515625" style="7" customWidth="1"/>
    <col min="8698" max="8698" width="21.42578125" style="7" customWidth="1"/>
    <col min="8699" max="8699" width="10.7109375" style="7" customWidth="1"/>
    <col min="8700" max="8700" width="12.7109375" style="7" customWidth="1"/>
    <col min="8701" max="8701" width="13.28515625" style="7" bestFit="1" customWidth="1"/>
    <col min="8702" max="8703" width="9.140625" style="7"/>
    <col min="8704" max="8704" width="4.85546875" style="7" customWidth="1"/>
    <col min="8705" max="8705" width="45.85546875" style="7" customWidth="1"/>
    <col min="8706" max="8706" width="12.28515625" style="7" customWidth="1"/>
    <col min="8707" max="8707" width="13.5703125" style="7" bestFit="1" customWidth="1"/>
    <col min="8708" max="8708" width="12.28515625" style="7" customWidth="1"/>
    <col min="8709" max="8709" width="36.5703125" style="7" customWidth="1"/>
    <col min="8710" max="8948" width="9.140625" style="7" customWidth="1"/>
    <col min="8949" max="8949" width="4.85546875" style="7" customWidth="1"/>
    <col min="8950" max="8950" width="45.85546875" style="7" customWidth="1"/>
    <col min="8951" max="8951" width="10.42578125" style="7" customWidth="1"/>
    <col min="8952" max="8952" width="13.28515625" style="7" bestFit="1" customWidth="1"/>
    <col min="8953" max="8953" width="12.28515625" style="7" customWidth="1"/>
    <col min="8954" max="8954" width="21.42578125" style="7" customWidth="1"/>
    <col min="8955" max="8955" width="10.7109375" style="7" customWidth="1"/>
    <col min="8956" max="8956" width="12.7109375" style="7" customWidth="1"/>
    <col min="8957" max="8957" width="13.28515625" style="7" bestFit="1" customWidth="1"/>
    <col min="8958" max="8959" width="9.140625" style="7"/>
    <col min="8960" max="8960" width="4.85546875" style="7" customWidth="1"/>
    <col min="8961" max="8961" width="45.85546875" style="7" customWidth="1"/>
    <col min="8962" max="8962" width="12.28515625" style="7" customWidth="1"/>
    <col min="8963" max="8963" width="13.5703125" style="7" bestFit="1" customWidth="1"/>
    <col min="8964" max="8964" width="12.28515625" style="7" customWidth="1"/>
    <col min="8965" max="8965" width="36.5703125" style="7" customWidth="1"/>
    <col min="8966" max="9204" width="9.140625" style="7" customWidth="1"/>
    <col min="9205" max="9205" width="4.85546875" style="7" customWidth="1"/>
    <col min="9206" max="9206" width="45.85546875" style="7" customWidth="1"/>
    <col min="9207" max="9207" width="10.42578125" style="7" customWidth="1"/>
    <col min="9208" max="9208" width="13.28515625" style="7" bestFit="1" customWidth="1"/>
    <col min="9209" max="9209" width="12.28515625" style="7" customWidth="1"/>
    <col min="9210" max="9210" width="21.42578125" style="7" customWidth="1"/>
    <col min="9211" max="9211" width="10.7109375" style="7" customWidth="1"/>
    <col min="9212" max="9212" width="12.7109375" style="7" customWidth="1"/>
    <col min="9213" max="9213" width="13.28515625" style="7" bestFit="1" customWidth="1"/>
    <col min="9214" max="9215" width="9.140625" style="7"/>
    <col min="9216" max="9216" width="4.85546875" style="7" customWidth="1"/>
    <col min="9217" max="9217" width="45.85546875" style="7" customWidth="1"/>
    <col min="9218" max="9218" width="12.28515625" style="7" customWidth="1"/>
    <col min="9219" max="9219" width="13.5703125" style="7" bestFit="1" customWidth="1"/>
    <col min="9220" max="9220" width="12.28515625" style="7" customWidth="1"/>
    <col min="9221" max="9221" width="36.5703125" style="7" customWidth="1"/>
    <col min="9222" max="9460" width="9.140625" style="7" customWidth="1"/>
    <col min="9461" max="9461" width="4.85546875" style="7" customWidth="1"/>
    <col min="9462" max="9462" width="45.85546875" style="7" customWidth="1"/>
    <col min="9463" max="9463" width="10.42578125" style="7" customWidth="1"/>
    <col min="9464" max="9464" width="13.28515625" style="7" bestFit="1" customWidth="1"/>
    <col min="9465" max="9465" width="12.28515625" style="7" customWidth="1"/>
    <col min="9466" max="9466" width="21.42578125" style="7" customWidth="1"/>
    <col min="9467" max="9467" width="10.7109375" style="7" customWidth="1"/>
    <col min="9468" max="9468" width="12.7109375" style="7" customWidth="1"/>
    <col min="9469" max="9469" width="13.28515625" style="7" bestFit="1" customWidth="1"/>
    <col min="9470" max="9471" width="9.140625" style="7"/>
    <col min="9472" max="9472" width="4.85546875" style="7" customWidth="1"/>
    <col min="9473" max="9473" width="45.85546875" style="7" customWidth="1"/>
    <col min="9474" max="9474" width="12.28515625" style="7" customWidth="1"/>
    <col min="9475" max="9475" width="13.5703125" style="7" bestFit="1" customWidth="1"/>
    <col min="9476" max="9476" width="12.28515625" style="7" customWidth="1"/>
    <col min="9477" max="9477" width="36.5703125" style="7" customWidth="1"/>
    <col min="9478" max="9716" width="9.140625" style="7" customWidth="1"/>
    <col min="9717" max="9717" width="4.85546875" style="7" customWidth="1"/>
    <col min="9718" max="9718" width="45.85546875" style="7" customWidth="1"/>
    <col min="9719" max="9719" width="10.42578125" style="7" customWidth="1"/>
    <col min="9720" max="9720" width="13.28515625" style="7" bestFit="1" customWidth="1"/>
    <col min="9721" max="9721" width="12.28515625" style="7" customWidth="1"/>
    <col min="9722" max="9722" width="21.42578125" style="7" customWidth="1"/>
    <col min="9723" max="9723" width="10.7109375" style="7" customWidth="1"/>
    <col min="9724" max="9724" width="12.7109375" style="7" customWidth="1"/>
    <col min="9725" max="9725" width="13.28515625" style="7" bestFit="1" customWidth="1"/>
    <col min="9726" max="9727" width="9.140625" style="7"/>
    <col min="9728" max="9728" width="4.85546875" style="7" customWidth="1"/>
    <col min="9729" max="9729" width="45.85546875" style="7" customWidth="1"/>
    <col min="9730" max="9730" width="12.28515625" style="7" customWidth="1"/>
    <col min="9731" max="9731" width="13.5703125" style="7" bestFit="1" customWidth="1"/>
    <col min="9732" max="9732" width="12.28515625" style="7" customWidth="1"/>
    <col min="9733" max="9733" width="36.5703125" style="7" customWidth="1"/>
    <col min="9734" max="9972" width="9.140625" style="7" customWidth="1"/>
    <col min="9973" max="9973" width="4.85546875" style="7" customWidth="1"/>
    <col min="9974" max="9974" width="45.85546875" style="7" customWidth="1"/>
    <col min="9975" max="9975" width="10.42578125" style="7" customWidth="1"/>
    <col min="9976" max="9976" width="13.28515625" style="7" bestFit="1" customWidth="1"/>
    <col min="9977" max="9977" width="12.28515625" style="7" customWidth="1"/>
    <col min="9978" max="9978" width="21.42578125" style="7" customWidth="1"/>
    <col min="9979" max="9979" width="10.7109375" style="7" customWidth="1"/>
    <col min="9980" max="9980" width="12.7109375" style="7" customWidth="1"/>
    <col min="9981" max="9981" width="13.28515625" style="7" bestFit="1" customWidth="1"/>
    <col min="9982" max="9983" width="9.140625" style="7"/>
    <col min="9984" max="9984" width="4.85546875" style="7" customWidth="1"/>
    <col min="9985" max="9985" width="45.85546875" style="7" customWidth="1"/>
    <col min="9986" max="9986" width="12.28515625" style="7" customWidth="1"/>
    <col min="9987" max="9987" width="13.5703125" style="7" bestFit="1" customWidth="1"/>
    <col min="9988" max="9988" width="12.28515625" style="7" customWidth="1"/>
    <col min="9989" max="9989" width="36.5703125" style="7" customWidth="1"/>
    <col min="9990" max="10228" width="9.140625" style="7" customWidth="1"/>
    <col min="10229" max="10229" width="4.85546875" style="7" customWidth="1"/>
    <col min="10230" max="10230" width="45.85546875" style="7" customWidth="1"/>
    <col min="10231" max="10231" width="10.42578125" style="7" customWidth="1"/>
    <col min="10232" max="10232" width="13.28515625" style="7" bestFit="1" customWidth="1"/>
    <col min="10233" max="10233" width="12.28515625" style="7" customWidth="1"/>
    <col min="10234" max="10234" width="21.42578125" style="7" customWidth="1"/>
    <col min="10235" max="10235" width="10.7109375" style="7" customWidth="1"/>
    <col min="10236" max="10236" width="12.7109375" style="7" customWidth="1"/>
    <col min="10237" max="10237" width="13.28515625" style="7" bestFit="1" customWidth="1"/>
    <col min="10238" max="10239" width="9.140625" style="7"/>
    <col min="10240" max="10240" width="4.85546875" style="7" customWidth="1"/>
    <col min="10241" max="10241" width="45.85546875" style="7" customWidth="1"/>
    <col min="10242" max="10242" width="12.28515625" style="7" customWidth="1"/>
    <col min="10243" max="10243" width="13.5703125" style="7" bestFit="1" customWidth="1"/>
    <col min="10244" max="10244" width="12.28515625" style="7" customWidth="1"/>
    <col min="10245" max="10245" width="36.5703125" style="7" customWidth="1"/>
    <col min="10246" max="10484" width="9.140625" style="7" customWidth="1"/>
    <col min="10485" max="10485" width="4.85546875" style="7" customWidth="1"/>
    <col min="10486" max="10486" width="45.85546875" style="7" customWidth="1"/>
    <col min="10487" max="10487" width="10.42578125" style="7" customWidth="1"/>
    <col min="10488" max="10488" width="13.28515625" style="7" bestFit="1" customWidth="1"/>
    <col min="10489" max="10489" width="12.28515625" style="7" customWidth="1"/>
    <col min="10490" max="10490" width="21.42578125" style="7" customWidth="1"/>
    <col min="10491" max="10491" width="10.7109375" style="7" customWidth="1"/>
    <col min="10492" max="10492" width="12.7109375" style="7" customWidth="1"/>
    <col min="10493" max="10493" width="13.28515625" style="7" bestFit="1" customWidth="1"/>
    <col min="10494" max="10495" width="9.140625" style="7"/>
    <col min="10496" max="10496" width="4.85546875" style="7" customWidth="1"/>
    <col min="10497" max="10497" width="45.85546875" style="7" customWidth="1"/>
    <col min="10498" max="10498" width="12.28515625" style="7" customWidth="1"/>
    <col min="10499" max="10499" width="13.5703125" style="7" bestFit="1" customWidth="1"/>
    <col min="10500" max="10500" width="12.28515625" style="7" customWidth="1"/>
    <col min="10501" max="10501" width="36.5703125" style="7" customWidth="1"/>
    <col min="10502" max="10740" width="9.140625" style="7" customWidth="1"/>
    <col min="10741" max="10741" width="4.85546875" style="7" customWidth="1"/>
    <col min="10742" max="10742" width="45.85546875" style="7" customWidth="1"/>
    <col min="10743" max="10743" width="10.42578125" style="7" customWidth="1"/>
    <col min="10744" max="10744" width="13.28515625" style="7" bestFit="1" customWidth="1"/>
    <col min="10745" max="10745" width="12.28515625" style="7" customWidth="1"/>
    <col min="10746" max="10746" width="21.42578125" style="7" customWidth="1"/>
    <col min="10747" max="10747" width="10.7109375" style="7" customWidth="1"/>
    <col min="10748" max="10748" width="12.7109375" style="7" customWidth="1"/>
    <col min="10749" max="10749" width="13.28515625" style="7" bestFit="1" customWidth="1"/>
    <col min="10750" max="10751" width="9.140625" style="7"/>
    <col min="10752" max="10752" width="4.85546875" style="7" customWidth="1"/>
    <col min="10753" max="10753" width="45.85546875" style="7" customWidth="1"/>
    <col min="10754" max="10754" width="12.28515625" style="7" customWidth="1"/>
    <col min="10755" max="10755" width="13.5703125" style="7" bestFit="1" customWidth="1"/>
    <col min="10756" max="10756" width="12.28515625" style="7" customWidth="1"/>
    <col min="10757" max="10757" width="36.5703125" style="7" customWidth="1"/>
    <col min="10758" max="10996" width="9.140625" style="7" customWidth="1"/>
    <col min="10997" max="10997" width="4.85546875" style="7" customWidth="1"/>
    <col min="10998" max="10998" width="45.85546875" style="7" customWidth="1"/>
    <col min="10999" max="10999" width="10.42578125" style="7" customWidth="1"/>
    <col min="11000" max="11000" width="13.28515625" style="7" bestFit="1" customWidth="1"/>
    <col min="11001" max="11001" width="12.28515625" style="7" customWidth="1"/>
    <col min="11002" max="11002" width="21.42578125" style="7" customWidth="1"/>
    <col min="11003" max="11003" width="10.7109375" style="7" customWidth="1"/>
    <col min="11004" max="11004" width="12.7109375" style="7" customWidth="1"/>
    <col min="11005" max="11005" width="13.28515625" style="7" bestFit="1" customWidth="1"/>
    <col min="11006" max="11007" width="9.140625" style="7"/>
    <col min="11008" max="11008" width="4.85546875" style="7" customWidth="1"/>
    <col min="11009" max="11009" width="45.85546875" style="7" customWidth="1"/>
    <col min="11010" max="11010" width="12.28515625" style="7" customWidth="1"/>
    <col min="11011" max="11011" width="13.5703125" style="7" bestFit="1" customWidth="1"/>
    <col min="11012" max="11012" width="12.28515625" style="7" customWidth="1"/>
    <col min="11013" max="11013" width="36.5703125" style="7" customWidth="1"/>
    <col min="11014" max="11252" width="9.140625" style="7" customWidth="1"/>
    <col min="11253" max="11253" width="4.85546875" style="7" customWidth="1"/>
    <col min="11254" max="11254" width="45.85546875" style="7" customWidth="1"/>
    <col min="11255" max="11255" width="10.42578125" style="7" customWidth="1"/>
    <col min="11256" max="11256" width="13.28515625" style="7" bestFit="1" customWidth="1"/>
    <col min="11257" max="11257" width="12.28515625" style="7" customWidth="1"/>
    <col min="11258" max="11258" width="21.42578125" style="7" customWidth="1"/>
    <col min="11259" max="11259" width="10.7109375" style="7" customWidth="1"/>
    <col min="11260" max="11260" width="12.7109375" style="7" customWidth="1"/>
    <col min="11261" max="11261" width="13.28515625" style="7" bestFit="1" customWidth="1"/>
    <col min="11262" max="11263" width="9.140625" style="7"/>
    <col min="11264" max="11264" width="4.85546875" style="7" customWidth="1"/>
    <col min="11265" max="11265" width="45.85546875" style="7" customWidth="1"/>
    <col min="11266" max="11266" width="12.28515625" style="7" customWidth="1"/>
    <col min="11267" max="11267" width="13.5703125" style="7" bestFit="1" customWidth="1"/>
    <col min="11268" max="11268" width="12.28515625" style="7" customWidth="1"/>
    <col min="11269" max="11269" width="36.5703125" style="7" customWidth="1"/>
    <col min="11270" max="11508" width="9.140625" style="7" customWidth="1"/>
    <col min="11509" max="11509" width="4.85546875" style="7" customWidth="1"/>
    <col min="11510" max="11510" width="45.85546875" style="7" customWidth="1"/>
    <col min="11511" max="11511" width="10.42578125" style="7" customWidth="1"/>
    <col min="11512" max="11512" width="13.28515625" style="7" bestFit="1" customWidth="1"/>
    <col min="11513" max="11513" width="12.28515625" style="7" customWidth="1"/>
    <col min="11514" max="11514" width="21.42578125" style="7" customWidth="1"/>
    <col min="11515" max="11515" width="10.7109375" style="7" customWidth="1"/>
    <col min="11516" max="11516" width="12.7109375" style="7" customWidth="1"/>
    <col min="11517" max="11517" width="13.28515625" style="7" bestFit="1" customWidth="1"/>
    <col min="11518" max="11519" width="9.140625" style="7"/>
    <col min="11520" max="11520" width="4.85546875" style="7" customWidth="1"/>
    <col min="11521" max="11521" width="45.85546875" style="7" customWidth="1"/>
    <col min="11522" max="11522" width="12.28515625" style="7" customWidth="1"/>
    <col min="11523" max="11523" width="13.5703125" style="7" bestFit="1" customWidth="1"/>
    <col min="11524" max="11524" width="12.28515625" style="7" customWidth="1"/>
    <col min="11525" max="11525" width="36.5703125" style="7" customWidth="1"/>
    <col min="11526" max="11764" width="9.140625" style="7" customWidth="1"/>
    <col min="11765" max="11765" width="4.85546875" style="7" customWidth="1"/>
    <col min="11766" max="11766" width="45.85546875" style="7" customWidth="1"/>
    <col min="11767" max="11767" width="10.42578125" style="7" customWidth="1"/>
    <col min="11768" max="11768" width="13.28515625" style="7" bestFit="1" customWidth="1"/>
    <col min="11769" max="11769" width="12.28515625" style="7" customWidth="1"/>
    <col min="11770" max="11770" width="21.42578125" style="7" customWidth="1"/>
    <col min="11771" max="11771" width="10.7109375" style="7" customWidth="1"/>
    <col min="11772" max="11772" width="12.7109375" style="7" customWidth="1"/>
    <col min="11773" max="11773" width="13.28515625" style="7" bestFit="1" customWidth="1"/>
    <col min="11774" max="11775" width="9.140625" style="7"/>
    <col min="11776" max="11776" width="4.85546875" style="7" customWidth="1"/>
    <col min="11777" max="11777" width="45.85546875" style="7" customWidth="1"/>
    <col min="11778" max="11778" width="12.28515625" style="7" customWidth="1"/>
    <col min="11779" max="11779" width="13.5703125" style="7" bestFit="1" customWidth="1"/>
    <col min="11780" max="11780" width="12.28515625" style="7" customWidth="1"/>
    <col min="11781" max="11781" width="36.5703125" style="7" customWidth="1"/>
    <col min="11782" max="12020" width="9.140625" style="7" customWidth="1"/>
    <col min="12021" max="12021" width="4.85546875" style="7" customWidth="1"/>
    <col min="12022" max="12022" width="45.85546875" style="7" customWidth="1"/>
    <col min="12023" max="12023" width="10.42578125" style="7" customWidth="1"/>
    <col min="12024" max="12024" width="13.28515625" style="7" bestFit="1" customWidth="1"/>
    <col min="12025" max="12025" width="12.28515625" style="7" customWidth="1"/>
    <col min="12026" max="12026" width="21.42578125" style="7" customWidth="1"/>
    <col min="12027" max="12027" width="10.7109375" style="7" customWidth="1"/>
    <col min="12028" max="12028" width="12.7109375" style="7" customWidth="1"/>
    <col min="12029" max="12029" width="13.28515625" style="7" bestFit="1" customWidth="1"/>
    <col min="12030" max="12031" width="9.140625" style="7"/>
    <col min="12032" max="12032" width="4.85546875" style="7" customWidth="1"/>
    <col min="12033" max="12033" width="45.85546875" style="7" customWidth="1"/>
    <col min="12034" max="12034" width="12.28515625" style="7" customWidth="1"/>
    <col min="12035" max="12035" width="13.5703125" style="7" bestFit="1" customWidth="1"/>
    <col min="12036" max="12036" width="12.28515625" style="7" customWidth="1"/>
    <col min="12037" max="12037" width="36.5703125" style="7" customWidth="1"/>
    <col min="12038" max="12276" width="9.140625" style="7" customWidth="1"/>
    <col min="12277" max="12277" width="4.85546875" style="7" customWidth="1"/>
    <col min="12278" max="12278" width="45.85546875" style="7" customWidth="1"/>
    <col min="12279" max="12279" width="10.42578125" style="7" customWidth="1"/>
    <col min="12280" max="12280" width="13.28515625" style="7" bestFit="1" customWidth="1"/>
    <col min="12281" max="12281" width="12.28515625" style="7" customWidth="1"/>
    <col min="12282" max="12282" width="21.42578125" style="7" customWidth="1"/>
    <col min="12283" max="12283" width="10.7109375" style="7" customWidth="1"/>
    <col min="12284" max="12284" width="12.7109375" style="7" customWidth="1"/>
    <col min="12285" max="12285" width="13.28515625" style="7" bestFit="1" customWidth="1"/>
    <col min="12286" max="12287" width="9.140625" style="7"/>
    <col min="12288" max="12288" width="4.85546875" style="7" customWidth="1"/>
    <col min="12289" max="12289" width="45.85546875" style="7" customWidth="1"/>
    <col min="12290" max="12290" width="12.28515625" style="7" customWidth="1"/>
    <col min="12291" max="12291" width="13.5703125" style="7" bestFit="1" customWidth="1"/>
    <col min="12292" max="12292" width="12.28515625" style="7" customWidth="1"/>
    <col min="12293" max="12293" width="36.5703125" style="7" customWidth="1"/>
    <col min="12294" max="12532" width="9.140625" style="7" customWidth="1"/>
    <col min="12533" max="12533" width="4.85546875" style="7" customWidth="1"/>
    <col min="12534" max="12534" width="45.85546875" style="7" customWidth="1"/>
    <col min="12535" max="12535" width="10.42578125" style="7" customWidth="1"/>
    <col min="12536" max="12536" width="13.28515625" style="7" bestFit="1" customWidth="1"/>
    <col min="12537" max="12537" width="12.28515625" style="7" customWidth="1"/>
    <col min="12538" max="12538" width="21.42578125" style="7" customWidth="1"/>
    <col min="12539" max="12539" width="10.7109375" style="7" customWidth="1"/>
    <col min="12540" max="12540" width="12.7109375" style="7" customWidth="1"/>
    <col min="12541" max="12541" width="13.28515625" style="7" bestFit="1" customWidth="1"/>
    <col min="12542" max="12543" width="9.140625" style="7"/>
    <col min="12544" max="12544" width="4.85546875" style="7" customWidth="1"/>
    <col min="12545" max="12545" width="45.85546875" style="7" customWidth="1"/>
    <col min="12546" max="12546" width="12.28515625" style="7" customWidth="1"/>
    <col min="12547" max="12547" width="13.5703125" style="7" bestFit="1" customWidth="1"/>
    <col min="12548" max="12548" width="12.28515625" style="7" customWidth="1"/>
    <col min="12549" max="12549" width="36.5703125" style="7" customWidth="1"/>
    <col min="12550" max="12788" width="9.140625" style="7" customWidth="1"/>
    <col min="12789" max="12789" width="4.85546875" style="7" customWidth="1"/>
    <col min="12790" max="12790" width="45.85546875" style="7" customWidth="1"/>
    <col min="12791" max="12791" width="10.42578125" style="7" customWidth="1"/>
    <col min="12792" max="12792" width="13.28515625" style="7" bestFit="1" customWidth="1"/>
    <col min="12793" max="12793" width="12.28515625" style="7" customWidth="1"/>
    <col min="12794" max="12794" width="21.42578125" style="7" customWidth="1"/>
    <col min="12795" max="12795" width="10.7109375" style="7" customWidth="1"/>
    <col min="12796" max="12796" width="12.7109375" style="7" customWidth="1"/>
    <col min="12797" max="12797" width="13.28515625" style="7" bestFit="1" customWidth="1"/>
    <col min="12798" max="12799" width="9.140625" style="7"/>
    <col min="12800" max="12800" width="4.85546875" style="7" customWidth="1"/>
    <col min="12801" max="12801" width="45.85546875" style="7" customWidth="1"/>
    <col min="12802" max="12802" width="12.28515625" style="7" customWidth="1"/>
    <col min="12803" max="12803" width="13.5703125" style="7" bestFit="1" customWidth="1"/>
    <col min="12804" max="12804" width="12.28515625" style="7" customWidth="1"/>
    <col min="12805" max="12805" width="36.5703125" style="7" customWidth="1"/>
    <col min="12806" max="13044" width="9.140625" style="7" customWidth="1"/>
    <col min="13045" max="13045" width="4.85546875" style="7" customWidth="1"/>
    <col min="13046" max="13046" width="45.85546875" style="7" customWidth="1"/>
    <col min="13047" max="13047" width="10.42578125" style="7" customWidth="1"/>
    <col min="13048" max="13048" width="13.28515625" style="7" bestFit="1" customWidth="1"/>
    <col min="13049" max="13049" width="12.28515625" style="7" customWidth="1"/>
    <col min="13050" max="13050" width="21.42578125" style="7" customWidth="1"/>
    <col min="13051" max="13051" width="10.7109375" style="7" customWidth="1"/>
    <col min="13052" max="13052" width="12.7109375" style="7" customWidth="1"/>
    <col min="13053" max="13053" width="13.28515625" style="7" bestFit="1" customWidth="1"/>
    <col min="13054" max="13055" width="9.140625" style="7"/>
    <col min="13056" max="13056" width="4.85546875" style="7" customWidth="1"/>
    <col min="13057" max="13057" width="45.85546875" style="7" customWidth="1"/>
    <col min="13058" max="13058" width="12.28515625" style="7" customWidth="1"/>
    <col min="13059" max="13059" width="13.5703125" style="7" bestFit="1" customWidth="1"/>
    <col min="13060" max="13060" width="12.28515625" style="7" customWidth="1"/>
    <col min="13061" max="13061" width="36.5703125" style="7" customWidth="1"/>
    <col min="13062" max="13300" width="9.140625" style="7" customWidth="1"/>
    <col min="13301" max="13301" width="4.85546875" style="7" customWidth="1"/>
    <col min="13302" max="13302" width="45.85546875" style="7" customWidth="1"/>
    <col min="13303" max="13303" width="10.42578125" style="7" customWidth="1"/>
    <col min="13304" max="13304" width="13.28515625" style="7" bestFit="1" customWidth="1"/>
    <col min="13305" max="13305" width="12.28515625" style="7" customWidth="1"/>
    <col min="13306" max="13306" width="21.42578125" style="7" customWidth="1"/>
    <col min="13307" max="13307" width="10.7109375" style="7" customWidth="1"/>
    <col min="13308" max="13308" width="12.7109375" style="7" customWidth="1"/>
    <col min="13309" max="13309" width="13.28515625" style="7" bestFit="1" customWidth="1"/>
    <col min="13310" max="13311" width="9.140625" style="7"/>
    <col min="13312" max="13312" width="4.85546875" style="7" customWidth="1"/>
    <col min="13313" max="13313" width="45.85546875" style="7" customWidth="1"/>
    <col min="13314" max="13314" width="12.28515625" style="7" customWidth="1"/>
    <col min="13315" max="13315" width="13.5703125" style="7" bestFit="1" customWidth="1"/>
    <col min="13316" max="13316" width="12.28515625" style="7" customWidth="1"/>
    <col min="13317" max="13317" width="36.5703125" style="7" customWidth="1"/>
    <col min="13318" max="13556" width="9.140625" style="7" customWidth="1"/>
    <col min="13557" max="13557" width="4.85546875" style="7" customWidth="1"/>
    <col min="13558" max="13558" width="45.85546875" style="7" customWidth="1"/>
    <col min="13559" max="13559" width="10.42578125" style="7" customWidth="1"/>
    <col min="13560" max="13560" width="13.28515625" style="7" bestFit="1" customWidth="1"/>
    <col min="13561" max="13561" width="12.28515625" style="7" customWidth="1"/>
    <col min="13562" max="13562" width="21.42578125" style="7" customWidth="1"/>
    <col min="13563" max="13563" width="10.7109375" style="7" customWidth="1"/>
    <col min="13564" max="13564" width="12.7109375" style="7" customWidth="1"/>
    <col min="13565" max="13565" width="13.28515625" style="7" bestFit="1" customWidth="1"/>
    <col min="13566" max="13567" width="9.140625" style="7"/>
    <col min="13568" max="13568" width="4.85546875" style="7" customWidth="1"/>
    <col min="13569" max="13569" width="45.85546875" style="7" customWidth="1"/>
    <col min="13570" max="13570" width="12.28515625" style="7" customWidth="1"/>
    <col min="13571" max="13571" width="13.5703125" style="7" bestFit="1" customWidth="1"/>
    <col min="13572" max="13572" width="12.28515625" style="7" customWidth="1"/>
    <col min="13573" max="13573" width="36.5703125" style="7" customWidth="1"/>
    <col min="13574" max="13812" width="9.140625" style="7" customWidth="1"/>
    <col min="13813" max="13813" width="4.85546875" style="7" customWidth="1"/>
    <col min="13814" max="13814" width="45.85546875" style="7" customWidth="1"/>
    <col min="13815" max="13815" width="10.42578125" style="7" customWidth="1"/>
    <col min="13816" max="13816" width="13.28515625" style="7" bestFit="1" customWidth="1"/>
    <col min="13817" max="13817" width="12.28515625" style="7" customWidth="1"/>
    <col min="13818" max="13818" width="21.42578125" style="7" customWidth="1"/>
    <col min="13819" max="13819" width="10.7109375" style="7" customWidth="1"/>
    <col min="13820" max="13820" width="12.7109375" style="7" customWidth="1"/>
    <col min="13821" max="13821" width="13.28515625" style="7" bestFit="1" customWidth="1"/>
    <col min="13822" max="13823" width="9.140625" style="7"/>
    <col min="13824" max="13824" width="4.85546875" style="7" customWidth="1"/>
    <col min="13825" max="13825" width="45.85546875" style="7" customWidth="1"/>
    <col min="13826" max="13826" width="12.28515625" style="7" customWidth="1"/>
    <col min="13827" max="13827" width="13.5703125" style="7" bestFit="1" customWidth="1"/>
    <col min="13828" max="13828" width="12.28515625" style="7" customWidth="1"/>
    <col min="13829" max="13829" width="36.5703125" style="7" customWidth="1"/>
    <col min="13830" max="14068" width="9.140625" style="7" customWidth="1"/>
    <col min="14069" max="14069" width="4.85546875" style="7" customWidth="1"/>
    <col min="14070" max="14070" width="45.85546875" style="7" customWidth="1"/>
    <col min="14071" max="14071" width="10.42578125" style="7" customWidth="1"/>
    <col min="14072" max="14072" width="13.28515625" style="7" bestFit="1" customWidth="1"/>
    <col min="14073" max="14073" width="12.28515625" style="7" customWidth="1"/>
    <col min="14074" max="14074" width="21.42578125" style="7" customWidth="1"/>
    <col min="14075" max="14075" width="10.7109375" style="7" customWidth="1"/>
    <col min="14076" max="14076" width="12.7109375" style="7" customWidth="1"/>
    <col min="14077" max="14077" width="13.28515625" style="7" bestFit="1" customWidth="1"/>
    <col min="14078" max="14079" width="9.140625" style="7"/>
    <col min="14080" max="14080" width="4.85546875" style="7" customWidth="1"/>
    <col min="14081" max="14081" width="45.85546875" style="7" customWidth="1"/>
    <col min="14082" max="14082" width="12.28515625" style="7" customWidth="1"/>
    <col min="14083" max="14083" width="13.5703125" style="7" bestFit="1" customWidth="1"/>
    <col min="14084" max="14084" width="12.28515625" style="7" customWidth="1"/>
    <col min="14085" max="14085" width="36.5703125" style="7" customWidth="1"/>
    <col min="14086" max="14324" width="9.140625" style="7" customWidth="1"/>
    <col min="14325" max="14325" width="4.85546875" style="7" customWidth="1"/>
    <col min="14326" max="14326" width="45.85546875" style="7" customWidth="1"/>
    <col min="14327" max="14327" width="10.42578125" style="7" customWidth="1"/>
    <col min="14328" max="14328" width="13.28515625" style="7" bestFit="1" customWidth="1"/>
    <col min="14329" max="14329" width="12.28515625" style="7" customWidth="1"/>
    <col min="14330" max="14330" width="21.42578125" style="7" customWidth="1"/>
    <col min="14331" max="14331" width="10.7109375" style="7" customWidth="1"/>
    <col min="14332" max="14332" width="12.7109375" style="7" customWidth="1"/>
    <col min="14333" max="14333" width="13.28515625" style="7" bestFit="1" customWidth="1"/>
    <col min="14334" max="14335" width="9.140625" style="7"/>
    <col min="14336" max="14336" width="4.85546875" style="7" customWidth="1"/>
    <col min="14337" max="14337" width="45.85546875" style="7" customWidth="1"/>
    <col min="14338" max="14338" width="12.28515625" style="7" customWidth="1"/>
    <col min="14339" max="14339" width="13.5703125" style="7" bestFit="1" customWidth="1"/>
    <col min="14340" max="14340" width="12.28515625" style="7" customWidth="1"/>
    <col min="14341" max="14341" width="36.5703125" style="7" customWidth="1"/>
    <col min="14342" max="14580" width="9.140625" style="7" customWidth="1"/>
    <col min="14581" max="14581" width="4.85546875" style="7" customWidth="1"/>
    <col min="14582" max="14582" width="45.85546875" style="7" customWidth="1"/>
    <col min="14583" max="14583" width="10.42578125" style="7" customWidth="1"/>
    <col min="14584" max="14584" width="13.28515625" style="7" bestFit="1" customWidth="1"/>
    <col min="14585" max="14585" width="12.28515625" style="7" customWidth="1"/>
    <col min="14586" max="14586" width="21.42578125" style="7" customWidth="1"/>
    <col min="14587" max="14587" width="10.7109375" style="7" customWidth="1"/>
    <col min="14588" max="14588" width="12.7109375" style="7" customWidth="1"/>
    <col min="14589" max="14589" width="13.28515625" style="7" bestFit="1" customWidth="1"/>
    <col min="14590" max="14591" width="9.140625" style="7"/>
    <col min="14592" max="14592" width="4.85546875" style="7" customWidth="1"/>
    <col min="14593" max="14593" width="45.85546875" style="7" customWidth="1"/>
    <col min="14594" max="14594" width="12.28515625" style="7" customWidth="1"/>
    <col min="14595" max="14595" width="13.5703125" style="7" bestFit="1" customWidth="1"/>
    <col min="14596" max="14596" width="12.28515625" style="7" customWidth="1"/>
    <col min="14597" max="14597" width="36.5703125" style="7" customWidth="1"/>
    <col min="14598" max="14836" width="9.140625" style="7" customWidth="1"/>
    <col min="14837" max="14837" width="4.85546875" style="7" customWidth="1"/>
    <col min="14838" max="14838" width="45.85546875" style="7" customWidth="1"/>
    <col min="14839" max="14839" width="10.42578125" style="7" customWidth="1"/>
    <col min="14840" max="14840" width="13.28515625" style="7" bestFit="1" customWidth="1"/>
    <col min="14841" max="14841" width="12.28515625" style="7" customWidth="1"/>
    <col min="14842" max="14842" width="21.42578125" style="7" customWidth="1"/>
    <col min="14843" max="14843" width="10.7109375" style="7" customWidth="1"/>
    <col min="14844" max="14844" width="12.7109375" style="7" customWidth="1"/>
    <col min="14845" max="14845" width="13.28515625" style="7" bestFit="1" customWidth="1"/>
    <col min="14846" max="14847" width="9.140625" style="7"/>
    <col min="14848" max="14848" width="4.85546875" style="7" customWidth="1"/>
    <col min="14849" max="14849" width="45.85546875" style="7" customWidth="1"/>
    <col min="14850" max="14850" width="12.28515625" style="7" customWidth="1"/>
    <col min="14851" max="14851" width="13.5703125" style="7" bestFit="1" customWidth="1"/>
    <col min="14852" max="14852" width="12.28515625" style="7" customWidth="1"/>
    <col min="14853" max="14853" width="36.5703125" style="7" customWidth="1"/>
    <col min="14854" max="15092" width="9.140625" style="7" customWidth="1"/>
    <col min="15093" max="15093" width="4.85546875" style="7" customWidth="1"/>
    <col min="15094" max="15094" width="45.85546875" style="7" customWidth="1"/>
    <col min="15095" max="15095" width="10.42578125" style="7" customWidth="1"/>
    <col min="15096" max="15096" width="13.28515625" style="7" bestFit="1" customWidth="1"/>
    <col min="15097" max="15097" width="12.28515625" style="7" customWidth="1"/>
    <col min="15098" max="15098" width="21.42578125" style="7" customWidth="1"/>
    <col min="15099" max="15099" width="10.7109375" style="7" customWidth="1"/>
    <col min="15100" max="15100" width="12.7109375" style="7" customWidth="1"/>
    <col min="15101" max="15101" width="13.28515625" style="7" bestFit="1" customWidth="1"/>
    <col min="15102" max="15103" width="9.140625" style="7"/>
    <col min="15104" max="15104" width="4.85546875" style="7" customWidth="1"/>
    <col min="15105" max="15105" width="45.85546875" style="7" customWidth="1"/>
    <col min="15106" max="15106" width="12.28515625" style="7" customWidth="1"/>
    <col min="15107" max="15107" width="13.5703125" style="7" bestFit="1" customWidth="1"/>
    <col min="15108" max="15108" width="12.28515625" style="7" customWidth="1"/>
    <col min="15109" max="15109" width="36.5703125" style="7" customWidth="1"/>
    <col min="15110" max="15348" width="9.140625" style="7" customWidth="1"/>
    <col min="15349" max="15349" width="4.85546875" style="7" customWidth="1"/>
    <col min="15350" max="15350" width="45.85546875" style="7" customWidth="1"/>
    <col min="15351" max="15351" width="10.42578125" style="7" customWidth="1"/>
    <col min="15352" max="15352" width="13.28515625" style="7" bestFit="1" customWidth="1"/>
    <col min="15353" max="15353" width="12.28515625" style="7" customWidth="1"/>
    <col min="15354" max="15354" width="21.42578125" style="7" customWidth="1"/>
    <col min="15355" max="15355" width="10.7109375" style="7" customWidth="1"/>
    <col min="15356" max="15356" width="12.7109375" style="7" customWidth="1"/>
    <col min="15357" max="15357" width="13.28515625" style="7" bestFit="1" customWidth="1"/>
    <col min="15358" max="15359" width="9.140625" style="7"/>
    <col min="15360" max="15360" width="4.85546875" style="7" customWidth="1"/>
    <col min="15361" max="15361" width="45.85546875" style="7" customWidth="1"/>
    <col min="15362" max="15362" width="12.28515625" style="7" customWidth="1"/>
    <col min="15363" max="15363" width="13.5703125" style="7" bestFit="1" customWidth="1"/>
    <col min="15364" max="15364" width="12.28515625" style="7" customWidth="1"/>
    <col min="15365" max="15365" width="36.5703125" style="7" customWidth="1"/>
    <col min="15366" max="15604" width="9.140625" style="7" customWidth="1"/>
    <col min="15605" max="15605" width="4.85546875" style="7" customWidth="1"/>
    <col min="15606" max="15606" width="45.85546875" style="7" customWidth="1"/>
    <col min="15607" max="15607" width="10.42578125" style="7" customWidth="1"/>
    <col min="15608" max="15608" width="13.28515625" style="7" bestFit="1" customWidth="1"/>
    <col min="15609" max="15609" width="12.28515625" style="7" customWidth="1"/>
    <col min="15610" max="15610" width="21.42578125" style="7" customWidth="1"/>
    <col min="15611" max="15611" width="10.7109375" style="7" customWidth="1"/>
    <col min="15612" max="15612" width="12.7109375" style="7" customWidth="1"/>
    <col min="15613" max="15613" width="13.28515625" style="7" bestFit="1" customWidth="1"/>
    <col min="15614" max="15615" width="9.140625" style="7"/>
    <col min="15616" max="15616" width="4.85546875" style="7" customWidth="1"/>
    <col min="15617" max="15617" width="45.85546875" style="7" customWidth="1"/>
    <col min="15618" max="15618" width="12.28515625" style="7" customWidth="1"/>
    <col min="15619" max="15619" width="13.5703125" style="7" bestFit="1" customWidth="1"/>
    <col min="15620" max="15620" width="12.28515625" style="7" customWidth="1"/>
    <col min="15621" max="15621" width="36.5703125" style="7" customWidth="1"/>
    <col min="15622" max="15860" width="9.140625" style="7" customWidth="1"/>
    <col min="15861" max="15861" width="4.85546875" style="7" customWidth="1"/>
    <col min="15862" max="15862" width="45.85546875" style="7" customWidth="1"/>
    <col min="15863" max="15863" width="10.42578125" style="7" customWidth="1"/>
    <col min="15864" max="15864" width="13.28515625" style="7" bestFit="1" customWidth="1"/>
    <col min="15865" max="15865" width="12.28515625" style="7" customWidth="1"/>
    <col min="15866" max="15866" width="21.42578125" style="7" customWidth="1"/>
    <col min="15867" max="15867" width="10.7109375" style="7" customWidth="1"/>
    <col min="15868" max="15868" width="12.7109375" style="7" customWidth="1"/>
    <col min="15869" max="15869" width="13.28515625" style="7" bestFit="1" customWidth="1"/>
    <col min="15870" max="15871" width="9.140625" style="7"/>
    <col min="15872" max="15872" width="4.85546875" style="7" customWidth="1"/>
    <col min="15873" max="15873" width="45.85546875" style="7" customWidth="1"/>
    <col min="15874" max="15874" width="12.28515625" style="7" customWidth="1"/>
    <col min="15875" max="15875" width="13.5703125" style="7" bestFit="1" customWidth="1"/>
    <col min="15876" max="15876" width="12.28515625" style="7" customWidth="1"/>
    <col min="15877" max="15877" width="36.5703125" style="7" customWidth="1"/>
    <col min="15878" max="16116" width="9.140625" style="7" customWidth="1"/>
    <col min="16117" max="16117" width="4.85546875" style="7" customWidth="1"/>
    <col min="16118" max="16118" width="45.85546875" style="7" customWidth="1"/>
    <col min="16119" max="16119" width="10.42578125" style="7" customWidth="1"/>
    <col min="16120" max="16120" width="13.28515625" style="7" bestFit="1" customWidth="1"/>
    <col min="16121" max="16121" width="12.28515625" style="7" customWidth="1"/>
    <col min="16122" max="16122" width="21.42578125" style="7" customWidth="1"/>
    <col min="16123" max="16123" width="10.7109375" style="7" customWidth="1"/>
    <col min="16124" max="16124" width="12.7109375" style="7" customWidth="1"/>
    <col min="16125" max="16125" width="13.28515625" style="7" bestFit="1" customWidth="1"/>
    <col min="16126" max="16127" width="9.140625" style="7"/>
    <col min="16128" max="16128" width="4.85546875" style="7" customWidth="1"/>
    <col min="16129" max="16129" width="45.85546875" style="7" customWidth="1"/>
    <col min="16130" max="16130" width="12.28515625" style="7" customWidth="1"/>
    <col min="16131" max="16131" width="13.5703125" style="7" bestFit="1" customWidth="1"/>
    <col min="16132" max="16132" width="12.28515625" style="7" customWidth="1"/>
    <col min="16133" max="16133" width="36.5703125" style="7" customWidth="1"/>
    <col min="16134" max="16372" width="9.140625" style="7" customWidth="1"/>
    <col min="16373" max="16373" width="4.85546875" style="7" customWidth="1"/>
    <col min="16374" max="16374" width="45.85546875" style="7" customWidth="1"/>
    <col min="16375" max="16375" width="10.42578125" style="7" customWidth="1"/>
    <col min="16376" max="16376" width="13.28515625" style="7" bestFit="1" customWidth="1"/>
    <col min="16377" max="16377" width="12.28515625" style="7" customWidth="1"/>
    <col min="16378" max="16378" width="21.42578125" style="7" customWidth="1"/>
    <col min="16379" max="16379" width="10.7109375" style="7" customWidth="1"/>
    <col min="16380" max="16380" width="12.7109375" style="7" customWidth="1"/>
    <col min="16381" max="16381" width="13.28515625" style="7" bestFit="1" customWidth="1"/>
    <col min="16382" max="16384" width="9.140625" style="7"/>
  </cols>
  <sheetData>
    <row r="2" spans="1:5">
      <c r="A2" s="156" t="s">
        <v>40</v>
      </c>
      <c r="B2" s="156"/>
      <c r="C2" s="156"/>
      <c r="D2" s="156"/>
      <c r="E2" s="156"/>
    </row>
    <row r="3" spans="1:5">
      <c r="A3" s="12"/>
      <c r="B3" s="12"/>
      <c r="C3" s="12"/>
      <c r="D3" s="12"/>
      <c r="E3" s="12"/>
    </row>
    <row r="4" spans="1:5" s="8" customFormat="1" ht="60.75" customHeight="1">
      <c r="A4" s="13" t="s">
        <v>31</v>
      </c>
      <c r="B4" s="13" t="s">
        <v>32</v>
      </c>
      <c r="C4" s="13" t="s">
        <v>275</v>
      </c>
      <c r="D4" s="13" t="s">
        <v>276</v>
      </c>
      <c r="E4" s="13" t="s">
        <v>71</v>
      </c>
    </row>
    <row r="5" spans="1:5" s="9" customFormat="1" ht="9.9499999999999993" customHeight="1">
      <c r="A5" s="14"/>
      <c r="B5" s="15"/>
      <c r="C5" s="16"/>
      <c r="D5" s="16"/>
      <c r="E5" s="16"/>
    </row>
    <row r="6" spans="1:5" s="9" customFormat="1">
      <c r="A6" s="14"/>
      <c r="B6" s="15" t="s">
        <v>35</v>
      </c>
      <c r="C6" s="16">
        <v>867</v>
      </c>
      <c r="D6" s="16">
        <v>1243.5999999999999</v>
      </c>
      <c r="E6" s="16"/>
    </row>
    <row r="7" spans="1:5" s="9" customFormat="1">
      <c r="A7" s="14"/>
      <c r="B7" s="15" t="s">
        <v>36</v>
      </c>
      <c r="C7" s="16">
        <v>45</v>
      </c>
      <c r="D7" s="16">
        <v>144.9</v>
      </c>
      <c r="E7" s="16"/>
    </row>
    <row r="8" spans="1:5" s="9" customFormat="1">
      <c r="A8" s="14"/>
      <c r="B8" s="15" t="s">
        <v>117</v>
      </c>
      <c r="C8" s="16">
        <v>419.4</v>
      </c>
      <c r="D8" s="16">
        <v>507.2</v>
      </c>
      <c r="E8" s="16"/>
    </row>
    <row r="9" spans="1:5" s="9" customFormat="1" ht="18.75">
      <c r="A9" s="14"/>
      <c r="B9" s="17" t="s">
        <v>39</v>
      </c>
      <c r="C9" s="16">
        <v>2326</v>
      </c>
      <c r="D9" s="16">
        <v>605.20000000000005</v>
      </c>
      <c r="E9" s="20"/>
    </row>
    <row r="10" spans="1:5">
      <c r="A10" s="18"/>
      <c r="B10" s="15" t="s">
        <v>38</v>
      </c>
      <c r="C10" s="16">
        <f>SUM(C6:C9)</f>
        <v>3657.4</v>
      </c>
      <c r="D10" s="16">
        <f>SUM(D6:D9)</f>
        <v>2500.9</v>
      </c>
      <c r="E10" s="19"/>
    </row>
    <row r="12" spans="1:5">
      <c r="D12" s="11"/>
    </row>
  </sheetData>
  <mergeCells count="1">
    <mergeCell ref="A2:E2"/>
  </mergeCells>
  <printOptions horizontalCentered="1"/>
  <pageMargins left="0.9055118110236221" right="0.31496062992125984" top="0.35433070866141736" bottom="0.35433070866141736" header="0.31496062992125984" footer="0.31496062992125984"/>
  <pageSetup paperSize="9" scale="93" orientation="landscape" r:id="rId1"/>
</worksheet>
</file>

<file path=xl/worksheets/sheet5.xml><?xml version="1.0" encoding="utf-8"?>
<worksheet xmlns="http://schemas.openxmlformats.org/spreadsheetml/2006/main" xmlns:r="http://schemas.openxmlformats.org/officeDocument/2006/relationships">
  <dimension ref="A1:I13"/>
  <sheetViews>
    <sheetView view="pageBreakPreview" topLeftCell="A12" zoomScale="70" zoomScaleNormal="82" zoomScaleSheetLayoutView="70" workbookViewId="0">
      <selection activeCell="L9" sqref="L9"/>
    </sheetView>
  </sheetViews>
  <sheetFormatPr defaultRowHeight="15"/>
  <cols>
    <col min="1" max="2" width="9.140625" style="1" customWidth="1"/>
    <col min="3" max="8" width="9.140625" style="1"/>
    <col min="9" max="9" width="18" style="1" customWidth="1"/>
    <col min="10" max="16384" width="9.140625" style="1"/>
  </cols>
  <sheetData>
    <row r="1" spans="1:9" ht="43.5" customHeight="1">
      <c r="A1" s="159" t="s">
        <v>233</v>
      </c>
      <c r="B1" s="160"/>
      <c r="C1" s="160"/>
      <c r="D1" s="160"/>
      <c r="E1" s="160"/>
      <c r="F1" s="160"/>
      <c r="G1" s="160"/>
      <c r="H1" s="160"/>
      <c r="I1" s="160"/>
    </row>
    <row r="2" spans="1:9" ht="195" customHeight="1">
      <c r="A2" s="157" t="s">
        <v>234</v>
      </c>
      <c r="B2" s="157"/>
      <c r="C2" s="157"/>
      <c r="D2" s="157"/>
      <c r="E2" s="157"/>
      <c r="F2" s="157"/>
      <c r="G2" s="157"/>
      <c r="H2" s="157"/>
      <c r="I2" s="157"/>
    </row>
    <row r="3" spans="1:9" ht="107.25" customHeight="1">
      <c r="A3" s="161" t="s">
        <v>235</v>
      </c>
      <c r="B3" s="162"/>
      <c r="C3" s="162"/>
      <c r="D3" s="162"/>
      <c r="E3" s="162"/>
      <c r="F3" s="162"/>
      <c r="G3" s="162"/>
      <c r="H3" s="162"/>
      <c r="I3" s="162"/>
    </row>
    <row r="4" spans="1:9" ht="393.75" customHeight="1">
      <c r="A4" s="163" t="s">
        <v>270</v>
      </c>
      <c r="B4" s="162"/>
      <c r="C4" s="162"/>
      <c r="D4" s="162"/>
      <c r="E4" s="162"/>
      <c r="F4" s="162"/>
      <c r="G4" s="162"/>
      <c r="H4" s="162"/>
      <c r="I4" s="162"/>
    </row>
    <row r="5" spans="1:9" ht="137.25" customHeight="1">
      <c r="A5" s="164" t="s">
        <v>280</v>
      </c>
      <c r="B5" s="164"/>
      <c r="C5" s="164"/>
      <c r="D5" s="164"/>
      <c r="E5" s="164"/>
      <c r="F5" s="164"/>
      <c r="G5" s="164"/>
      <c r="H5" s="164"/>
      <c r="I5" s="164"/>
    </row>
    <row r="6" spans="1:9" ht="122.25" customHeight="1">
      <c r="A6" s="157" t="s">
        <v>278</v>
      </c>
      <c r="B6" s="158"/>
      <c r="C6" s="158"/>
      <c r="D6" s="158"/>
      <c r="E6" s="158"/>
      <c r="F6" s="158"/>
      <c r="G6" s="158"/>
      <c r="H6" s="158"/>
      <c r="I6" s="158"/>
    </row>
    <row r="7" spans="1:9" ht="48" customHeight="1">
      <c r="A7" s="157" t="s">
        <v>269</v>
      </c>
      <c r="B7" s="158"/>
      <c r="C7" s="158"/>
      <c r="D7" s="158"/>
      <c r="E7" s="158"/>
      <c r="F7" s="158"/>
      <c r="G7" s="158"/>
      <c r="H7" s="158"/>
      <c r="I7" s="158"/>
    </row>
    <row r="8" spans="1:9" ht="149.25" customHeight="1">
      <c r="A8" s="157" t="s">
        <v>272</v>
      </c>
      <c r="B8" s="158"/>
      <c r="C8" s="158"/>
      <c r="D8" s="158"/>
      <c r="E8" s="158"/>
      <c r="F8" s="158"/>
      <c r="G8" s="158"/>
      <c r="H8" s="158"/>
      <c r="I8" s="158"/>
    </row>
    <row r="9" spans="1:9" ht="134.25" customHeight="1">
      <c r="A9" s="157" t="s">
        <v>273</v>
      </c>
      <c r="B9" s="158"/>
      <c r="C9" s="158"/>
      <c r="D9" s="158"/>
      <c r="E9" s="158"/>
      <c r="F9" s="158"/>
      <c r="G9" s="158"/>
      <c r="H9" s="158"/>
      <c r="I9" s="158"/>
    </row>
    <row r="10" spans="1:9" ht="108" customHeight="1">
      <c r="A10" s="157" t="s">
        <v>279</v>
      </c>
      <c r="B10" s="157"/>
      <c r="C10" s="157"/>
      <c r="D10" s="157"/>
      <c r="E10" s="157"/>
      <c r="F10" s="157"/>
      <c r="G10" s="157"/>
      <c r="H10" s="157"/>
      <c r="I10" s="157"/>
    </row>
    <row r="11" spans="1:9" ht="168" customHeight="1">
      <c r="A11" s="157" t="s">
        <v>62</v>
      </c>
      <c r="B11" s="157"/>
      <c r="C11" s="157"/>
      <c r="D11" s="157"/>
      <c r="E11" s="157"/>
      <c r="F11" s="157"/>
      <c r="G11" s="157"/>
      <c r="H11" s="157"/>
      <c r="I11" s="157"/>
    </row>
    <row r="12" spans="1:9" ht="183.75" customHeight="1">
      <c r="A12" s="157" t="s">
        <v>63</v>
      </c>
      <c r="B12" s="157"/>
      <c r="C12" s="157"/>
      <c r="D12" s="157"/>
      <c r="E12" s="157"/>
      <c r="F12" s="157"/>
      <c r="G12" s="157"/>
      <c r="H12" s="157"/>
      <c r="I12" s="157"/>
    </row>
    <row r="13" spans="1:9" ht="273" customHeight="1">
      <c r="A13" s="157" t="s">
        <v>257</v>
      </c>
      <c r="B13" s="157"/>
      <c r="C13" s="157"/>
      <c r="D13" s="157"/>
      <c r="E13" s="157"/>
      <c r="F13" s="157"/>
      <c r="G13" s="157"/>
      <c r="H13" s="157"/>
      <c r="I13" s="157"/>
    </row>
  </sheetData>
  <mergeCells count="13">
    <mergeCell ref="A8:I8"/>
    <mergeCell ref="A1:I1"/>
    <mergeCell ref="A2:I2"/>
    <mergeCell ref="A3:I3"/>
    <mergeCell ref="A4:I4"/>
    <mergeCell ref="A6:I6"/>
    <mergeCell ref="A7:I7"/>
    <mergeCell ref="A5:I5"/>
    <mergeCell ref="A13:I13"/>
    <mergeCell ref="A9:I9"/>
    <mergeCell ref="A10:I10"/>
    <mergeCell ref="A11:I11"/>
    <mergeCell ref="A12:I12"/>
  </mergeCells>
  <pageMargins left="0.19685039370078741" right="0.19685039370078741" top="0.19685039370078741" bottom="0.19685039370078741" header="0" footer="0"/>
  <pageSetup paperSize="9" scale="91" orientation="portrait" verticalDpi="1200" r:id="rId1"/>
  <rowBreaks count="2" manualBreakCount="2">
    <brk id="5" max="8" man="1"/>
    <brk id="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Достижение целей</vt:lpstr>
      <vt:lpstr>Анализ межвед</vt:lpstr>
      <vt:lpstr>Анализ внешнего</vt:lpstr>
      <vt:lpstr>Освоение средств </vt:lpstr>
      <vt:lpstr>Аналитическая</vt:lpstr>
      <vt:lpstr>'Освоение средств '!Заголовки_для_печати</vt:lpstr>
      <vt:lpstr>'Анализ межвед'!Область_печати</vt:lpstr>
      <vt:lpstr>'Достижение целей'!Область_печати</vt:lpstr>
      <vt:lpstr>'Освоение средств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2022-03-11T05:21:26Z</dcterms:modified>
</cp:coreProperties>
</file>