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User\Documents\2.РАШИДА\14. ПРОГРАММА РАЗВИТИЯ ТЕРРИТОРИЙ\2022 год\4. Отчет План мер за 2021 год\рус\"/>
    </mc:Choice>
  </mc:AlternateContent>
  <bookViews>
    <workbookView xWindow="240" yWindow="72" windowWidth="21012" windowHeight="8208" activeTab="1"/>
  </bookViews>
  <sheets>
    <sheet name="1. отчет " sheetId="9" r:id="rId1"/>
    <sheet name="2. освоение средств " sheetId="10" r:id="rId2"/>
  </sheets>
  <definedNames>
    <definedName name="_xlnm.Print_Titles" localSheetId="0">'1. отчет '!$9:$11</definedName>
    <definedName name="_xlnm.Print_Area" localSheetId="0">'1. отчет '!$A$1:$L$237</definedName>
    <definedName name="_xlnm.Print_Area" localSheetId="1">'2. освоение средств '!$A$1:$D$11</definedName>
  </definedNames>
  <calcPr calcId="152511"/>
</workbook>
</file>

<file path=xl/calcChain.xml><?xml version="1.0" encoding="utf-8"?>
<calcChain xmlns="http://schemas.openxmlformats.org/spreadsheetml/2006/main">
  <c r="C11" i="10" l="1"/>
  <c r="B11" i="10"/>
  <c r="I196" i="9" l="1"/>
  <c r="H196" i="9"/>
  <c r="I195" i="9"/>
  <c r="H195" i="9"/>
  <c r="I188" i="9"/>
  <c r="H188" i="9"/>
  <c r="H186" i="9" s="1"/>
  <c r="I186" i="9"/>
  <c r="I175" i="9"/>
  <c r="I194" i="9" s="1"/>
  <c r="H175" i="9"/>
  <c r="H194" i="9" s="1"/>
  <c r="I174" i="9"/>
  <c r="I173" i="9" s="1"/>
  <c r="H174" i="9"/>
  <c r="H193" i="9" s="1"/>
  <c r="H144" i="9"/>
  <c r="I135" i="9"/>
  <c r="H135" i="9"/>
  <c r="I124" i="9"/>
  <c r="I144" i="9" s="1"/>
  <c r="H124" i="9"/>
  <c r="I122" i="9"/>
  <c r="H122" i="9"/>
  <c r="H120" i="9" s="1"/>
  <c r="I108" i="9"/>
  <c r="H108" i="9"/>
  <c r="I107" i="9"/>
  <c r="H107" i="9"/>
  <c r="I88" i="9"/>
  <c r="I143" i="9" s="1"/>
  <c r="I201" i="9" s="1"/>
  <c r="H88" i="9"/>
  <c r="H143" i="9" s="1"/>
  <c r="I87" i="9"/>
  <c r="H87" i="9"/>
  <c r="I86" i="9"/>
  <c r="I85" i="9" s="1"/>
  <c r="H86" i="9"/>
  <c r="H141" i="9" s="1"/>
  <c r="I66" i="9"/>
  <c r="H66" i="9"/>
  <c r="I57" i="9"/>
  <c r="I56" i="9"/>
  <c r="H56" i="9"/>
  <c r="I55" i="9"/>
  <c r="H55" i="9"/>
  <c r="I54" i="9"/>
  <c r="H54" i="9"/>
  <c r="I53" i="9"/>
  <c r="I48" i="9"/>
  <c r="H48" i="9"/>
  <c r="I29" i="9"/>
  <c r="I25" i="9" s="1"/>
  <c r="H29" i="9"/>
  <c r="H25" i="9" s="1"/>
  <c r="I142" i="9" l="1"/>
  <c r="I120" i="9"/>
  <c r="H173" i="9"/>
  <c r="H142" i="9"/>
  <c r="H57" i="9"/>
  <c r="H202" i="9" s="1"/>
  <c r="H201" i="9"/>
  <c r="I141" i="9"/>
  <c r="H200" i="9"/>
  <c r="I200" i="9"/>
  <c r="I202" i="9"/>
  <c r="H199" i="9"/>
  <c r="H140" i="9"/>
  <c r="H192" i="9"/>
  <c r="H85" i="9"/>
  <c r="H105" i="9"/>
  <c r="I140" i="9"/>
  <c r="I193" i="9"/>
  <c r="I192" i="9" s="1"/>
  <c r="I105" i="9"/>
  <c r="H198" i="9" l="1"/>
  <c r="H53" i="9"/>
  <c r="I199" i="9"/>
  <c r="I198" i="9" s="1"/>
</calcChain>
</file>

<file path=xl/sharedStrings.xml><?xml version="1.0" encoding="utf-8"?>
<sst xmlns="http://schemas.openxmlformats.org/spreadsheetml/2006/main" count="728" uniqueCount="318">
  <si>
    <t>№</t>
  </si>
  <si>
    <t>Наименование</t>
  </si>
  <si>
    <t>Ед. изме- рения</t>
  </si>
  <si>
    <t>Сроки исполнения</t>
  </si>
  <si>
    <t>Ответственные за исполнение</t>
  </si>
  <si>
    <t>Источни- ки финанси- рования</t>
  </si>
  <si>
    <t>Код бюджетной программы</t>
  </si>
  <si>
    <t>2021 год</t>
  </si>
  <si>
    <t>2022 год</t>
  </si>
  <si>
    <t>Направление 1: Рост экономики региона</t>
  </si>
  <si>
    <t xml:space="preserve">Ответственные: Заместители акима района по курируемым вопросам </t>
  </si>
  <si>
    <t>Целевые индикаторы:</t>
  </si>
  <si>
    <t>Мероприятия:</t>
  </si>
  <si>
    <t>тыс. тенге</t>
  </si>
  <si>
    <t xml:space="preserve"> </t>
  </si>
  <si>
    <t>РБ</t>
  </si>
  <si>
    <t>МБ</t>
  </si>
  <si>
    <t>ССП</t>
  </si>
  <si>
    <t>Целевой индикатор:</t>
  </si>
  <si>
    <t>Направление 2: Регион комфортный и безопасный для проживания</t>
  </si>
  <si>
    <t xml:space="preserve">Ответственные: Заместитель акима района по курируемым вопросам </t>
  </si>
  <si>
    <t>ОП</t>
  </si>
  <si>
    <t>Итого по Направлению 2:</t>
  </si>
  <si>
    <t>Направление 3: Обеспечение нового качества жизни</t>
  </si>
  <si>
    <t>Ответственные: Заместитель акима района по курируемым вопросам</t>
  </si>
  <si>
    <t>Итого по Направлению 3:</t>
  </si>
  <si>
    <t>Всего по Направлениям 1,2,3</t>
  </si>
  <si>
    <t>%</t>
  </si>
  <si>
    <t>*</t>
  </si>
  <si>
    <t xml:space="preserve">% </t>
  </si>
  <si>
    <t>млрд. тенге</t>
  </si>
  <si>
    <t>финансирование не требуется</t>
  </si>
  <si>
    <t>количество</t>
  </si>
  <si>
    <t>информация акиму района</t>
  </si>
  <si>
    <t>2021-2025 годы</t>
  </si>
  <si>
    <t>СС</t>
  </si>
  <si>
    <t>тыс. кв.м</t>
  </si>
  <si>
    <t>Мероприятия</t>
  </si>
  <si>
    <t>ОАСиГ</t>
  </si>
  <si>
    <t>ОСХ</t>
  </si>
  <si>
    <t>ОСАиГ</t>
  </si>
  <si>
    <t>ОБ</t>
  </si>
  <si>
    <t>акт выполненных работ</t>
  </si>
  <si>
    <t>информация акиму</t>
  </si>
  <si>
    <t>ОЖКХ, ПТ, АДиЖИ</t>
  </si>
  <si>
    <t xml:space="preserve">Мероприятия </t>
  </si>
  <si>
    <t>в городах</t>
  </si>
  <si>
    <t>Снижение доли объектов многоквартирных жилых домов, требующих капитального ремонта</t>
  </si>
  <si>
    <t>Доступ населения к услугам водоснабжения:</t>
  </si>
  <si>
    <t xml:space="preserve">Цель 3: Улучшение состояния местных дорог </t>
  </si>
  <si>
    <t>акимы сел, сельских округов</t>
  </si>
  <si>
    <t>ОЗиСП</t>
  </si>
  <si>
    <t>ед.</t>
  </si>
  <si>
    <t>временных</t>
  </si>
  <si>
    <t>постоянных</t>
  </si>
  <si>
    <t xml:space="preserve">Обеспеченность населения спортивной инфраструктурой на 1000 человек </t>
  </si>
  <si>
    <t>акт ввода в эксплуатацию</t>
  </si>
  <si>
    <t>2021-2022 годы</t>
  </si>
  <si>
    <t>Содержание  автомобильных дорог районного значения</t>
  </si>
  <si>
    <t>Зимнее содержание  автомобильных дорог районного значения</t>
  </si>
  <si>
    <t xml:space="preserve">Зимнее содержание улиц и проездов города </t>
  </si>
  <si>
    <t>Аким города Житикара</t>
  </si>
  <si>
    <t>Организация мероприятий по заключению договоров между населением и специализированной организацией, осуществляющей транспортировку и сбор ТБО</t>
  </si>
  <si>
    <t xml:space="preserve"> -</t>
  </si>
  <si>
    <t>акимы города, СНП</t>
  </si>
  <si>
    <t>информация акиму района, УМП</t>
  </si>
  <si>
    <t>кол-во</t>
  </si>
  <si>
    <t>информация акиму района, УФКиС</t>
  </si>
  <si>
    <t>голов</t>
  </si>
  <si>
    <t>тыс. тонн</t>
  </si>
  <si>
    <t>Организация и проведение комплекса мероприятий по предупреждению чрезвычайных ситуаций природного характера бытовых и производственных пожаров, обучению населения правилам действия при возникновении аварий, катастроф и стихийных бедствий путем организации и проведения предупредительных мероприятий пожарного надзора, размещения материалов информационного и обучающего характера в СМИ, распространения буклетов среди организаций и учреждений</t>
  </si>
  <si>
    <t>Приобретение для района средств малой механизации, шансового инструмента и имущества для оснащения добровольных пожарных формирований</t>
  </si>
  <si>
    <t>Организация и проведение в установленном порядке ежегодных комиссионных обследований гидротехнических сооружений водохранилищ района в целях проверки их готовности к паводковым периодам</t>
  </si>
  <si>
    <t>Организация в установленном порядке ежегодных мероприятий по обеспечению промышленной безопасности на потенциально опасных объектах                        и объектах жизнеобеспечения населения</t>
  </si>
  <si>
    <t>тыс.тенге</t>
  </si>
  <si>
    <t>аким села</t>
  </si>
  <si>
    <t>аким села, ОО</t>
  </si>
  <si>
    <t>Итого по Направлению 1:</t>
  </si>
  <si>
    <t>ОП, ОСХ</t>
  </si>
  <si>
    <t>Средний ремонт автомобильной дороги районного значения "Подъезд  к                                             с. Дзержинское" 14-40 км</t>
  </si>
  <si>
    <t>Участие в межрегиональных мероприятиях (форумы, выставки, совещания, конференции, ярмарки, торгово-экономические миссии)</t>
  </si>
  <si>
    <t>Консультирование государственными органами предпринимателей и фермеров по получению дополнительного финансирования для реализации производственных проектов и участия в различных государственных программах инвестирования</t>
  </si>
  <si>
    <t>Использование мер государственной поддержки в части инвестиционного субсидирования в рамках реализации приоритетных инвестиционных проектов и субсидирование в сфере растениеводства и животноводства</t>
  </si>
  <si>
    <t>ц/га</t>
  </si>
  <si>
    <t>тыс. га</t>
  </si>
  <si>
    <t>в том числе доли в организованных хозяйствах с 39,4% до 41,9%;</t>
  </si>
  <si>
    <t>Обновление машинно-тракторного парка за счет собственных средств и лизинга через АО «КазАгроФинанс» с 3% до 4%</t>
  </si>
  <si>
    <t>ОСХ, СХТП</t>
  </si>
  <si>
    <t>Инвестиции в основной капитал в обрабатывающую промышленность</t>
  </si>
  <si>
    <t>кв. м</t>
  </si>
  <si>
    <t>ведомственная отчетность</t>
  </si>
  <si>
    <t>Провести модернизацию объектов кондоминиума к 2025 году до 20 многоэтажных жилых домов</t>
  </si>
  <si>
    <t>Текущий ремонт участков автомобильной дороги на пересечении ул. Павлова – ул. 28 Панфиловцев</t>
  </si>
  <si>
    <t xml:space="preserve">Текущий ремонт внутриквартального проезда в 11 микрорайоне двор домов № 4,5,6,8 с выездом на ул. Жибек Жолы
</t>
  </si>
  <si>
    <t>Текущий ремонт внутриквартального проезда в 11 микрорайоне двор домов № 27, 28, 29, 30 с выездом на ул. Шокана Уалиханова</t>
  </si>
  <si>
    <t xml:space="preserve">Текущий ремонт внутриквартального проезда от маг Оксана до дома № 5, 11 микрорайона </t>
  </si>
  <si>
    <t>акимат города Житикара</t>
  </si>
  <si>
    <t>Установка линии мощностью 40 тонн в сутки для сортировки твердобытовых отходов, с созданием 12 рабочих мест</t>
  </si>
  <si>
    <t>Увеличение площади озеленения санитарно-защитных зон вокруг промышленных предприятий, ежегодно, не менее 120 кв. м</t>
  </si>
  <si>
    <t>Аппарат акима, АО "Костанайские минералы"</t>
  </si>
  <si>
    <t>в пределах выделяемых средств</t>
  </si>
  <si>
    <t xml:space="preserve">Капитальный ремонт здания КГУ "Забеловская СШ" ГУ "Отдел образования акимата Житикаринского района" </t>
  </si>
  <si>
    <t>Средний  ремонт внутрипоселковых дорог села Забеловка, протяженностью - 4,3  км</t>
  </si>
  <si>
    <t xml:space="preserve">Капитальный ремонт здания КГУ "Пригородная СШ" ГУ "Отдел образования акимата Житикаринского района" </t>
  </si>
  <si>
    <t>Предоставление микрокредитов в рамках программы "Еңбек"</t>
  </si>
  <si>
    <t>Предоставление грантов в рамках программы "Еңбек"</t>
  </si>
  <si>
    <t>ОЗиСП, ОП</t>
  </si>
  <si>
    <t>Обучение по программе "Бизнес Бастау"</t>
  </si>
  <si>
    <t>Гарантирование проектов а рамках Государственной программы ДКБ-2025</t>
  </si>
  <si>
    <t>Судсидирование проектов в рамках Государственной программы ДКБ-2025</t>
  </si>
  <si>
    <t>Увеличение к 2025 году количества действующих субъектов малого и среднего бизнеса</t>
  </si>
  <si>
    <t>Увеличение численности занятых в МСБ</t>
  </si>
  <si>
    <t>Строительство детских спортивно-игровых площадок</t>
  </si>
  <si>
    <t xml:space="preserve">Пропаганда здорового образа жизни, занятий профессиональным и массовым спортом с привлечением именитых спортсменов-уроженцев района </t>
  </si>
  <si>
    <t>Расширение кулинарного цеха в г. Житикара, с созданием 3 рабочих мест</t>
  </si>
  <si>
    <t>Увеличения площади масличных культур с 2,7 тыс. га до 12,9 тыс. га, за счет диверсификации площадей зерновых и зернобобовых культур</t>
  </si>
  <si>
    <t>Ввод 3 ферм по развитию точного земледелия и 1 смарт-фермы в животноводстве</t>
  </si>
  <si>
    <t>Улучшение качества семенного материала высших репродукций (элита, 1-3 репродукция) с 21,4 тыс. тонн до 22,4 тыс. тонн и соблюдения севооборота</t>
  </si>
  <si>
    <t>Увеличение урожайности зерновых с 2,0 ц/га до 9,5 ц/га</t>
  </si>
  <si>
    <t>Увеличение урожайности масличных с 6,0 ц/га до 7 ц/га</t>
  </si>
  <si>
    <t>Доля участия в породном преобразовании маточного поголовья с 27,6% до 29,6%</t>
  </si>
  <si>
    <t xml:space="preserve">Внесение минеральных удобрений с 2,5 тыс. тонн до 8,4 тыс. тонн </t>
  </si>
  <si>
    <t>Увеличение численности крупного рогатого скота с 18,8 тыс. голов до 19,7 тыс. голов</t>
  </si>
  <si>
    <t>Ввод в эксплуатацию жилья</t>
  </si>
  <si>
    <t>Приобретение квартир для молодежи, социально уязвимых категорий граждан, и специалистов узкой специальности за счет бюджетных и частных инвестиций</t>
  </si>
  <si>
    <t>Уровень общей безработицы</t>
  </si>
  <si>
    <t>Уровень молодежной безработицы</t>
  </si>
  <si>
    <t>Итого по цели 1:</t>
  </si>
  <si>
    <t>Итого по цели 2:</t>
  </si>
  <si>
    <t>Итого по цели 3:</t>
  </si>
  <si>
    <t>Итого по цели 4:</t>
  </si>
  <si>
    <t>Итого по цели 5:</t>
  </si>
  <si>
    <t>Создание молочно-товарной фермы с созданием 6 рабочих мест</t>
  </si>
  <si>
    <t>Средний ремонт внутрипоселковых дорог села Пригородное, протяженностью- 19 км</t>
  </si>
  <si>
    <t>Доля автодорог местного значения, находящихся в хорошем и удовлетворительном состоянии</t>
  </si>
  <si>
    <t>Доля обрабатывающей промышленности в  структуре  промышленного  производства района</t>
  </si>
  <si>
    <t>Индекс физического объема валового выпуска продукции сельского хозяйства</t>
  </si>
  <si>
    <t>Индекс физического объема инвестиций в основной капитал в сельское хозяйство</t>
  </si>
  <si>
    <t xml:space="preserve">Общая площадь введенных в эксплуатацию жилых зданий </t>
  </si>
  <si>
    <t>в сельских населенных пунктах</t>
  </si>
  <si>
    <t>Проведение на объектах жизнеобеспечения отработки действий по чрезвычайным ситуациям</t>
  </si>
  <si>
    <t>Цель 1: Улучшение социальной жизни населения</t>
  </si>
  <si>
    <t>Цель 2: Повышение доступности объектов спортивной инфраструктуры для граждан</t>
  </si>
  <si>
    <t>Нацфонд</t>
  </si>
  <si>
    <t>Реконструкция сетей водоснабжения села Приречное Житикаринского района (432 жителей)</t>
  </si>
  <si>
    <r>
      <t>Строительство сетей водоснабжения к малоэтажной застройке по правому берегу реки Шортанды восточного района города Житикара Костанайской области</t>
    </r>
    <r>
      <rPr>
        <i/>
        <sz val="12"/>
        <rFont val="Times New Roman"/>
        <family val="1"/>
        <charset val="204"/>
      </rPr>
      <t xml:space="preserve"> (4407 жителей)</t>
    </r>
  </si>
  <si>
    <t>Доля переработки и утилизации твердых бытовых отходов</t>
  </si>
  <si>
    <t>Озеленение территории города и сельских населенных пунктов района</t>
  </si>
  <si>
    <t>Акимат города Житикара, ОЖКХ, ПТ, АДиЖИ</t>
  </si>
  <si>
    <t>тыс. шт</t>
  </si>
  <si>
    <t>Цель 1: Приоритетное развитие несырьевых отраслей промышленности</t>
  </si>
  <si>
    <t>Цель 2: Повышение конкурентоспособности отраслей АПК</t>
  </si>
  <si>
    <t>Цель 1: Наращивание темпов жилищного строительства для обеспечения доступности жилья для граждан</t>
  </si>
  <si>
    <t>Цель 2: Модернизация объектов инфраструктуры ЖКХ. Обеспечение населения качественной питьевой водой</t>
  </si>
  <si>
    <t>Цель 4: Улучшение экологической ситуации в регионе</t>
  </si>
  <si>
    <t>ОФКС</t>
  </si>
  <si>
    <t>аппарт акима района, ОМП,ЧСиГО</t>
  </si>
  <si>
    <t>акимат города, ОМП,ЧСиГО</t>
  </si>
  <si>
    <t>ОМП,ЧСиГО</t>
  </si>
  <si>
    <t>Модернизация молочного цеха мощностью 5 тонн в сутки в г. Житикара, с созданием 10 рабочих мест</t>
  </si>
  <si>
    <t>Строительство откормочной площадки на 500 голов КРС, с созданием 20 рабочих мест</t>
  </si>
  <si>
    <t xml:space="preserve">Цель 5: Повышение защищенности территории от чрезвычайных ситуаций </t>
  </si>
  <si>
    <t>статистическая отчетность</t>
  </si>
  <si>
    <t>Средний ремонт внутрипоселковых дорог села Забеловка, протяженностью- 4,6 км</t>
  </si>
  <si>
    <t>Примечание:</t>
  </si>
  <si>
    <t>ед.изм. - единица измерения</t>
  </si>
  <si>
    <t>в УПиИИР -управление предпринимательства и индустриально-инновационного развития</t>
  </si>
  <si>
    <t>млн. - миллион</t>
  </si>
  <si>
    <t>ТОО - товарищество с ограниченной ответственностью</t>
  </si>
  <si>
    <t>ГРК - горнорудная компания</t>
  </si>
  <si>
    <t>в т.ч. - в том числе</t>
  </si>
  <si>
    <t>УСХ - управление сельского хозяйства</t>
  </si>
  <si>
    <t>РБ - республиканский бюджет</t>
  </si>
  <si>
    <t>ОБ - областной бюджет</t>
  </si>
  <si>
    <t>МБ - местный бюджет</t>
  </si>
  <si>
    <t>ИП - индивидуальный предприниматель</t>
  </si>
  <si>
    <t>КХ - крестьянское хозяйство</t>
  </si>
  <si>
    <t>ОЭиБП - отдел экономики и бюджетного планирования</t>
  </si>
  <si>
    <t>УКЗиСП - управление координации занятости и социальных программ</t>
  </si>
  <si>
    <t>СРМ - социальные рабочие места</t>
  </si>
  <si>
    <t>ОФКиС - отдел физической культуры и спорта</t>
  </si>
  <si>
    <t>ПСД - проектно-сметная документация</t>
  </si>
  <si>
    <t>ЧС - чрезвычайные ситуации</t>
  </si>
  <si>
    <t>УМП - управление по мобилизационной подготовке</t>
  </si>
  <si>
    <t>ЖКХ - жилищно-коммунальное хозяйство</t>
  </si>
  <si>
    <t>ВОС - водоочистные  сооружения</t>
  </si>
  <si>
    <t>кВ - киловольт</t>
  </si>
  <si>
    <t>км - километр</t>
  </si>
  <si>
    <t>мкр - микрорайон</t>
  </si>
  <si>
    <t>УЭиКХ - управление энергетики и коммунального хозяйства</t>
  </si>
  <si>
    <t>а/д -автомобильной дороги</t>
  </si>
  <si>
    <t xml:space="preserve">МИО - местные исполнительные органы </t>
  </si>
  <si>
    <t>га - гектар</t>
  </si>
  <si>
    <t>% - процент</t>
  </si>
  <si>
    <t xml:space="preserve">УПРиРП - управление природных ресурсов и регулирования природопользования </t>
  </si>
  <si>
    <t>СНП - сельские населенные пункты</t>
  </si>
  <si>
    <t>УЭиБП - управление экономики и бюджетного планирования</t>
  </si>
  <si>
    <t>ССП - собственные средства предприятий</t>
  </si>
  <si>
    <t>Акимат города Житикара</t>
  </si>
  <si>
    <t>Строительство хоккейного корта в г.Житикара</t>
  </si>
  <si>
    <t>Уровень обеспеченности инфраструктурой противодействия чрезвычайным ситуациям</t>
  </si>
  <si>
    <t xml:space="preserve">Количество созданных рабочих мест:
</t>
  </si>
  <si>
    <t>Уровень обеспеченности сельских населенных пунктов социальными благами и услугами в соответствии с системой региональных стандартов</t>
  </si>
  <si>
    <t>Источник финансирования</t>
  </si>
  <si>
    <t xml:space="preserve">План, </t>
  </si>
  <si>
    <t xml:space="preserve">Факт, </t>
  </si>
  <si>
    <t xml:space="preserve">Причины неиспользования </t>
  </si>
  <si>
    <t>Республиканский бюджет</t>
  </si>
  <si>
    <t>Областной бюджет</t>
  </si>
  <si>
    <t>Районный бюджет</t>
  </si>
  <si>
    <t>Другие источники</t>
  </si>
  <si>
    <t>ИТОГО:</t>
  </si>
  <si>
    <t xml:space="preserve">Отчет  о  реализации </t>
  </si>
  <si>
    <t>Программы развития территории Житикаринского района на 2021-2025 годы</t>
  </si>
  <si>
    <t>Отчетный период</t>
  </si>
  <si>
    <t>Утверждена</t>
  </si>
  <si>
    <t>Государственный орган</t>
  </si>
  <si>
    <t>Отдел экономики и бюджетного планирования акимата Житикаринского района</t>
  </si>
  <si>
    <t>12 месяцев 2021 года</t>
  </si>
  <si>
    <t>Постановлением акимата от 03 февраля 2021 года № 28</t>
  </si>
  <si>
    <t>Источник информации</t>
  </si>
  <si>
    <t>Исполнение</t>
  </si>
  <si>
    <t>базовое (исходное значение)</t>
  </si>
  <si>
    <t>план</t>
  </si>
  <si>
    <t>факт</t>
  </si>
  <si>
    <t>Информация об исполнении</t>
  </si>
  <si>
    <t>2021-2023 годы</t>
  </si>
  <si>
    <t>Достигнут.</t>
  </si>
  <si>
    <r>
      <t xml:space="preserve">Достигнут.                                                             </t>
    </r>
    <r>
      <rPr>
        <sz val="12"/>
        <color indexed="8"/>
        <rFont val="Times New Roman"/>
        <family val="1"/>
        <charset val="204"/>
      </rPr>
      <t>Введено в эксплуатацию жилых домов общей площадью 6,7 тыс. кв.м</t>
    </r>
  </si>
  <si>
    <t>в рамках выделенных средств из вышестоящих бюджетов</t>
  </si>
  <si>
    <t>Из 14125 потребителей подключено 12896 абонентов.</t>
  </si>
  <si>
    <t xml:space="preserve">  </t>
  </si>
  <si>
    <t>Текущий ремонт автомобильной дороги улица Карла Маркса, Гоголя, Убаганская</t>
  </si>
  <si>
    <r>
      <rPr>
        <b/>
        <sz val="12"/>
        <rFont val="Times New Roman"/>
        <family val="1"/>
        <charset val="204"/>
      </rPr>
      <t>Достигнут.</t>
    </r>
    <r>
      <rPr>
        <sz val="12"/>
        <rFont val="Times New Roman"/>
        <family val="1"/>
        <charset val="204"/>
      </rPr>
      <t xml:space="preserve">                                           Инвестиции в обрабатывающую промышленность составили - 0,337 млрд. тенге, с увеличением в 3,3 раза к плану    </t>
    </r>
  </si>
  <si>
    <r>
      <rPr>
        <b/>
        <sz val="12"/>
        <rFont val="Times New Roman"/>
        <family val="1"/>
        <charset val="204"/>
      </rPr>
      <t xml:space="preserve">Достигнут.   </t>
    </r>
    <r>
      <rPr>
        <sz val="12"/>
        <rFont val="Times New Roman"/>
        <family val="1"/>
        <charset val="204"/>
      </rPr>
      <t xml:space="preserve">                                                        Из 179 МЖД требуют ремонта 81 домов или 45,3%.</t>
    </r>
  </si>
  <si>
    <t>Доступ к системе централизованного водоснабжения имеют 6594 чел. из 7538 чел., проживающих в 16 СНП (всего 18 СНП, отсутствует централизованное водоснабжение в с.Чайковское, с.Тасыбай)</t>
  </si>
  <si>
    <r>
      <rPr>
        <b/>
        <sz val="12"/>
        <color indexed="8"/>
        <rFont val="Times New Roman"/>
        <family val="1"/>
        <charset val="204"/>
      </rPr>
      <t xml:space="preserve">Достигнут.    </t>
    </r>
    <r>
      <rPr>
        <sz val="12"/>
        <color indexed="8"/>
        <rFont val="Times New Roman"/>
        <family val="1"/>
        <charset val="204"/>
      </rPr>
      <t xml:space="preserve">                                                         Комплексный показатель качества содержания дорог составляет 67 % (акт
проверки качества содержания автомобильных дорог местного значения от 19.10.2021 года).</t>
    </r>
  </si>
  <si>
    <t xml:space="preserve">Текущий ремонт внутриквартального проезда 
в 7 микрорайоне вдоль домов № 1,2,4,5,6,7,8 с выездами
на улицу А. Байтурсынова
</t>
  </si>
  <si>
    <t>Текущий ремонт внутриквартальногопроезда в 4 микрорайоне вдоль дома № 29,30,33,35,36 в границах от магазина "10 до улицы Х.Жакыпова</t>
  </si>
  <si>
    <r>
      <t xml:space="preserve">Достигнут. </t>
    </r>
    <r>
      <rPr>
        <sz val="12"/>
        <color indexed="8"/>
        <rFont val="Times New Roman"/>
        <family val="1"/>
        <charset val="204"/>
      </rPr>
      <t xml:space="preserve">В 18 СНП имеются добровольные противопожарные формирования, что составляет 100%. </t>
    </r>
  </si>
  <si>
    <t>Создано 141 рабочих мест с уменьшением на 61,5% к 2020 году</t>
  </si>
  <si>
    <t>Создано 541 рабочих мест с увеличением на 89,8% к 2020 году</t>
  </si>
  <si>
    <r>
      <rPr>
        <b/>
        <sz val="12"/>
        <color indexed="8"/>
        <rFont val="Times New Roman"/>
        <family val="1"/>
        <charset val="204"/>
      </rPr>
      <t>Не достигнут.</t>
    </r>
    <r>
      <rPr>
        <sz val="12"/>
        <color indexed="8"/>
        <rFont val="Times New Roman"/>
        <family val="1"/>
        <charset val="204"/>
      </rPr>
      <t xml:space="preserve">                                                                     Снижение на 27% к 2020 году, что связано с недостаточным количеством вакансий у работодателей района </t>
    </r>
  </si>
  <si>
    <r>
      <rPr>
        <b/>
        <sz val="12"/>
        <color indexed="8"/>
        <rFont val="Times New Roman"/>
        <family val="1"/>
        <charset val="204"/>
      </rPr>
      <t>Достигнут.</t>
    </r>
    <r>
      <rPr>
        <sz val="12"/>
        <color indexed="8"/>
        <rFont val="Times New Roman"/>
        <family val="1"/>
        <charset val="204"/>
      </rPr>
      <t xml:space="preserve">                                                           Обеспеченность СНП согласно расчетам составила 68,4%.          </t>
    </r>
  </si>
  <si>
    <t xml:space="preserve">    </t>
  </si>
  <si>
    <r>
      <rPr>
        <b/>
        <sz val="12"/>
        <rFont val="Times New Roman"/>
        <family val="1"/>
        <charset val="204"/>
      </rPr>
      <t>Достигнут.</t>
    </r>
    <r>
      <rPr>
        <sz val="12"/>
        <rFont val="Times New Roman"/>
        <family val="1"/>
        <charset val="204"/>
      </rPr>
      <t xml:space="preserve">                                               Из 9710,2 тонн отходов, 2183,3 тонны отправлены на переработку.</t>
    </r>
  </si>
  <si>
    <r>
      <t xml:space="preserve">Не достигнут.                    </t>
    </r>
    <r>
      <rPr>
        <sz val="12"/>
        <rFont val="Times New Roman"/>
        <family val="1"/>
        <charset val="204"/>
      </rPr>
      <t xml:space="preserve">                                                          Объем продукции сельского хозяйства составил - 13335 млн. тенге, ИФО - 79,9%. Недостижение связано с уменьшением объемов в отрасли растениеводства на 12,7% из-за низкой урожайности, развитием посевных культур  в условиях засухи</t>
    </r>
  </si>
  <si>
    <r>
      <rPr>
        <b/>
        <sz val="12"/>
        <rFont val="Times New Roman"/>
        <family val="1"/>
        <charset val="204"/>
      </rPr>
      <t xml:space="preserve">Не достигнут.   </t>
    </r>
    <r>
      <rPr>
        <sz val="12"/>
        <rFont val="Times New Roman"/>
        <family val="1"/>
        <charset val="204"/>
      </rPr>
      <t xml:space="preserve">                                                                         Объем инвестиций составил - 793,4  млн. тенге, ИФО - 39,8%.  Инвестиции в сельское хозяйство сократились в связи с финансовыми затруднениями сельхозтоваропроизводителей района, из-за неурожая 2021 года.   </t>
    </r>
  </si>
  <si>
    <t xml:space="preserve">   </t>
  </si>
  <si>
    <r>
      <rPr>
        <b/>
        <sz val="12"/>
        <rFont val="Times New Roman"/>
        <family val="1"/>
        <charset val="204"/>
      </rPr>
      <t xml:space="preserve">Достигнут.  </t>
    </r>
    <r>
      <rPr>
        <sz val="12"/>
        <rFont val="Times New Roman"/>
        <family val="1"/>
        <charset val="204"/>
      </rPr>
      <t xml:space="preserve">                                                                                Объем обрабатывающей промышленности составил  13868 млн. тенге или 15,5 % от общего  объема  промышленной продукции (89410,7 млн. тенге). </t>
    </r>
  </si>
  <si>
    <t>Реализация 5-ти проектов до 2025 года:</t>
  </si>
  <si>
    <t>млн. тенге</t>
  </si>
  <si>
    <t xml:space="preserve">Исполнено.                                                               Молочный цех ТОО "ЕиС". Директор - Булудов Р.П.
В 2019-2020 года приобретено оборудование для гомогенизации сливок, творога и молочной продукции на сумму 10 млн. тенге и бутылки из полиэтилентерефтолата (ПЭТ) на сумму 5 млн.тенге. Это позволило предприятию улучшить качество готовой продукции и увеличить сроки хранение при транспортировке молока. 
</t>
  </si>
  <si>
    <t xml:space="preserve">Исполнено.                                                                                ИП «Ерофеева А.В." проведено расширение кулинарного цеха (производство тортов, кремово-сдобное пирожное, хлебобулочные изделия, выпечка жарено-духовочное) в существующем кафе-кулинарии "Шарлотка". В 2020 году ИП Ерофеева А.В. в рамках Государственной программы развития продуктивной занятости и массового предпринимательства на 2017-2021 годы «Еңбек» получила кредит  на общую сумму  46,7 млн.тенге для открытия кафе-кулинарии "Шарлотка". </t>
  </si>
  <si>
    <t xml:space="preserve">Исполнено.                                                                                  ТОО "Жасыл Ел-2008" закуплено 232 головы КРС герефордской породы, подведены электролинии, построена весовая, начато строительство ангаров (зерноскладов). Установлены зерноток и электрическая изгородь для животных (электропастух).   </t>
  </si>
  <si>
    <t>Исполнено.                                                        Через финансовые институты СХТП района прокредитованы на общую сумму 1081,7 млн. тенге.</t>
  </si>
  <si>
    <t>Исполнено.                                                    Сельхозтоваропроизводителям района оказаны меры господдержки в виде судсидий на общую сумму 394,1 млн. тенге.</t>
  </si>
  <si>
    <t xml:space="preserve">Исполнено.                                                                               Посеяно масличных культур на площади 15,6 тыс. га. </t>
  </si>
  <si>
    <t xml:space="preserve">Исполнено.                                                        Засыпано семенного материала 23 тыс. тонн или 100% от  плана. Сортообновление составило 6%, при плане 4,5%. </t>
  </si>
  <si>
    <t xml:space="preserve">Исполнено.                                                                По состоянию на 01.01.2022 года численность КРС в организованных хозяйствах составляет 7063 головы или 48% от общего числа КРС (14691 гол.) </t>
  </si>
  <si>
    <t>Исполнено.                                                                                                   ТОО «Львовский колос», расположенного на территории Тохтаровского с/о, внедрены на производстве GPS трекеры, датчики расхода ГСМ, на всей территории производственного участка установлены видеокамеры,  установили электронные весы. Сумма затрат - 6,0 млн. тенге, создано 7 временных рабочих мест.</t>
  </si>
  <si>
    <t>Исполнено.                                                                                       Обновление парка - 3,0%.                                                                           Приобретено 17 единиц  техники, из них 2 единицы в лизинг.</t>
  </si>
  <si>
    <t xml:space="preserve">Исполнено.                                                          Выделены средства из НацФ - 84 млн. тг, из райбюджета - 12,7 млн. тг на приобретение квартир. Приобретено 14 квартир для многодетных семей. </t>
  </si>
  <si>
    <t xml:space="preserve">Исполнено.                                                                                                             Объект введен в эксплуатацию, акт ввода от 31 августа 2021 года б/н. Всего сети подведены к 94 домам из 105, охвачено централизованным водоснабжением 310 чел. из 330 чел. 
</t>
  </si>
  <si>
    <t xml:space="preserve">Исполнено.                                                    По итогам госзакупок определен подрядчик – ТОО «Костанайсельхозводопроводстрой” г. Костанай с которым заключен договор.                                     На реализацию проекта предусмотрено из ОБ на 2023 год  – 129 624 тыс. тг, на 2024 год  – 600 000 тыс. тг.
</t>
  </si>
  <si>
    <t>Исполнено.                                               Проведен текущий ремонт проезда протяженностью 0,628 км. Договор заключен с ТОО "Темп-2" на сумму 28051 тыс. тенге</t>
  </si>
  <si>
    <t>Исполнено.                                                                Из районного бюджета выделено - 43385,6 тыс. тг, из бюджета города - 2000 тыс. тг. Проведены работы на участке протяженностью 0,858 км</t>
  </si>
  <si>
    <t>Исполнено.                                                                                     Реализация проекта была запланирована на 2022 год. Из районного бюджета выделено в 2021 году - 22036,5 тыс. тг, из бюджета города - 2500 тыс. тг. Проведены работы на участке протяженностью 1,55 км</t>
  </si>
  <si>
    <t>Исполнено.                                                                                   Реализация проекта была запланирована на 2022 год. Из районного бюджета выделено в 2021 году - 17543,9 тыс. тг, из бюджета города - 2600 тыс. тг. Проведены работы на участке протяженностью 0,6 км</t>
  </si>
  <si>
    <t>Исполнено.                                                                                     Проект не планировался к реализации в 2021 году. Из районного бюджета выделено в 2021 году - 18089,6 тыс. тг, из бюджета города - 2000 тыс. тг. Проведены работы на участке протяженностью 0,6 км</t>
  </si>
  <si>
    <t>Исполнено.                                                                        В утвержденном бюджете предусмотрено 35163 тыс. тенге. Договора заключены на 26650 тыс. тенге</t>
  </si>
  <si>
    <t xml:space="preserve">Исполнено. </t>
  </si>
  <si>
    <t xml:space="preserve">Исполнено.                                                В утвержденном бюджете на 2021 год предусмотрено 13190 тыс. тг. Были выделены дополнительные средства на непредвиденные затраты в сумме 4000 тыс. тг согласно Правил использования резервов Правительства Республики Казахстан и местных исполнительных органов, утвержденных постановлением Правительства Республики Казахстан от 25 апреля 2015 года № 32.
В августе месяце по уточнению бюджета были выделены 5000 тыс.тенге на ноябрь-декабрь 2021 года. 
</t>
  </si>
  <si>
    <t xml:space="preserve">Исполнено.                                                                                      Площадь озеленения составляет более 120 кв.м.                                                                                                  АО «Костанайские минералы» высадили саженцы в колличестве 1420 штук. </t>
  </si>
  <si>
    <t>Исполнено.                                                                                                                                 ТОО «Комаровское горное предприятие» провело компенсационную высадку саженцев (тополь пирамидальный) в количестве 2,05 тыс.штук.</t>
  </si>
  <si>
    <t>Исполнено.                                                         Акиматом города проводится разъснительная работа с населением по недопущению нарушения законодательства по благоустройству населенных пунктов, ликвидации несанкционированных свалок</t>
  </si>
  <si>
    <t>Исполнено.                                                                   ДПФ обеспечены шансовыми инструментами и средствами тушения пожаров. В 2019-2020 годах закуплено 18 ранцевых огнетушителей,  в 2021 году закуплены - 3 ранцевых огнетушителей.</t>
  </si>
  <si>
    <t xml:space="preserve">Исполнено.                                                                  Работа противопаводкового штаба Житикаринского района осуществлялась  с  марта месяца по апрель месяц 2021 года. Была организована работа 3 гидропостов (с. Забеловка на р. Желкуар, г. Житикара на р. Шортанды (Верхнее и Нижнее Шортандинское ГТС). В рамках подготовки к паводковому периоду в марте 2021 года на Верхне-Шортандинском и Нижне-Шортандинском водохранилищах проведен комиссионный весенний осмотр сооружений, очистка от снега тела плотины.  На плотине пруда «Двуреченский» проведен весенний осмотр.  На Желкуарском водохранилище во время прохождения паводка обеспечено круглосуточное дежурство на гидроузле и оперативный учет поступления паводковых вод, налажено взаимодействие с Российской стороной по обмену информацией о водохозяйственной обстановке.  
</t>
  </si>
  <si>
    <t>Исполнено.                                                           На предприятиях ГКП "Житикаракоммунэнерго", АО "Костанайские Минералы", ТОО "Тохтар", ТОО "Брендт", ТОО "Мехлитком" на ежемесячной основе проводятся учения (тренировки) по обеспечению промышленной безопасности на потенциально опасных объектах и объектах жизнеообеспечения (склады с взрывчатами веществами, склады с цианидом, хлор и др.). На ежегодной основе уполномоченным орагном проводится проверка данных объектов на готовность к потенциально опасным явлениеям на объектах.</t>
  </si>
  <si>
    <t>Исполнено.                                                   Объекты жизнеобеспечения Житикаринского района работают  в штатном режиме (ЦРБ, ФАП, Котельная, ВОС, КОС и т.д.). Усилен контроль за паводковой обстановкой потенциально опасных участков на территории района: Желкуарское  водохранилище, Верхне-Шортандинское и Нижне-Шортандинское водохранилища. Всего было проведено тренировок на Котельной 2 тренировки, 1 тренировка на объектах Житикаринской РБ, на ВОС-2 - 1 тренировка.</t>
  </si>
  <si>
    <t xml:space="preserve">Исполнено.                                                                                    С начала года выдано 27 грантов или 300% (из них молодежь 10 чел.) на сумму 15,7 млн.тенге (РБ - 10,5 млн.тг, ОБ - 5,2 млн. тг) </t>
  </si>
  <si>
    <t xml:space="preserve"> Исполнено.                                                      Обучились 80 чел. или 100% от плана.           </t>
  </si>
  <si>
    <t>Исполнено.                                                               Субсидирование 24 проекта на общую сумму кредита 1129 млн.тенге.</t>
  </si>
  <si>
    <t xml:space="preserve">Исполнено.                                                                               Гарантирование - 14 проектов на общую сумму кредитов 230 млн. тенге. </t>
  </si>
  <si>
    <t xml:space="preserve">Исполнено.                                                             В рамках проекта «Ауыл – ел бесігі» проведены работы по устройству полов, системы отопления, отделке  внутренних помещений Забеловской ОШ. Проект двухгодичный на 2022 год предусмотрено 105 393 тыс. тенге </t>
  </si>
  <si>
    <t xml:space="preserve">Исполнено.                                                             Проведен средний ремонт дорожного покрытия улиц Ленина, Комсомольская, общей протяженностью 4,3 км. Экономия возвращена в бюджет.            </t>
  </si>
  <si>
    <t xml:space="preserve">Исполнено.                                                             По капитальному ремонт Пригородной ОШ проведены ремонтные работы по устройству системы отопления завершены. Проект двухгодичный, на 2022 год предусмотрено из ОБ - 222646 тыс. тг.                                                                                                                                                                                             </t>
  </si>
  <si>
    <t xml:space="preserve">Исполнено.                                                     Проведен средний ремонт  4-х улиц, общей протяженностью 2,4 км (ул. 40 лет Победы, ул. Бейбітшілік, ул. Волынова, ул. Элеваторная). Средства планировались на ремонт дорог, протяженностью 19 км, из-за отсутствия техдокументации на улицах протяженностью 16,6 км ремонт не проведен.
</t>
  </si>
  <si>
    <t xml:space="preserve">Исполнено.                                                          Установлены 3-х спортивные площадки в 11, 5, 4 микрорайонах города Житикары на сумму 39733,9 тыс. тенге. </t>
  </si>
  <si>
    <t xml:space="preserve">Исполнено.                                                    Проведены открытые тренировки с участием члена сборной Казахстана по дзюдо Узбековой Ш., по боксу с - профессиональным боксером Калицким С.,  показательная тренировка по вольной борьбе с тренером МС РК Куановым М.Д., мастер-класс по боксу среди государственных служащих  с Нуртазиным А. Все мероприятия размещены в социальной сети Инстаграмм.  </t>
  </si>
  <si>
    <r>
      <rPr>
        <b/>
        <sz val="12"/>
        <color indexed="8"/>
        <rFont val="Times New Roman"/>
        <family val="1"/>
        <charset val="204"/>
      </rPr>
      <t xml:space="preserve">Достигнут.  </t>
    </r>
    <r>
      <rPr>
        <sz val="12"/>
        <color indexed="8"/>
        <rFont val="Times New Roman"/>
        <family val="1"/>
        <charset val="204"/>
      </rPr>
      <t xml:space="preserve">                                                   Обеспеченность населения спортивной инфраструктурой на 1000 человек - 76,0% или 4418 кв.м. при потребности 4718,9 кв.м.</t>
    </r>
  </si>
  <si>
    <t>Исполнено.                                                         МТФ  "КХ Шаденов А.С." расположена в с.Чайковское, имеется 160 голов КРС.  Сумма затрат 28,0 млн. тенге, создано 8 рабочих мест.</t>
  </si>
  <si>
    <t>Не исполнено.                                                                                        Урожайность зерновых - 2,9 ц/га, что связано со сложными климатическими условиями,  почвенной и атмосферной засухой. За последние 3 года наблюдается тенденция снижения урожайности. В 2018 году - 7,1 ц/га, в 2019 – 2,5 ц/га, в 2020 – 4,5 ц/га.</t>
  </si>
  <si>
    <t>Не исполнено.                                                                  Урожайность масличных - 2,4 ц/га, что связано с засухой. За последние 3 года наблюдается тенденция снижения урожайности. В 2018 году - 2,1 ц/га, в 2019 – 1,0 ц/га, в 2020 – 8,9 ц/га.</t>
  </si>
  <si>
    <t xml:space="preserve">Не исполнено.                                                                  ТОО «Львовский Колос», ТОО "АФ Желкуар 2003", ТОО "Жасыл ел-2008", ТОО "Шандыколь", ТОО "ДарМан Агро" заключили договора и оплатили 147,19 тонн минеральных удобрений. Потребность в приобретении отсутствует.так как район расположен в зоне рискованного земледелия с незначительным выпадением осадков в вегетационных период и внесение значительного объема удобрений в почву является не целесообразным.
 Данные затраты не эффективны. 
</t>
  </si>
  <si>
    <t>Не исполнено.                                                  На 01.01.2022 года численность КРС составила - 14691 голова. Снижение на 22,5% связано с уменьшением кормовой базы, дефицитом сена и ростом цен на него.</t>
  </si>
  <si>
    <t xml:space="preserve">Не исполнено.                                                Доля участия в породном преобразовании по району – 22,9%. Неисполнение связано с отсутствием необходимого количества племенных быков. Породное преобразование обеспечивается за счет предоставления откормочными площадками (операторами) быков-производителей в аренду. В связи с изменениями в правилах субсидирования, необходимо использование быков производителей в товарном стаде не более двух случных сезонов подряд.  Племенные быки в аренду по Житикаринскому району не предоставлены. </t>
  </si>
  <si>
    <t xml:space="preserve">Не исполнено.                                      Средства на реализацию проекта из ОБ не выделены. За счет средств районного бюджета, на участке автомобильной дороги районного значения «Подъезд к с.Дзержинское» (14-40 км) в рамках содержания автомобильных дорог районного значения произведена подсыпке ям с профилировкой участка автомобильной дороги. 
</t>
  </si>
  <si>
    <t>Не исполнено.                                                         Средства на реализацию проекта не выделены, ввиду ограниченности районного бюджета.</t>
  </si>
  <si>
    <t>Не исполнено.                                                           Согласно статданных за 2020 год уровень общей безработицы составил - 4,8% (статданные по итогам 2021 года будут сформированы в апреле месяце 2022 года.</t>
  </si>
  <si>
    <t>Не исполнено.                                            Статданные за 2021 год будут сформированы в апреле месяце.  По данным центра занятости показатель составляет 1,4%. В качестве безработных из числа молодежи зарегистрировано - 44 человек (44/3229 рабочая сила*100%=1,4%).</t>
  </si>
  <si>
    <t xml:space="preserve">Не исполнено.                                                                   На 01.01.2022 года количество действующих  предпринимателей МСБ  согласно статданных составляет - 1745 субъектов  с уменьшением на 2,4% к 2020 году (1787 субъектов), в связи с прекращением деятельности некоторых субъектов бизнеса в условиях пандемии коронавирусной инфекции. </t>
  </si>
  <si>
    <t xml:space="preserve">Не исполнено.                                                                                       На 01.10.2021 года численность занятых в МСБ  согласно статданных составляет - 6289 чел. или 92,1% от плана. В сравнении с 2020 годом увеличение на 7% (2020г – 5882 чел). . Статистические данные годового отчета сформируются в апреле 2022 года, по предварительным данным численность занятых в МСБ составит 6,84 тыс.человек  </t>
  </si>
  <si>
    <t xml:space="preserve">Не исполнено.  </t>
  </si>
  <si>
    <t>Раздел 2. Освоение финансовых средств</t>
  </si>
  <si>
    <t>Исполнение 102,5%</t>
  </si>
  <si>
    <t>Исполнено.                                                                    Приняли участие в сельскохозяйственной ярмарке в г.Нур-Султан в октябре 2021 года</t>
  </si>
  <si>
    <t>Исполнено.                                                                            Всего введено 6701 кв м жилья или 100%, из них - 4552 кв. м составила площадь введенного в эксплуатацию дома № 33 в                                4-м мкр.</t>
  </si>
  <si>
    <t xml:space="preserve">Исполнено.                                                                                              За счет районного бюджета в сумме 167,0 млн. тенге, на условиях возвратности проведен капитальный ремонт кровли 11-ти многоквартирных жилых домов.                                              </t>
  </si>
  <si>
    <t>Исполнено.                                                                                           Текущий ремонт был запланирован на 2022 год. В 2021 году в рамках ямочного ремонта проведены работы по укладке асфальтобетонного покрытия ул. К. Маркса</t>
  </si>
  <si>
    <t xml:space="preserve">Исполнено.                                                                                                                                              Для реализации проекта за счет средств ОБ в сумме 12609,1 тыс. тг подведена недостающая инфраструктура (электроснабжение полигона). Объект введен в эксплуатацию актом приемочной комиссии от 27.12.2021 года.
Установка линии сортировки будет произведена за счет собственных средств ТОО «Соцсервис» самостоятельно. 
</t>
  </si>
  <si>
    <t xml:space="preserve">Исполнено.                                                                  Агитационно-пропагандистская работа  в области ЧС, гражданской защиты проводится через районные СМИ, на радиоточках  предприятий   и организаций, через LED экран  и веб сайт акима района. За 2021 год проведено выступлений в СМИ -  380 раз, выпущено в печатных изданиях  86 статей, 6 выступлений на телевидении, 288 выступлений на радио.  
Выпущено агитационных листов 18,6 тыс. штук. Обучено населения правилам пожарной безопасности в быту и на производстве - 13015 чел. Проведено собраний, сходов - 26 штук с охватом 2619 человек, проинструктировано граждан в жилых домах - 7 959 человек. </t>
  </si>
  <si>
    <t xml:space="preserve">Не исполнено.                                                                             В 2021 году выдано 16 микрокредитов, в рамках рефинансирования - 3 микрокредита. Показатель не исполнен  по объективным причинам – отсутствие участников в государственных программах из-за рисков связанных с ограничительными мерами в условиях пандемии коронавирусной инфекции, а также прогнозируемым неурожаем и удорожанием кормов. Кроме того, стоит отметить факт закредитованности субъектов МСБ района. За период с 2013 года до настоящего момента, в рамках развития и поддержки бизнеса, 207 предпринимателей района получили кредиты на общую сумму 3,3 млрд. тенге.
</t>
  </si>
  <si>
    <t xml:space="preserve">Исполнено.                                                                                Изготовлен и установлен многофункциональный хоккейный корт в районе 12-ой школы </t>
  </si>
  <si>
    <t>Использовано средств от запланированных - 42,7%</t>
  </si>
  <si>
    <r>
      <t xml:space="preserve">Отклонение от запланированных средств - </t>
    </r>
    <r>
      <rPr>
        <b/>
        <sz val="12"/>
        <rFont val="Times New Roman"/>
        <family val="1"/>
        <charset val="204"/>
      </rPr>
      <t xml:space="preserve">1075,4 млн. </t>
    </r>
    <r>
      <rPr>
        <sz val="12"/>
        <rFont val="Times New Roman"/>
        <family val="1"/>
        <charset val="204"/>
      </rPr>
      <t xml:space="preserve">тенге, из них:                                                                                                                                       </t>
    </r>
    <r>
      <rPr>
        <b/>
        <sz val="12"/>
        <rFont val="Times New Roman"/>
        <family val="1"/>
        <charset val="204"/>
      </rPr>
      <t xml:space="preserve"> 811,9 млн.</t>
    </r>
    <r>
      <rPr>
        <sz val="12"/>
        <rFont val="Times New Roman"/>
        <family val="1"/>
        <charset val="204"/>
      </rPr>
      <t xml:space="preserve">тенге -  </t>
    </r>
    <r>
      <rPr>
        <b/>
        <sz val="12"/>
        <rFont val="Times New Roman"/>
        <family val="1"/>
        <charset val="204"/>
      </rPr>
      <t>за счет экономии по результатам госзакупок и изменения сметной стоимости проектов</t>
    </r>
    <r>
      <rPr>
        <sz val="12"/>
        <rFont val="Times New Roman"/>
        <family val="1"/>
        <charset val="204"/>
      </rPr>
      <t xml:space="preserve">. В том числе:  </t>
    </r>
    <r>
      <rPr>
        <b/>
        <i/>
        <sz val="12"/>
        <rFont val="Times New Roman"/>
        <family val="1"/>
        <charset val="204"/>
      </rPr>
      <t>45,5 млн</t>
    </r>
    <r>
      <rPr>
        <b/>
        <sz val="12"/>
        <rFont val="Times New Roman"/>
        <family val="1"/>
        <charset val="204"/>
      </rPr>
      <t>.</t>
    </r>
    <r>
      <rPr>
        <sz val="12"/>
        <rFont val="Times New Roman"/>
        <family val="1"/>
        <charset val="204"/>
      </rPr>
      <t xml:space="preserve">тенге - водоснабжение с.Приречное сметная стоимость составила - 503 млн.тг, договора заключены на - 452,5 млн. тг, из них на 2021 год - 89,8 млн.тг; </t>
    </r>
    <r>
      <rPr>
        <b/>
        <i/>
        <sz val="12"/>
        <rFont val="Times New Roman"/>
        <family val="1"/>
        <charset val="204"/>
      </rPr>
      <t>275,8 млн.</t>
    </r>
    <r>
      <rPr>
        <b/>
        <sz val="12"/>
        <rFont val="Times New Roman"/>
        <family val="1"/>
        <charset val="204"/>
      </rPr>
      <t xml:space="preserve"> тг</t>
    </r>
    <r>
      <rPr>
        <sz val="12"/>
        <rFont val="Times New Roman"/>
        <family val="1"/>
        <charset val="204"/>
      </rPr>
      <t xml:space="preserve"> - капремонт Забеловской школы, стоимость согласно ПСД - 642,4 млн.тг </t>
    </r>
    <r>
      <rPr>
        <i/>
        <sz val="12"/>
        <rFont val="Times New Roman"/>
        <family val="1"/>
        <charset val="204"/>
      </rPr>
      <t>(РБ - 578,2 млн.тг, ОБ - 64,2 млн.тг),</t>
    </r>
    <r>
      <rPr>
        <sz val="12"/>
        <rFont val="Times New Roman"/>
        <family val="1"/>
        <charset val="204"/>
      </rPr>
      <t xml:space="preserve"> после проведения корректировки и получения госэкспертизы - 418,2 млн.тг, договора заключены на 2021 год на сумму 312,9 млн.тг  (РБ - 302,4 млн.тг, ОБ - 10,5 млн.тг); </t>
    </r>
    <r>
      <rPr>
        <b/>
        <i/>
        <sz val="12"/>
        <rFont val="Times New Roman"/>
        <family val="1"/>
        <charset val="204"/>
      </rPr>
      <t>490,6 млн.</t>
    </r>
    <r>
      <rPr>
        <sz val="12"/>
        <rFont val="Times New Roman"/>
        <family val="1"/>
        <charset val="204"/>
      </rPr>
      <t xml:space="preserve"> тг - капремонт Пригородной школы, стоимость согласно ПСД - 545,1 млн.тг </t>
    </r>
    <r>
      <rPr>
        <i/>
        <sz val="12"/>
        <rFont val="Times New Roman"/>
        <family val="1"/>
        <charset val="204"/>
      </rPr>
      <t>(РБ - 490,6 млн.тг, ОБ - 54,5 млн.тг)</t>
    </r>
    <r>
      <rPr>
        <sz val="12"/>
        <rFont val="Times New Roman"/>
        <family val="1"/>
        <charset val="204"/>
      </rPr>
      <t xml:space="preserve">, после проведения корректировки и получения госэксперизы - 250,5 млн.тг, договора заключены на  2021 год из ОБ на 27,8 млн. тг.                                                                                                                                                  </t>
    </r>
    <r>
      <rPr>
        <b/>
        <sz val="12"/>
        <rFont val="Times New Roman"/>
        <family val="1"/>
        <charset val="204"/>
      </rPr>
      <t>Отсутствие финансирования из вышестоящих бюджетов</t>
    </r>
    <r>
      <rPr>
        <sz val="12"/>
        <rFont val="Times New Roman"/>
        <family val="1"/>
        <charset val="204"/>
      </rPr>
      <t xml:space="preserve"> - </t>
    </r>
    <r>
      <rPr>
        <b/>
        <sz val="12"/>
        <rFont val="Times New Roman"/>
        <family val="1"/>
        <charset val="204"/>
      </rPr>
      <t>263,5 млн.</t>
    </r>
    <r>
      <rPr>
        <sz val="12"/>
        <rFont val="Times New Roman"/>
        <family val="1"/>
        <charset val="204"/>
      </rPr>
      <t xml:space="preserve"> тг, на средний ремонт внутрипоселковых дорог с.Забеловка, протяженностью 4,6 км - </t>
    </r>
    <r>
      <rPr>
        <b/>
        <i/>
        <sz val="12"/>
        <rFont val="Times New Roman"/>
        <family val="1"/>
        <charset val="204"/>
      </rPr>
      <t>105,7 млн.</t>
    </r>
    <r>
      <rPr>
        <sz val="12"/>
        <rFont val="Times New Roman"/>
        <family val="1"/>
        <charset val="204"/>
      </rPr>
      <t xml:space="preserve">тг, и с.Пригородное - протяженностью 16,6 км - </t>
    </r>
    <r>
      <rPr>
        <b/>
        <i/>
        <sz val="12"/>
        <rFont val="Times New Roman"/>
        <family val="1"/>
        <charset val="204"/>
      </rPr>
      <t>157,8 млн.</t>
    </r>
    <r>
      <rPr>
        <sz val="12"/>
        <rFont val="Times New Roman"/>
        <family val="1"/>
        <charset val="204"/>
      </rPr>
      <t xml:space="preserve">тг.                          </t>
    </r>
  </si>
  <si>
    <r>
      <t xml:space="preserve">Отклонение от запланированных сумм - </t>
    </r>
    <r>
      <rPr>
        <b/>
        <sz val="12"/>
        <rFont val="Times New Roman"/>
        <family val="1"/>
        <charset val="204"/>
      </rPr>
      <t>491,4 млн.</t>
    </r>
    <r>
      <rPr>
        <sz val="12"/>
        <rFont val="Times New Roman"/>
        <family val="1"/>
        <charset val="204"/>
      </rPr>
      <t xml:space="preserve"> тенге, из них:                                                                              </t>
    </r>
    <r>
      <rPr>
        <b/>
        <sz val="12"/>
        <rFont val="Times New Roman"/>
        <family val="1"/>
        <charset val="204"/>
      </rPr>
      <t>85,7 млн.</t>
    </r>
    <r>
      <rPr>
        <sz val="12"/>
        <rFont val="Times New Roman"/>
        <family val="1"/>
        <charset val="204"/>
      </rPr>
      <t xml:space="preserve">тг -  </t>
    </r>
    <r>
      <rPr>
        <b/>
        <sz val="12"/>
        <rFont val="Times New Roman"/>
        <family val="1"/>
        <charset val="204"/>
      </rPr>
      <t>за счет экономии по результатам госзакупок и изменения сметной стоимости проектов</t>
    </r>
    <r>
      <rPr>
        <sz val="12"/>
        <rFont val="Times New Roman"/>
        <family val="1"/>
        <charset val="204"/>
      </rPr>
      <t xml:space="preserve">. В том числе: </t>
    </r>
    <r>
      <rPr>
        <b/>
        <i/>
        <sz val="12"/>
        <rFont val="Times New Roman"/>
        <family val="1"/>
        <charset val="204"/>
      </rPr>
      <t>53,7 млн.</t>
    </r>
    <r>
      <rPr>
        <sz val="12"/>
        <rFont val="Times New Roman"/>
        <family val="1"/>
        <charset val="204"/>
      </rPr>
      <t xml:space="preserve"> тг - капремонт Забеловской школы, стоимость согласно ПСД - 642,4 млн.тг </t>
    </r>
    <r>
      <rPr>
        <i/>
        <sz val="12"/>
        <rFont val="Times New Roman"/>
        <family val="1"/>
        <charset val="204"/>
      </rPr>
      <t>(РБ - 578,2 млн.тг, ОБ - 64,2 млн.тг)</t>
    </r>
    <r>
      <rPr>
        <sz val="12"/>
        <rFont val="Times New Roman"/>
        <family val="1"/>
        <charset val="204"/>
      </rPr>
      <t xml:space="preserve">,  договора заключены на 2021 год на сумму 312,9 млн.тг </t>
    </r>
    <r>
      <rPr>
        <i/>
        <sz val="12"/>
        <rFont val="Times New Roman"/>
        <family val="1"/>
        <charset val="204"/>
      </rPr>
      <t xml:space="preserve"> (РБ - 302,4 млн.тг, ОБ - 10,5 млн.тг)</t>
    </r>
    <r>
      <rPr>
        <sz val="12"/>
        <rFont val="Times New Roman"/>
        <family val="1"/>
        <charset val="204"/>
      </rPr>
      <t xml:space="preserve">; </t>
    </r>
    <r>
      <rPr>
        <b/>
        <i/>
        <sz val="12"/>
        <rFont val="Times New Roman"/>
        <family val="1"/>
        <charset val="204"/>
      </rPr>
      <t>26,7 млн.</t>
    </r>
    <r>
      <rPr>
        <sz val="12"/>
        <rFont val="Times New Roman"/>
        <family val="1"/>
        <charset val="204"/>
      </rPr>
      <t xml:space="preserve"> тг - капремонт Пригородной школы, стоимость согласно ПСД - 545,1 млн.тг </t>
    </r>
    <r>
      <rPr>
        <i/>
        <sz val="12"/>
        <rFont val="Times New Roman"/>
        <family val="1"/>
        <charset val="204"/>
      </rPr>
      <t>(РБ - 490,6 млн.тг, ОБ - 54,5 млн.тг)</t>
    </r>
    <r>
      <rPr>
        <sz val="12"/>
        <rFont val="Times New Roman"/>
        <family val="1"/>
        <charset val="204"/>
      </rPr>
      <t xml:space="preserve">, договора заключены на  2021 год из ОБ на 27,8 млн. тг; </t>
    </r>
    <r>
      <rPr>
        <b/>
        <i/>
        <sz val="12"/>
        <rFont val="Times New Roman"/>
        <family val="1"/>
        <charset val="204"/>
      </rPr>
      <t>5,3 млн</t>
    </r>
    <r>
      <rPr>
        <i/>
        <sz val="12"/>
        <rFont val="Times New Roman"/>
        <family val="1"/>
        <charset val="204"/>
      </rPr>
      <t>.</t>
    </r>
    <r>
      <rPr>
        <sz val="12"/>
        <rFont val="Times New Roman"/>
        <family val="1"/>
        <charset val="204"/>
      </rPr>
      <t xml:space="preserve">тг - хоккейный корт в 6 мкр.                                                                                                                                                                                      </t>
    </r>
    <r>
      <rPr>
        <b/>
        <sz val="12"/>
        <rFont val="Times New Roman"/>
        <family val="1"/>
        <charset val="204"/>
      </rPr>
      <t>Отсутствие финансирования из вышестоящих бюджетов</t>
    </r>
    <r>
      <rPr>
        <sz val="12"/>
        <rFont val="Times New Roman"/>
        <family val="1"/>
        <charset val="204"/>
      </rPr>
      <t xml:space="preserve"> - </t>
    </r>
    <r>
      <rPr>
        <b/>
        <sz val="12"/>
        <rFont val="Times New Roman"/>
        <family val="1"/>
        <charset val="204"/>
      </rPr>
      <t>418,3 млн.</t>
    </r>
    <r>
      <rPr>
        <sz val="12"/>
        <rFont val="Times New Roman"/>
        <family val="1"/>
        <charset val="204"/>
      </rPr>
      <t xml:space="preserve"> тг, в том числе: </t>
    </r>
    <r>
      <rPr>
        <b/>
        <i/>
        <sz val="12"/>
        <rFont val="Times New Roman"/>
        <family val="1"/>
        <charset val="204"/>
      </rPr>
      <t>40,3 млн.</t>
    </r>
    <r>
      <rPr>
        <sz val="12"/>
        <rFont val="Times New Roman"/>
        <family val="1"/>
        <charset val="204"/>
      </rPr>
      <t xml:space="preserve">тг - водоснабжение с.Приречное </t>
    </r>
    <r>
      <rPr>
        <i/>
        <sz val="12"/>
        <rFont val="Times New Roman"/>
        <family val="1"/>
        <charset val="204"/>
      </rPr>
      <t>(выделено из райбюджета 35,2 млн.тг)</t>
    </r>
    <r>
      <rPr>
        <sz val="12"/>
        <rFont val="Times New Roman"/>
        <family val="1"/>
        <charset val="204"/>
      </rPr>
      <t xml:space="preserve">, на средний ремонт внутрипоселковых дорог с.Забеловка, протяженностью 4,6 км - </t>
    </r>
    <r>
      <rPr>
        <b/>
        <i/>
        <sz val="12"/>
        <rFont val="Times New Roman"/>
        <family val="1"/>
        <charset val="204"/>
      </rPr>
      <t>10,5 млн.</t>
    </r>
    <r>
      <rPr>
        <sz val="12"/>
        <rFont val="Times New Roman"/>
        <family val="1"/>
        <charset val="204"/>
      </rPr>
      <t xml:space="preserve">тг, и с.Пригородное - протяженностью 16,6 км - </t>
    </r>
    <r>
      <rPr>
        <b/>
        <i/>
        <sz val="12"/>
        <rFont val="Times New Roman"/>
        <family val="1"/>
        <charset val="204"/>
      </rPr>
      <t>17,5 млн.</t>
    </r>
    <r>
      <rPr>
        <sz val="12"/>
        <rFont val="Times New Roman"/>
        <family val="1"/>
        <charset val="204"/>
      </rPr>
      <t xml:space="preserve">тг, </t>
    </r>
    <r>
      <rPr>
        <b/>
        <i/>
        <sz val="12"/>
        <rFont val="Times New Roman"/>
        <family val="1"/>
        <charset val="204"/>
      </rPr>
      <t>350 млн.</t>
    </r>
    <r>
      <rPr>
        <sz val="12"/>
        <rFont val="Times New Roman"/>
        <family val="1"/>
        <charset val="204"/>
      </rPr>
      <t xml:space="preserve"> тг - средний ремонт дороги "Подъезд к с.Дзержинское, с 14-40 км".                                                                                                                                                                                                                                     Общее отклонение составило - 504 млн.тг, при этом из ОБ выделено 12,6 млн. тг на подведение инфраструктуры к полигону ТБО.                         </t>
    </r>
  </si>
  <si>
    <r>
      <t xml:space="preserve">Исполнение - 127,5%. Дополнительно выделены средства из районного бюджета - </t>
    </r>
    <r>
      <rPr>
        <b/>
        <sz val="12"/>
        <rFont val="Times New Roman"/>
        <family val="1"/>
        <charset val="204"/>
      </rPr>
      <t>108,9 млн.</t>
    </r>
    <r>
      <rPr>
        <sz val="12"/>
        <rFont val="Times New Roman"/>
        <family val="1"/>
        <charset val="204"/>
      </rPr>
      <t xml:space="preserve">тенге: </t>
    </r>
    <r>
      <rPr>
        <b/>
        <i/>
        <sz val="12"/>
        <rFont val="Times New Roman"/>
        <family val="1"/>
        <charset val="204"/>
      </rPr>
      <t>35,2 млн.</t>
    </r>
    <r>
      <rPr>
        <sz val="12"/>
        <rFont val="Times New Roman"/>
        <family val="1"/>
        <charset val="204"/>
      </rPr>
      <t xml:space="preserve"> тг - на водоснабжение с.Приречное из-за отсутствия средств из ОБ; </t>
    </r>
    <r>
      <rPr>
        <b/>
        <i/>
        <sz val="12"/>
        <rFont val="Times New Roman"/>
        <family val="1"/>
        <charset val="204"/>
      </rPr>
      <t>64,7 млн.</t>
    </r>
    <r>
      <rPr>
        <sz val="12"/>
        <rFont val="Times New Roman"/>
        <family val="1"/>
        <charset val="204"/>
      </rPr>
      <t xml:space="preserve">тг - на проведение внутриквартальных ремонтов в 11 мкр, ранее запланированных на 2022 год и в 4 мкр.; </t>
    </r>
    <r>
      <rPr>
        <b/>
        <i/>
        <sz val="12"/>
        <rFont val="Times New Roman"/>
        <family val="1"/>
        <charset val="204"/>
      </rPr>
      <t>9 млн.</t>
    </r>
    <r>
      <rPr>
        <sz val="12"/>
        <rFont val="Times New Roman"/>
        <family val="1"/>
        <charset val="204"/>
      </rPr>
      <t xml:space="preserve">тг - на зимнее содержание улиц и проездов города, в связи с выпадением большого количества осадков.                                                                                                                                                                                                        Сумма отклонения составила - </t>
    </r>
    <r>
      <rPr>
        <b/>
        <sz val="12"/>
        <rFont val="Times New Roman"/>
        <family val="1"/>
        <charset val="204"/>
      </rPr>
      <t>60,9 млн.</t>
    </r>
    <r>
      <rPr>
        <sz val="12"/>
        <rFont val="Times New Roman"/>
        <family val="1"/>
        <charset val="204"/>
      </rPr>
      <t xml:space="preserve"> тенге, из них: </t>
    </r>
    <r>
      <rPr>
        <b/>
        <i/>
        <sz val="12"/>
        <rFont val="Times New Roman"/>
        <family val="1"/>
        <charset val="204"/>
      </rPr>
      <t>18,0 млн.</t>
    </r>
    <r>
      <rPr>
        <sz val="12"/>
        <rFont val="Times New Roman"/>
        <family val="1"/>
        <charset val="204"/>
      </rPr>
      <t xml:space="preserve"> тг - экономия по результатам госзакупок </t>
    </r>
    <r>
      <rPr>
        <i/>
        <sz val="12"/>
        <rFont val="Times New Roman"/>
        <family val="1"/>
        <charset val="204"/>
      </rPr>
      <t xml:space="preserve">(внутрикавртальные проезды в 11 мкр двор домов № 4,5,6,8 ; в 7 мкр вдоль домов № 1,2,4,5,6,7,8; содержание дорог районного значения). </t>
    </r>
    <r>
      <rPr>
        <sz val="12"/>
        <rFont val="Times New Roman"/>
        <family val="1"/>
        <charset val="204"/>
      </rPr>
      <t xml:space="preserve">Отсутствие средств - </t>
    </r>
    <r>
      <rPr>
        <b/>
        <i/>
        <sz val="12"/>
        <rFont val="Times New Roman"/>
        <family val="1"/>
        <charset val="204"/>
      </rPr>
      <t>42,9 млн.</t>
    </r>
    <r>
      <rPr>
        <b/>
        <sz val="12"/>
        <rFont val="Times New Roman"/>
        <family val="1"/>
        <charset val="204"/>
      </rPr>
      <t xml:space="preserve"> </t>
    </r>
    <r>
      <rPr>
        <sz val="12"/>
        <rFont val="Times New Roman"/>
        <family val="1"/>
        <charset val="204"/>
      </rPr>
      <t>тг в связи с ограниченностью средств бюджета</t>
    </r>
    <r>
      <rPr>
        <i/>
        <sz val="12"/>
        <rFont val="Times New Roman"/>
        <family val="1"/>
        <charset val="204"/>
      </rPr>
      <t xml:space="preserve"> (текущий ремонт дороги на пересечении ул.Павлова и 28 Панфиловцев).</t>
    </r>
    <r>
      <rPr>
        <sz val="12"/>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</si>
</sst>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0.00&quot;р.&quot;_-;\-* #,##0.00&quot;р.&quot;_-;_-* &quot;-&quot;??&quot;р.&quot;_-;_-@_-"/>
    <numFmt numFmtId="165" formatCode="_-* #,##0.00_р_._-;\-* #,##0.00_р_._-;_-* &quot;-&quot;??_р_._-;_-@_-"/>
    <numFmt numFmtId="166" formatCode="0.0"/>
    <numFmt numFmtId="167" formatCode="#,##0.0"/>
    <numFmt numFmtId="168" formatCode="#,##0.000"/>
    <numFmt numFmtId="169" formatCode="_-* #,##0.00_-;\-* #,##0.00_-;_-* &quot;-&quot;??_-;_-@_-"/>
    <numFmt numFmtId="170" formatCode="_-* #,##0.0_-;\-* #,##0.0_-;_-* &quot;-&quot;??_-;_-@_-"/>
    <numFmt numFmtId="171" formatCode="_-* #,##0.0\ _₽_-;\-* #,##0.0\ _₽_-;_-* &quot;-&quot;??\ _₽_-;_-@_-"/>
    <numFmt numFmtId="172" formatCode="0.000"/>
    <numFmt numFmtId="173" formatCode="_-* #,##0.0_р_._-;\-* #,##0.0_р_._-;_-* &quot;-&quot;?_р_._-;_-@_-"/>
    <numFmt numFmtId="174" formatCode="_-* #,##0.00_р_._-;\-* #,##0.00_р_._-;_-* &quot;-&quot;?_р_._-;_-@_-"/>
  </numFmts>
  <fonts count="43">
    <font>
      <sz val="11"/>
      <color theme="1"/>
      <name val="Calibri"/>
      <family val="2"/>
      <charset val="204"/>
      <scheme val="minor"/>
    </font>
    <font>
      <sz val="12"/>
      <color indexed="8"/>
      <name val="Times New Roman"/>
      <family val="1"/>
      <charset val="204"/>
    </font>
    <font>
      <sz val="10"/>
      <name val="Arial Cyr"/>
      <charset val="204"/>
    </font>
    <font>
      <sz val="11"/>
      <color indexed="8"/>
      <name val="Calibri"/>
      <family val="2"/>
      <charset val="204"/>
    </font>
    <font>
      <sz val="12"/>
      <name val="Times New Roman"/>
      <family val="1"/>
      <charset val="204"/>
    </font>
    <font>
      <sz val="12"/>
      <name val="KZ Times New Roman"/>
      <family val="1"/>
      <charset val="204"/>
    </font>
    <font>
      <sz val="8"/>
      <color indexed="8"/>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sz val="10"/>
      <name val="Arial"/>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charset val="204"/>
    </font>
    <font>
      <sz val="11"/>
      <color indexed="10"/>
      <name val="Calibri"/>
      <family val="2"/>
      <charset val="204"/>
    </font>
    <font>
      <sz val="11"/>
      <color indexed="17"/>
      <name val="Calibri"/>
      <family val="2"/>
      <charset val="204"/>
    </font>
    <font>
      <b/>
      <sz val="12"/>
      <color indexed="8"/>
      <name val="Times New Roman"/>
      <family val="1"/>
      <charset val="204"/>
    </font>
    <font>
      <b/>
      <sz val="12"/>
      <name val="Times New Roman"/>
      <family val="1"/>
      <charset val="204"/>
    </font>
    <font>
      <sz val="11"/>
      <name val="Times New Roman"/>
      <family val="1"/>
      <charset val="204"/>
    </font>
    <font>
      <sz val="11"/>
      <color theme="1"/>
      <name val="Calibri"/>
      <family val="2"/>
      <charset val="204"/>
      <scheme val="minor"/>
    </font>
    <font>
      <b/>
      <sz val="14"/>
      <color indexed="8"/>
      <name val="Times New Roman"/>
      <family val="1"/>
      <charset val="204"/>
    </font>
    <font>
      <b/>
      <sz val="11"/>
      <color theme="1"/>
      <name val="Calibri"/>
      <family val="2"/>
      <charset val="204"/>
      <scheme val="minor"/>
    </font>
    <font>
      <b/>
      <sz val="12"/>
      <color theme="1"/>
      <name val="Calibri"/>
      <family val="2"/>
      <charset val="204"/>
      <scheme val="minor"/>
    </font>
    <font>
      <i/>
      <sz val="12"/>
      <name val="Times New Roman"/>
      <family val="1"/>
      <charset val="204"/>
    </font>
    <font>
      <sz val="22"/>
      <color theme="1"/>
      <name val="Calibri"/>
      <family val="2"/>
      <charset val="204"/>
      <scheme val="minor"/>
    </font>
    <font>
      <sz val="11"/>
      <name val="Calibri"/>
      <family val="2"/>
      <charset val="204"/>
      <scheme val="minor"/>
    </font>
    <font>
      <b/>
      <sz val="14"/>
      <name val="Times New Roman"/>
      <family val="1"/>
      <charset val="204"/>
    </font>
    <font>
      <b/>
      <sz val="10"/>
      <name val="Arial Cyr"/>
      <charset val="204"/>
    </font>
    <font>
      <sz val="14"/>
      <name val="Times New Roman"/>
      <family val="1"/>
      <charset val="204"/>
    </font>
    <font>
      <b/>
      <sz val="14"/>
      <color rgb="FF000000"/>
      <name val="Times New Roman"/>
      <family val="1"/>
      <charset val="204"/>
    </font>
    <font>
      <sz val="14"/>
      <color rgb="FF000000"/>
      <name val="Times New Roman"/>
      <family val="1"/>
      <charset val="204"/>
    </font>
    <font>
      <sz val="12"/>
      <color theme="1"/>
      <name val="Times New Roman"/>
      <family val="1"/>
      <charset val="204"/>
    </font>
    <font>
      <sz val="12"/>
      <color indexed="8"/>
      <name val="Calibri"/>
      <family val="2"/>
      <charset val="204"/>
    </font>
    <font>
      <b/>
      <i/>
      <sz val="12"/>
      <name val="Times New Roman"/>
      <family val="1"/>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49">
    <xf numFmtId="0" fontId="0" fillId="0" borderId="0"/>
    <xf numFmtId="0" fontId="5" fillId="0" borderId="1">
      <alignment horizontal="left" vertical="top" wrapText="1"/>
    </xf>
    <xf numFmtId="0" fontId="6" fillId="0" borderId="0">
      <alignment horizontal="left" vertical="top"/>
    </xf>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8" fillId="4" borderId="2" applyNumberFormat="0" applyAlignment="0" applyProtection="0"/>
    <xf numFmtId="0" fontId="9" fillId="11" borderId="3" applyNumberFormat="0" applyAlignment="0" applyProtection="0"/>
    <xf numFmtId="0" fontId="10" fillId="11" borderId="2" applyNumberFormat="0" applyAlignment="0" applyProtection="0"/>
    <xf numFmtId="164" fontId="2" fillId="0" borderId="0" applyFon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0" borderId="0"/>
    <xf numFmtId="0" fontId="15" fillId="0" borderId="0"/>
    <xf numFmtId="0" fontId="16" fillId="12" borderId="8"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2" fillId="0" borderId="0"/>
    <xf numFmtId="0" fontId="15" fillId="0" borderId="0"/>
    <xf numFmtId="0" fontId="2" fillId="0" borderId="0">
      <alignment horizontal="center"/>
    </xf>
    <xf numFmtId="0" fontId="2" fillId="0" borderId="0">
      <alignment horizontal="center"/>
    </xf>
    <xf numFmtId="0" fontId="19" fillId="2" borderId="0" applyNumberFormat="0" applyBorder="0" applyAlignment="0" applyProtection="0"/>
    <xf numFmtId="0" fontId="20" fillId="0" borderId="0" applyNumberFormat="0" applyFill="0" applyBorder="0" applyAlignment="0" applyProtection="0"/>
    <xf numFmtId="0" fontId="3" fillId="14" borderId="9" applyNumberFormat="0" applyFont="0" applyAlignment="0" applyProtection="0"/>
    <xf numFmtId="0" fontId="21" fillId="0" borderId="10" applyNumberFormat="0" applyFill="0" applyAlignment="0" applyProtection="0"/>
    <xf numFmtId="0" fontId="22" fillId="0" borderId="0"/>
    <xf numFmtId="0" fontId="23" fillId="0" borderId="0" applyNumberForma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0" fontId="24" fillId="3" borderId="0" applyNumberFormat="0" applyBorder="0" applyAlignment="0" applyProtection="0"/>
    <xf numFmtId="0" fontId="3" fillId="0" borderId="0"/>
    <xf numFmtId="169" fontId="3" fillId="0" borderId="0" applyFont="0" applyFill="0" applyBorder="0" applyAlignment="0" applyProtection="0"/>
    <xf numFmtId="0" fontId="3" fillId="0" borderId="0"/>
    <xf numFmtId="0" fontId="22" fillId="0" borderId="0"/>
    <xf numFmtId="0" fontId="3" fillId="0" borderId="0"/>
    <xf numFmtId="0" fontId="3" fillId="0" borderId="0"/>
    <xf numFmtId="0" fontId="3" fillId="0" borderId="0"/>
    <xf numFmtId="0" fontId="22" fillId="0" borderId="0"/>
    <xf numFmtId="43" fontId="28" fillId="0" borderId="0" applyFont="0" applyFill="0" applyBorder="0" applyAlignment="0" applyProtection="0"/>
    <xf numFmtId="0" fontId="15" fillId="0" borderId="0"/>
    <xf numFmtId="0" fontId="15" fillId="0" borderId="0"/>
    <xf numFmtId="0" fontId="3" fillId="0" borderId="0"/>
    <xf numFmtId="0" fontId="3" fillId="0" borderId="0"/>
  </cellStyleXfs>
  <cellXfs count="225">
    <xf numFmtId="0" fontId="0" fillId="0" borderId="0" xfId="0"/>
    <xf numFmtId="0" fontId="1" fillId="0" borderId="0" xfId="0" applyFont="1" applyFill="1" applyAlignment="1">
      <alignment vertical="center"/>
    </xf>
    <xf numFmtId="0" fontId="0" fillId="0" borderId="0" xfId="0" applyFill="1"/>
    <xf numFmtId="0" fontId="25" fillId="0" borderId="14" xfId="0" applyFont="1" applyFill="1" applyBorder="1" applyAlignment="1">
      <alignment horizontal="center" vertical="center" wrapText="1"/>
    </xf>
    <xf numFmtId="0" fontId="25" fillId="0" borderId="11" xfId="0" applyFont="1" applyFill="1" applyBorder="1" applyAlignment="1">
      <alignment vertical="center"/>
    </xf>
    <xf numFmtId="0" fontId="1"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167" fontId="25" fillId="0" borderId="11" xfId="0" applyNumberFormat="1" applyFont="1" applyFill="1" applyBorder="1" applyAlignment="1">
      <alignment horizontal="center" vertical="center"/>
    </xf>
    <xf numFmtId="0" fontId="26" fillId="0" borderId="11"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wrapText="1"/>
    </xf>
    <xf numFmtId="168" fontId="25"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11" xfId="0" applyFont="1" applyFill="1" applyBorder="1" applyAlignment="1"/>
    <xf numFmtId="0" fontId="25" fillId="0" borderId="11" xfId="0" applyFont="1" applyFill="1" applyBorder="1" applyAlignment="1">
      <alignment horizontal="center" wrapText="1"/>
    </xf>
    <xf numFmtId="0" fontId="25" fillId="0" borderId="11" xfId="0" applyFont="1" applyFill="1" applyBorder="1" applyAlignment="1">
      <alignment horizontal="center"/>
    </xf>
    <xf numFmtId="167" fontId="30" fillId="0" borderId="0" xfId="0" applyNumberFormat="1" applyFont="1" applyFill="1"/>
    <xf numFmtId="167" fontId="31" fillId="0" borderId="0" xfId="0" applyNumberFormat="1" applyFont="1" applyFill="1"/>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4" fillId="0" borderId="11" xfId="0" applyFont="1" applyFill="1" applyBorder="1" applyAlignment="1">
      <alignment vertical="top" wrapText="1"/>
    </xf>
    <xf numFmtId="0" fontId="4" fillId="0" borderId="11" xfId="0" applyFont="1" applyFill="1" applyBorder="1" applyAlignment="1">
      <alignment horizontal="left" vertical="top" wrapText="1"/>
    </xf>
    <xf numFmtId="0" fontId="4" fillId="0" borderId="11" xfId="0" applyFont="1" applyFill="1" applyBorder="1" applyAlignment="1">
      <alignment horizontal="center" vertical="center" wrapText="1"/>
    </xf>
    <xf numFmtId="1" fontId="25" fillId="0" borderId="16" xfId="0" applyNumberFormat="1" applyFont="1" applyFill="1" applyBorder="1" applyAlignment="1">
      <alignment vertical="center"/>
    </xf>
    <xf numFmtId="0" fontId="25" fillId="0" borderId="16" xfId="0" applyFont="1" applyFill="1" applyBorder="1" applyAlignment="1">
      <alignment vertical="center"/>
    </xf>
    <xf numFmtId="167" fontId="25" fillId="0" borderId="11" xfId="0" applyNumberFormat="1" applyFont="1" applyFill="1" applyBorder="1" applyAlignment="1">
      <alignment horizontal="center"/>
    </xf>
    <xf numFmtId="0" fontId="4" fillId="0" borderId="11" xfId="0" applyFont="1" applyFill="1" applyBorder="1" applyAlignment="1">
      <alignment horizontal="center" vertical="top"/>
    </xf>
    <xf numFmtId="0" fontId="25" fillId="0" borderId="12" xfId="0" applyFont="1" applyFill="1" applyBorder="1" applyAlignment="1">
      <alignment vertical="center"/>
    </xf>
    <xf numFmtId="0" fontId="25" fillId="0" borderId="14" xfId="0" applyFont="1" applyFill="1" applyBorder="1" applyAlignment="1">
      <alignment vertical="center"/>
    </xf>
    <xf numFmtId="0" fontId="25" fillId="0" borderId="13" xfId="0" applyFont="1" applyFill="1" applyBorder="1" applyAlignment="1">
      <alignment vertical="center"/>
    </xf>
    <xf numFmtId="167" fontId="1" fillId="0" borderId="12" xfId="0" applyNumberFormat="1" applyFont="1" applyFill="1" applyBorder="1" applyAlignment="1">
      <alignment horizontal="center" vertical="center"/>
    </xf>
    <xf numFmtId="0" fontId="33" fillId="0" borderId="0" xfId="0" applyFont="1" applyFill="1"/>
    <xf numFmtId="0" fontId="1" fillId="0" borderId="0" xfId="0" applyFont="1" applyFill="1" applyAlignment="1">
      <alignment horizontal="center" vertical="center"/>
    </xf>
    <xf numFmtId="0" fontId="1" fillId="0" borderId="0" xfId="0" applyFont="1" applyFill="1" applyAlignment="1">
      <alignment horizontal="center" vertical="center" wrapText="1"/>
    </xf>
    <xf numFmtId="167" fontId="0" fillId="0" borderId="0" xfId="0" applyNumberFormat="1" applyFill="1"/>
    <xf numFmtId="0" fontId="4" fillId="0" borderId="11" xfId="36" applyFont="1" applyFill="1" applyBorder="1" applyAlignment="1">
      <alignment horizontal="left" vertical="top" wrapText="1"/>
    </xf>
    <xf numFmtId="166" fontId="1" fillId="0" borderId="11" xfId="0" applyNumberFormat="1" applyFont="1" applyFill="1" applyBorder="1" applyAlignment="1">
      <alignment horizontal="center" vertical="top" wrapText="1"/>
    </xf>
    <xf numFmtId="0" fontId="1" fillId="0" borderId="12" xfId="0" applyFont="1" applyFill="1" applyBorder="1" applyAlignment="1">
      <alignment vertical="top" wrapText="1"/>
    </xf>
    <xf numFmtId="0" fontId="4" fillId="0" borderId="11" xfId="40" applyFont="1" applyFill="1" applyBorder="1" applyAlignment="1">
      <alignment horizontal="center" vertical="top" wrapText="1"/>
    </xf>
    <xf numFmtId="0" fontId="4" fillId="0" borderId="11" xfId="0" applyFont="1" applyFill="1" applyBorder="1" applyAlignment="1">
      <alignment vertical="center" wrapText="1"/>
    </xf>
    <xf numFmtId="0" fontId="26" fillId="0" borderId="11" xfId="0" applyFont="1" applyFill="1" applyBorder="1" applyAlignment="1">
      <alignment horizontal="center" vertical="top" wrapText="1"/>
    </xf>
    <xf numFmtId="166" fontId="25" fillId="0" borderId="16" xfId="0" applyNumberFormat="1" applyFont="1" applyFill="1" applyBorder="1" applyAlignment="1">
      <alignment vertical="center"/>
    </xf>
    <xf numFmtId="0" fontId="34" fillId="0" borderId="0" xfId="0" applyFont="1" applyFill="1"/>
    <xf numFmtId="0" fontId="1" fillId="0" borderId="0" xfId="31" applyFont="1" applyFill="1" applyAlignment="1">
      <alignment horizontal="center" vertical="top" wrapText="1"/>
    </xf>
    <xf numFmtId="0" fontId="1" fillId="0" borderId="0" xfId="0" applyFont="1" applyFill="1" applyAlignment="1">
      <alignment horizontal="center" vertical="top"/>
    </xf>
    <xf numFmtId="0" fontId="25" fillId="0" borderId="11" xfId="23" applyFont="1" applyFill="1" applyBorder="1" applyAlignment="1">
      <alignment horizontal="center" vertical="top" wrapText="1"/>
    </xf>
    <xf numFmtId="0" fontId="1" fillId="0" borderId="11" xfId="23" applyFont="1" applyFill="1" applyBorder="1" applyAlignment="1">
      <alignment horizontal="center" vertical="top" wrapText="1"/>
    </xf>
    <xf numFmtId="0" fontId="1" fillId="0" borderId="0" xfId="0" applyFont="1" applyFill="1" applyBorder="1" applyAlignment="1">
      <alignment horizontal="center" vertical="top"/>
    </xf>
    <xf numFmtId="0" fontId="0" fillId="0" borderId="0" xfId="0" applyFont="1" applyFill="1" applyAlignment="1">
      <alignment horizontal="center" vertical="top"/>
    </xf>
    <xf numFmtId="0" fontId="1" fillId="0" borderId="16" xfId="0" applyFont="1" applyFill="1" applyBorder="1" applyAlignment="1">
      <alignment vertical="center"/>
    </xf>
    <xf numFmtId="167" fontId="4" fillId="0" borderId="12" xfId="0" applyNumberFormat="1" applyFont="1" applyFill="1" applyBorder="1" applyAlignment="1">
      <alignment horizontal="center" vertical="center"/>
    </xf>
    <xf numFmtId="0" fontId="4" fillId="0" borderId="11" xfId="0" applyFont="1" applyFill="1" applyBorder="1" applyAlignment="1">
      <alignment horizontal="center" vertical="top" wrapText="1"/>
    </xf>
    <xf numFmtId="0" fontId="4" fillId="0" borderId="11" xfId="40" applyFont="1" applyFill="1" applyBorder="1" applyAlignment="1">
      <alignment horizontal="center" vertical="center" wrapText="1"/>
    </xf>
    <xf numFmtId="0" fontId="25" fillId="0" borderId="11" xfId="23" applyFont="1" applyFill="1" applyBorder="1" applyAlignment="1">
      <alignment horizontal="center" vertical="center" wrapText="1"/>
    </xf>
    <xf numFmtId="0" fontId="3" fillId="0" borderId="0" xfId="48" applyFill="1"/>
    <xf numFmtId="0" fontId="39" fillId="0" borderId="0" xfId="48" applyFont="1" applyFill="1" applyAlignment="1">
      <alignment horizontal="justify"/>
    </xf>
    <xf numFmtId="0" fontId="37" fillId="0" borderId="0" xfId="48" applyFont="1" applyFill="1"/>
    <xf numFmtId="0" fontId="3" fillId="0" borderId="0" xfId="48" applyFont="1" applyFill="1"/>
    <xf numFmtId="0" fontId="4" fillId="0" borderId="11" xfId="48" applyFont="1" applyFill="1" applyBorder="1" applyAlignment="1">
      <alignment horizontal="left" vertical="top" wrapText="1"/>
    </xf>
    <xf numFmtId="0" fontId="36" fillId="0" borderId="0" xfId="48" applyFont="1" applyFill="1" applyAlignment="1">
      <alignment vertical="center"/>
    </xf>
    <xf numFmtId="0" fontId="35" fillId="0" borderId="0" xfId="48" applyFont="1" applyFill="1" applyBorder="1" applyAlignment="1">
      <alignment vertical="center"/>
    </xf>
    <xf numFmtId="4" fontId="35" fillId="0" borderId="0" xfId="48" applyNumberFormat="1" applyFont="1" applyFill="1" applyBorder="1" applyAlignment="1">
      <alignment vertical="center"/>
    </xf>
    <xf numFmtId="1" fontId="4" fillId="0" borderId="0" xfId="41" applyNumberFormat="1" applyFont="1" applyFill="1" applyAlignment="1">
      <alignment horizontal="center" vertical="top" wrapText="1"/>
    </xf>
    <xf numFmtId="1" fontId="4" fillId="0" borderId="0" xfId="41" applyNumberFormat="1" applyFont="1" applyFill="1" applyBorder="1" applyAlignment="1">
      <alignment vertical="top" wrapText="1"/>
    </xf>
    <xf numFmtId="0" fontId="4" fillId="0" borderId="12" xfId="0" applyFont="1" applyFill="1" applyBorder="1" applyAlignment="1">
      <alignment horizontal="center" vertical="top" wrapText="1"/>
    </xf>
    <xf numFmtId="0" fontId="0" fillId="0" borderId="0" xfId="0" applyFill="1" applyBorder="1"/>
    <xf numFmtId="0" fontId="1" fillId="0" borderId="15" xfId="0" applyFont="1" applyFill="1" applyBorder="1" applyAlignment="1">
      <alignment horizontal="center" vertical="top"/>
    </xf>
    <xf numFmtId="0" fontId="25" fillId="0" borderId="14"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1" xfId="0" applyFont="1" applyFill="1" applyBorder="1" applyAlignment="1">
      <alignment vertical="center" wrapText="1"/>
    </xf>
    <xf numFmtId="0" fontId="1" fillId="0" borderId="11" xfId="0" applyFont="1" applyFill="1" applyBorder="1" applyAlignment="1">
      <alignment vertical="center" wrapText="1"/>
    </xf>
    <xf numFmtId="0" fontId="1" fillId="0" borderId="11" xfId="0" applyFont="1" applyFill="1" applyBorder="1" applyAlignment="1">
      <alignment vertical="center"/>
    </xf>
    <xf numFmtId="0" fontId="25" fillId="0" borderId="0" xfId="0" applyFont="1" applyFill="1" applyAlignment="1">
      <alignment horizontal="center" vertical="center"/>
    </xf>
    <xf numFmtId="0" fontId="4" fillId="0" borderId="0" xfId="41" applyFont="1" applyFill="1" applyBorder="1" applyAlignment="1">
      <alignment horizontal="left" vertical="top" wrapText="1"/>
    </xf>
    <xf numFmtId="1" fontId="4" fillId="0" borderId="0" xfId="41" applyNumberFormat="1" applyFont="1" applyFill="1" applyBorder="1" applyAlignment="1">
      <alignment horizontal="left" vertical="top" wrapText="1"/>
    </xf>
    <xf numFmtId="0" fontId="4" fillId="0" borderId="14" xfId="36" applyFont="1" applyFill="1" applyBorder="1" applyAlignment="1">
      <alignment horizontal="left" vertical="top" wrapText="1"/>
    </xf>
    <xf numFmtId="0" fontId="25" fillId="0" borderId="11" xfId="0" applyFont="1" applyFill="1" applyBorder="1" applyAlignment="1">
      <alignment horizontal="left" wrapText="1"/>
    </xf>
    <xf numFmtId="0" fontId="1" fillId="0" borderId="16" xfId="0" applyFont="1" applyFill="1" applyBorder="1" applyAlignment="1">
      <alignment horizontal="center" vertical="top" wrapText="1"/>
    </xf>
    <xf numFmtId="0" fontId="4" fillId="0" borderId="12" xfId="0" applyFont="1" applyFill="1" applyBorder="1" applyAlignment="1">
      <alignment vertical="top" wrapText="1"/>
    </xf>
    <xf numFmtId="166" fontId="4" fillId="0" borderId="11" xfId="0" applyNumberFormat="1" applyFont="1" applyFill="1" applyBorder="1" applyAlignment="1">
      <alignment horizontal="center" vertical="top" wrapText="1"/>
    </xf>
    <xf numFmtId="0" fontId="4" fillId="0" borderId="11" xfId="0" applyFont="1" applyFill="1" applyBorder="1" applyAlignment="1">
      <alignment horizontal="center" vertical="center"/>
    </xf>
    <xf numFmtId="0" fontId="26" fillId="0" borderId="11" xfId="0" applyFont="1" applyFill="1" applyBorder="1" applyAlignment="1">
      <alignment horizontal="left" vertical="top" wrapText="1"/>
    </xf>
    <xf numFmtId="166" fontId="1" fillId="0" borderId="11" xfId="0" applyNumberFormat="1" applyFont="1" applyFill="1" applyBorder="1" applyAlignment="1">
      <alignment horizontal="center" vertical="top"/>
    </xf>
    <xf numFmtId="0" fontId="1" fillId="0" borderId="11" xfId="0" applyFont="1" applyFill="1" applyBorder="1" applyAlignment="1">
      <alignment horizontal="left" vertical="top" wrapText="1"/>
    </xf>
    <xf numFmtId="172" fontId="1" fillId="0" borderId="11" xfId="0" applyNumberFormat="1" applyFont="1" applyFill="1" applyBorder="1" applyAlignment="1">
      <alignment horizontal="center" vertical="top"/>
    </xf>
    <xf numFmtId="0" fontId="4" fillId="0" borderId="11" xfId="36" applyFont="1" applyFill="1" applyBorder="1" applyAlignment="1">
      <alignment horizontal="center" vertical="top" wrapText="1"/>
    </xf>
    <xf numFmtId="0" fontId="1" fillId="0" borderId="11" xfId="0" applyFont="1" applyFill="1" applyBorder="1" applyAlignment="1">
      <alignment horizontal="center" vertical="center" wrapText="1"/>
    </xf>
    <xf numFmtId="167" fontId="4" fillId="0" borderId="11" xfId="0" applyNumberFormat="1" applyFont="1" applyFill="1" applyBorder="1" applyAlignment="1">
      <alignment horizontal="center" vertical="center"/>
    </xf>
    <xf numFmtId="167" fontId="1" fillId="0" borderId="11" xfId="0" applyNumberFormat="1" applyFont="1" applyFill="1" applyBorder="1" applyAlignment="1">
      <alignment horizontal="center" vertical="center"/>
    </xf>
    <xf numFmtId="0" fontId="4" fillId="0" borderId="15" xfId="36" applyFont="1" applyFill="1" applyBorder="1" applyAlignment="1">
      <alignment horizontal="left" vertical="top" wrapText="1"/>
    </xf>
    <xf numFmtId="167" fontId="4" fillId="0" borderId="12" xfId="0" applyNumberFormat="1" applyFont="1" applyFill="1" applyBorder="1" applyAlignment="1">
      <alignment horizontal="center" vertical="top"/>
    </xf>
    <xf numFmtId="2" fontId="4" fillId="0" borderId="11" xfId="0" applyNumberFormat="1" applyFont="1" applyFill="1" applyBorder="1" applyAlignment="1">
      <alignment horizontal="center" vertical="top" wrapText="1"/>
    </xf>
    <xf numFmtId="0" fontId="27" fillId="0" borderId="11" xfId="0" applyFont="1" applyFill="1" applyBorder="1" applyAlignment="1">
      <alignment vertical="top" wrapText="1"/>
    </xf>
    <xf numFmtId="0" fontId="1" fillId="0" borderId="12" xfId="0" applyFont="1" applyFill="1" applyBorder="1" applyAlignment="1">
      <alignment horizontal="center" vertical="top" wrapText="1"/>
    </xf>
    <xf numFmtId="0" fontId="25" fillId="0" borderId="11" xfId="0" applyFont="1" applyFill="1" applyBorder="1" applyAlignment="1">
      <alignment horizontal="center" vertical="top" wrapText="1"/>
    </xf>
    <xf numFmtId="2" fontId="1" fillId="0" borderId="11" xfId="0" applyNumberFormat="1" applyFont="1" applyFill="1" applyBorder="1" applyAlignment="1">
      <alignment horizontal="center" vertical="top" wrapText="1"/>
    </xf>
    <xf numFmtId="0" fontId="1" fillId="0" borderId="11" xfId="0" applyFont="1" applyFill="1" applyBorder="1" applyAlignment="1">
      <alignment horizontal="right" vertical="top" wrapText="1"/>
    </xf>
    <xf numFmtId="0" fontId="1" fillId="0" borderId="11" xfId="0" applyFont="1" applyFill="1" applyBorder="1" applyAlignment="1">
      <alignment vertical="top" wrapText="1"/>
    </xf>
    <xf numFmtId="0" fontId="1" fillId="0" borderId="12" xfId="0" applyFont="1" applyFill="1" applyBorder="1" applyAlignment="1">
      <alignment horizontal="center" vertical="center" wrapText="1"/>
    </xf>
    <xf numFmtId="167" fontId="1" fillId="0" borderId="11" xfId="0" applyNumberFormat="1" applyFont="1" applyFill="1" applyBorder="1" applyAlignment="1">
      <alignment horizontal="center" vertical="top"/>
    </xf>
    <xf numFmtId="0" fontId="25" fillId="0" borderId="11" xfId="0" applyFont="1" applyFill="1" applyBorder="1" applyAlignment="1">
      <alignment horizontal="left" vertical="top" wrapText="1"/>
    </xf>
    <xf numFmtId="0" fontId="4" fillId="0" borderId="11" xfId="38" applyFont="1" applyFill="1" applyBorder="1" applyAlignment="1">
      <alignment horizontal="left" vertical="top" wrapText="1"/>
    </xf>
    <xf numFmtId="0" fontId="25" fillId="0" borderId="11" xfId="0" applyFont="1" applyFill="1" applyBorder="1" applyAlignment="1">
      <alignment horizontal="left" vertical="top"/>
    </xf>
    <xf numFmtId="0" fontId="1" fillId="0" borderId="16" xfId="0" applyFont="1" applyFill="1" applyBorder="1" applyAlignment="1">
      <alignment horizontal="center" vertical="center" wrapText="1"/>
    </xf>
    <xf numFmtId="166" fontId="1" fillId="0" borderId="16" xfId="0" applyNumberFormat="1" applyFont="1" applyFill="1" applyBorder="1" applyAlignment="1">
      <alignment horizontal="center" vertical="top" wrapText="1"/>
    </xf>
    <xf numFmtId="0" fontId="4" fillId="0" borderId="11" xfId="48" applyFont="1" applyFill="1" applyBorder="1" applyAlignment="1">
      <alignment horizontal="center" vertical="top" wrapText="1"/>
    </xf>
    <xf numFmtId="0" fontId="4" fillId="0" borderId="15" xfId="0" applyFont="1" applyFill="1" applyBorder="1" applyAlignment="1">
      <alignment horizontal="center" vertical="top" wrapText="1"/>
    </xf>
    <xf numFmtId="170" fontId="4" fillId="0" borderId="11" xfId="37" applyNumberFormat="1"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6" xfId="0" applyFont="1" applyFill="1" applyBorder="1" applyAlignment="1">
      <alignment horizontal="center" vertical="top" wrapText="1"/>
    </xf>
    <xf numFmtId="170" fontId="4" fillId="0" borderId="16" xfId="37" applyNumberFormat="1" applyFont="1" applyFill="1" applyBorder="1" applyAlignment="1">
      <alignment vertical="top" wrapText="1"/>
    </xf>
    <xf numFmtId="170" fontId="4" fillId="0" borderId="16" xfId="37" applyNumberFormat="1" applyFont="1" applyFill="1" applyBorder="1" applyAlignment="1">
      <alignment horizontal="center" vertical="top" wrapText="1"/>
    </xf>
    <xf numFmtId="0" fontId="4" fillId="0" borderId="16" xfId="0" applyFont="1" applyFill="1" applyBorder="1" applyAlignment="1">
      <alignment horizontal="left" vertical="top" wrapText="1"/>
    </xf>
    <xf numFmtId="0" fontId="4" fillId="0" borderId="11" xfId="39" applyFont="1" applyFill="1" applyBorder="1" applyAlignment="1">
      <alignment horizontal="center" vertical="top" wrapText="1"/>
    </xf>
    <xf numFmtId="0" fontId="4" fillId="0" borderId="16" xfId="0" applyFont="1" applyFill="1" applyBorder="1" applyAlignment="1">
      <alignment horizontal="center" vertical="center" wrapText="1"/>
    </xf>
    <xf numFmtId="0" fontId="4" fillId="0" borderId="16" xfId="39" applyFont="1" applyFill="1" applyBorder="1" applyAlignment="1">
      <alignment horizontal="center" vertical="top" wrapText="1"/>
    </xf>
    <xf numFmtId="0" fontId="4" fillId="0" borderId="16" xfId="0" applyFont="1" applyFill="1" applyBorder="1" applyAlignment="1">
      <alignment vertical="top"/>
    </xf>
    <xf numFmtId="0" fontId="4" fillId="0" borderId="16" xfId="0" applyFont="1" applyFill="1" applyBorder="1" applyAlignment="1">
      <alignment vertical="center"/>
    </xf>
    <xf numFmtId="1" fontId="1" fillId="0" borderId="16" xfId="0" applyNumberFormat="1" applyFont="1" applyFill="1" applyBorder="1" applyAlignment="1">
      <alignment vertical="center"/>
    </xf>
    <xf numFmtId="166" fontId="1" fillId="0" borderId="11" xfId="0" applyNumberFormat="1" applyFont="1" applyFill="1" applyBorder="1" applyAlignment="1">
      <alignment vertical="top" wrapText="1"/>
    </xf>
    <xf numFmtId="0" fontId="1" fillId="0" borderId="16" xfId="0" applyFont="1" applyFill="1" applyBorder="1" applyAlignment="1">
      <alignment vertical="top"/>
    </xf>
    <xf numFmtId="166" fontId="4" fillId="0" borderId="16" xfId="0" applyNumberFormat="1" applyFont="1" applyFill="1" applyBorder="1" applyAlignment="1">
      <alignment vertical="center"/>
    </xf>
    <xf numFmtId="0" fontId="4" fillId="0" borderId="16" xfId="0" applyFont="1" applyFill="1" applyBorder="1" applyAlignment="1">
      <alignment vertical="top" wrapText="1"/>
    </xf>
    <xf numFmtId="0" fontId="32" fillId="0" borderId="11" xfId="0" applyFont="1" applyFill="1" applyBorder="1" applyAlignment="1">
      <alignment vertical="center" wrapText="1"/>
    </xf>
    <xf numFmtId="0" fontId="1" fillId="0" borderId="16" xfId="0" applyFont="1" applyFill="1" applyBorder="1" applyAlignment="1">
      <alignment horizontal="left" vertical="top" wrapText="1"/>
    </xf>
    <xf numFmtId="0" fontId="4" fillId="0" borderId="15" xfId="42" applyFont="1" applyFill="1" applyBorder="1" applyAlignment="1">
      <alignment horizontal="left" vertical="top" wrapText="1"/>
    </xf>
    <xf numFmtId="0" fontId="4" fillId="0" borderId="15" xfId="42" applyFont="1" applyFill="1" applyBorder="1" applyAlignment="1">
      <alignment horizontal="center" vertical="top" wrapText="1"/>
    </xf>
    <xf numFmtId="3" fontId="4" fillId="0" borderId="11" xfId="43" applyNumberFormat="1" applyFont="1" applyFill="1" applyBorder="1" applyAlignment="1">
      <alignment horizontal="center" vertical="top" wrapText="1"/>
    </xf>
    <xf numFmtId="167" fontId="4" fillId="0" borderId="11" xfId="0" applyNumberFormat="1" applyFont="1" applyFill="1" applyBorder="1" applyAlignment="1">
      <alignment horizontal="right" vertical="top"/>
    </xf>
    <xf numFmtId="167" fontId="1" fillId="0" borderId="11" xfId="0" applyNumberFormat="1" applyFont="1" applyFill="1" applyBorder="1" applyAlignment="1">
      <alignment horizontal="right" vertical="top"/>
    </xf>
    <xf numFmtId="167" fontId="25" fillId="0" borderId="11" xfId="0" applyNumberFormat="1" applyFont="1" applyFill="1" applyBorder="1" applyAlignment="1">
      <alignment horizontal="right" vertical="top"/>
    </xf>
    <xf numFmtId="0" fontId="26" fillId="0" borderId="11" xfId="41" applyFont="1" applyFill="1" applyBorder="1" applyAlignment="1">
      <alignment horizontal="center" vertical="top" wrapText="1"/>
    </xf>
    <xf numFmtId="0" fontId="4" fillId="0" borderId="11" xfId="41" applyFont="1" applyFill="1" applyBorder="1" applyAlignment="1">
      <alignment horizontal="left" vertical="top" wrapText="1"/>
    </xf>
    <xf numFmtId="0" fontId="4" fillId="0" borderId="11" xfId="41" applyFont="1" applyFill="1" applyBorder="1" applyAlignment="1">
      <alignment horizontal="center" vertical="top" wrapText="1"/>
    </xf>
    <xf numFmtId="0" fontId="40" fillId="0" borderId="0" xfId="0" applyFont="1" applyFill="1" applyAlignment="1">
      <alignment horizontal="center" vertical="top"/>
    </xf>
    <xf numFmtId="0" fontId="4" fillId="0" borderId="12" xfId="0" applyFont="1" applyFill="1" applyBorder="1" applyAlignment="1">
      <alignment horizontal="left" vertical="top" wrapText="1"/>
    </xf>
    <xf numFmtId="0" fontId="1" fillId="0" borderId="16" xfId="0" applyFont="1" applyFill="1" applyBorder="1" applyAlignment="1">
      <alignment vertical="top" wrapText="1"/>
    </xf>
    <xf numFmtId="0" fontId="41" fillId="0" borderId="0" xfId="48" applyFont="1" applyFill="1"/>
    <xf numFmtId="173" fontId="4" fillId="0" borderId="11" xfId="48" applyNumberFormat="1" applyFont="1" applyFill="1" applyBorder="1" applyAlignment="1">
      <alignment vertical="top"/>
    </xf>
    <xf numFmtId="174" fontId="4" fillId="0" borderId="11" xfId="48" applyNumberFormat="1" applyFont="1" applyFill="1" applyBorder="1" applyAlignment="1">
      <alignment horizontal="center" vertical="top"/>
    </xf>
    <xf numFmtId="174" fontId="4" fillId="0" borderId="11" xfId="48" applyNumberFormat="1" applyFont="1" applyFill="1" applyBorder="1" applyAlignment="1">
      <alignment vertical="top"/>
    </xf>
    <xf numFmtId="0" fontId="4" fillId="0" borderId="11" xfId="48" applyFont="1" applyFill="1" applyBorder="1" applyAlignment="1">
      <alignment vertical="top" wrapText="1"/>
    </xf>
    <xf numFmtId="0" fontId="4" fillId="0" borderId="11" xfId="48" applyFont="1" applyFill="1" applyBorder="1" applyAlignment="1">
      <alignment vertical="top"/>
    </xf>
    <xf numFmtId="0" fontId="26" fillId="0" borderId="11" xfId="48" applyFont="1" applyFill="1" applyBorder="1" applyAlignment="1">
      <alignment vertical="center"/>
    </xf>
    <xf numFmtId="4" fontId="26" fillId="0" borderId="11" xfId="48" applyNumberFormat="1" applyFont="1" applyFill="1" applyBorder="1" applyAlignment="1">
      <alignment vertical="center"/>
    </xf>
    <xf numFmtId="0" fontId="1" fillId="0" borderId="0" xfId="31" applyFont="1" applyFill="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25" fillId="0" borderId="12" xfId="0" applyFont="1" applyFill="1" applyBorder="1" applyAlignment="1">
      <alignment horizontal="left"/>
    </xf>
    <xf numFmtId="0" fontId="25" fillId="0" borderId="14" xfId="0" applyFont="1" applyFill="1" applyBorder="1" applyAlignment="1">
      <alignment horizontal="left"/>
    </xf>
    <xf numFmtId="0" fontId="25" fillId="0" borderId="13" xfId="0" applyFont="1" applyFill="1" applyBorder="1" applyAlignment="1">
      <alignment horizontal="left"/>
    </xf>
    <xf numFmtId="167" fontId="4" fillId="0" borderId="12" xfId="36" applyNumberFormat="1" applyFont="1" applyFill="1" applyBorder="1" applyAlignment="1">
      <alignment horizontal="center" vertical="top" wrapText="1"/>
    </xf>
    <xf numFmtId="167" fontId="4" fillId="0" borderId="13" xfId="36"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 fillId="0" borderId="15" xfId="0" applyFont="1" applyFill="1" applyBorder="1" applyAlignment="1">
      <alignment horizontal="center" vertical="top"/>
    </xf>
    <xf numFmtId="0" fontId="1" fillId="0" borderId="16" xfId="0" applyFont="1" applyFill="1" applyBorder="1" applyAlignment="1">
      <alignment horizontal="center" vertical="top"/>
    </xf>
    <xf numFmtId="1" fontId="4" fillId="0" borderId="15" xfId="45" applyNumberFormat="1" applyFont="1" applyFill="1" applyBorder="1" applyAlignment="1">
      <alignment horizontal="left" vertical="top" wrapText="1"/>
    </xf>
    <xf numFmtId="1" fontId="4" fillId="0" borderId="16" xfId="45" applyNumberFormat="1" applyFont="1" applyFill="1" applyBorder="1" applyAlignment="1">
      <alignment horizontal="left" vertical="top" wrapText="1"/>
    </xf>
    <xf numFmtId="1" fontId="4" fillId="0" borderId="15" xfId="24" applyNumberFormat="1" applyFont="1" applyFill="1" applyBorder="1" applyAlignment="1">
      <alignment horizontal="left" vertical="top" wrapText="1"/>
    </xf>
    <xf numFmtId="1" fontId="4" fillId="0" borderId="16" xfId="24" applyNumberFormat="1" applyFont="1" applyFill="1" applyBorder="1" applyAlignment="1">
      <alignment horizontal="left" vertical="top" wrapText="1"/>
    </xf>
    <xf numFmtId="0" fontId="25" fillId="0" borderId="12"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3" xfId="0" applyFont="1" applyFill="1" applyBorder="1" applyAlignment="1">
      <alignment horizontal="left" vertical="center"/>
    </xf>
    <xf numFmtId="0" fontId="1" fillId="0" borderId="18" xfId="0" applyFont="1" applyFill="1" applyBorder="1" applyAlignment="1">
      <alignment horizontal="center" vertical="top"/>
    </xf>
    <xf numFmtId="0" fontId="25" fillId="0" borderId="11" xfId="0" applyFont="1" applyFill="1" applyBorder="1" applyAlignment="1">
      <alignment vertical="center" wrapText="1"/>
    </xf>
    <xf numFmtId="0" fontId="1" fillId="0" borderId="11" xfId="0" applyFont="1" applyFill="1" applyBorder="1" applyAlignment="1">
      <alignment vertical="center"/>
    </xf>
    <xf numFmtId="171" fontId="4" fillId="0" borderId="15" xfId="44" applyNumberFormat="1" applyFont="1" applyFill="1" applyBorder="1" applyAlignment="1">
      <alignment horizontal="center" vertical="center"/>
    </xf>
    <xf numFmtId="171" fontId="4" fillId="0" borderId="16" xfId="44" applyNumberFormat="1" applyFont="1" applyFill="1" applyBorder="1" applyAlignment="1">
      <alignment horizontal="center" vertical="center"/>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6" xfId="0" applyFont="1" applyFill="1" applyBorder="1" applyAlignment="1">
      <alignment vertical="center"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top" wrapText="1"/>
    </xf>
    <xf numFmtId="0" fontId="4" fillId="0" borderId="15" xfId="40" applyFont="1" applyFill="1" applyBorder="1" applyAlignment="1">
      <alignment horizontal="center" vertical="top" wrapText="1"/>
    </xf>
    <xf numFmtId="0" fontId="4" fillId="0" borderId="16" xfId="40" applyFont="1" applyFill="1" applyBorder="1" applyAlignment="1">
      <alignment horizontal="center" vertical="top" wrapText="1"/>
    </xf>
    <xf numFmtId="166" fontId="4" fillId="0" borderId="15" xfId="0" applyNumberFormat="1" applyFont="1" applyFill="1" applyBorder="1" applyAlignment="1">
      <alignment horizontal="center" vertical="center"/>
    </xf>
    <xf numFmtId="166" fontId="4" fillId="0" borderId="16" xfId="0" applyNumberFormat="1" applyFont="1" applyFill="1" applyBorder="1" applyAlignment="1">
      <alignment horizontal="center" vertical="center"/>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1" fillId="0" borderId="15"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8" xfId="0" applyFont="1" applyFill="1" applyBorder="1" applyAlignment="1">
      <alignment horizontal="center" vertical="top" wrapText="1"/>
    </xf>
    <xf numFmtId="0" fontId="4" fillId="0" borderId="18" xfId="0" applyFont="1" applyFill="1" applyBorder="1" applyAlignment="1">
      <alignment horizontal="center" vertical="top"/>
    </xf>
    <xf numFmtId="0" fontId="25" fillId="0" borderId="17" xfId="0" applyFont="1" applyFill="1" applyBorder="1" applyAlignment="1">
      <alignment horizontal="left" vertical="center"/>
    </xf>
    <xf numFmtId="0" fontId="1" fillId="0" borderId="18" xfId="0" applyFont="1" applyFill="1" applyBorder="1" applyAlignment="1">
      <alignment horizontal="center" vertical="top" wrapText="1"/>
    </xf>
    <xf numFmtId="0" fontId="1" fillId="0" borderId="16" xfId="0" applyFont="1" applyFill="1" applyBorder="1" applyAlignment="1">
      <alignment vertical="center"/>
    </xf>
    <xf numFmtId="0" fontId="25" fillId="0" borderId="11" xfId="0" applyFont="1" applyFill="1" applyBorder="1" applyAlignment="1">
      <alignment horizontal="left" vertical="center"/>
    </xf>
    <xf numFmtId="0" fontId="25" fillId="0" borderId="11" xfId="0" applyFont="1" applyFill="1" applyBorder="1" applyAlignment="1">
      <alignment vertical="top" wrapText="1"/>
    </xf>
    <xf numFmtId="0" fontId="1" fillId="0" borderId="11" xfId="0" applyFont="1" applyFill="1" applyBorder="1" applyAlignment="1">
      <alignment vertical="top"/>
    </xf>
    <xf numFmtId="0" fontId="26" fillId="0" borderId="12" xfId="36" applyFont="1" applyFill="1" applyBorder="1" applyAlignment="1">
      <alignment horizontal="left" vertical="top" wrapText="1"/>
    </xf>
    <xf numFmtId="0" fontId="4" fillId="0" borderId="14" xfId="36" applyFont="1" applyFill="1" applyBorder="1" applyAlignment="1">
      <alignment horizontal="left" vertical="top" wrapText="1"/>
    </xf>
    <xf numFmtId="0" fontId="4" fillId="0" borderId="13" xfId="36" applyFont="1" applyFill="1" applyBorder="1" applyAlignment="1">
      <alignment horizontal="left" vertical="top" wrapText="1"/>
    </xf>
    <xf numFmtId="0" fontId="25" fillId="0" borderId="11" xfId="0" applyFont="1" applyFill="1" applyBorder="1" applyAlignment="1">
      <alignment horizontal="left" wrapText="1"/>
    </xf>
    <xf numFmtId="0" fontId="29" fillId="0" borderId="12" xfId="0" applyFont="1" applyFill="1" applyBorder="1" applyAlignment="1">
      <alignment horizontal="center" vertical="top" wrapText="1"/>
    </xf>
    <xf numFmtId="0" fontId="29" fillId="0" borderId="14" xfId="0" applyFont="1" applyFill="1" applyBorder="1" applyAlignment="1">
      <alignment horizontal="center" vertical="top" wrapText="1"/>
    </xf>
    <xf numFmtId="0" fontId="29" fillId="0" borderId="13" xfId="0" applyFont="1" applyFill="1" applyBorder="1" applyAlignment="1">
      <alignment horizontal="center" vertical="top" wrapText="1"/>
    </xf>
    <xf numFmtId="0" fontId="25" fillId="0" borderId="12" xfId="23" applyFont="1" applyFill="1" applyBorder="1" applyAlignment="1">
      <alignment horizontal="center" vertical="center" wrapText="1"/>
    </xf>
    <xf numFmtId="0" fontId="25" fillId="0" borderId="14" xfId="23" applyFont="1" applyFill="1" applyBorder="1" applyAlignment="1">
      <alignment horizontal="center" vertical="center" wrapText="1"/>
    </xf>
    <xf numFmtId="0" fontId="25" fillId="0" borderId="13" xfId="23" applyFont="1" applyFill="1" applyBorder="1" applyAlignment="1">
      <alignment horizontal="center" vertical="center" wrapText="1"/>
    </xf>
    <xf numFmtId="0" fontId="25" fillId="0" borderId="11" xfId="23"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5" fillId="0" borderId="15" xfId="23" applyFont="1" applyFill="1" applyBorder="1" applyAlignment="1">
      <alignment horizontal="center" vertical="top" wrapText="1"/>
    </xf>
    <xf numFmtId="0" fontId="25" fillId="0" borderId="16" xfId="23" applyFont="1" applyFill="1" applyBorder="1" applyAlignment="1">
      <alignment horizontal="center" vertical="top" wrapText="1"/>
    </xf>
    <xf numFmtId="0" fontId="25" fillId="0" borderId="11" xfId="23" applyFont="1" applyFill="1" applyBorder="1" applyAlignment="1">
      <alignment horizontal="center" vertical="center"/>
    </xf>
    <xf numFmtId="0" fontId="25" fillId="0" borderId="15" xfId="23" applyFont="1" applyFill="1" applyBorder="1" applyAlignment="1">
      <alignment horizontal="center" vertical="center" wrapText="1"/>
    </xf>
    <xf numFmtId="0" fontId="25" fillId="0" borderId="16" xfId="23" applyFont="1" applyFill="1" applyBorder="1" applyAlignment="1">
      <alignment horizontal="center" vertical="center" wrapText="1"/>
    </xf>
    <xf numFmtId="0" fontId="25" fillId="0" borderId="0" xfId="0" applyFont="1" applyFill="1" applyAlignment="1">
      <alignment horizontal="center" vertical="center"/>
    </xf>
    <xf numFmtId="0" fontId="4" fillId="0" borderId="0" xfId="41" applyFont="1" applyFill="1" applyBorder="1" applyAlignment="1">
      <alignment horizontal="left" vertical="top" wrapText="1"/>
    </xf>
    <xf numFmtId="1" fontId="4" fillId="0" borderId="0" xfId="41" applyNumberFormat="1" applyFont="1" applyFill="1" applyBorder="1" applyAlignment="1">
      <alignment horizontal="left" vertical="top" wrapText="1"/>
    </xf>
    <xf numFmtId="0" fontId="1" fillId="0" borderId="19" xfId="0" applyFont="1" applyFill="1" applyBorder="1" applyAlignment="1">
      <alignment horizontal="left" vertical="center"/>
    </xf>
    <xf numFmtId="0" fontId="38" fillId="0" borderId="0" xfId="48" applyFont="1" applyFill="1" applyAlignment="1">
      <alignment horizontal="center"/>
    </xf>
    <xf numFmtId="0" fontId="4" fillId="0" borderId="11" xfId="48" applyFont="1" applyFill="1" applyBorder="1" applyAlignment="1">
      <alignment horizontal="center" vertical="top" wrapText="1"/>
    </xf>
  </cellXfs>
  <cellStyles count="49">
    <cellStyle name="Name4" xfId="1"/>
    <cellStyle name="S4" xfId="2"/>
    <cellStyle name="Акцент1 2" xfId="3"/>
    <cellStyle name="Акцент2 2" xfId="4"/>
    <cellStyle name="Акцент3 2" xfId="5"/>
    <cellStyle name="Акцент4 2" xfId="6"/>
    <cellStyle name="Акцент5 2" xfId="7"/>
    <cellStyle name="Акцент6 2" xfId="8"/>
    <cellStyle name="Ввод  2" xfId="9"/>
    <cellStyle name="Вывод 2" xfId="10"/>
    <cellStyle name="Вычисление 2" xfId="11"/>
    <cellStyle name="Денежный 2" xfId="12"/>
    <cellStyle name="Заголовок 1 2" xfId="13"/>
    <cellStyle name="Заголовок 2 2" xfId="14"/>
    <cellStyle name="Заголовок 3 2" xfId="15"/>
    <cellStyle name="Заголовок 4 2" xfId="16"/>
    <cellStyle name="Итог 2" xfId="17"/>
    <cellStyle name="КАНДАГАЧ тел3-33-96" xfId="18"/>
    <cellStyle name="КАНДАГАЧ тел3-33-96 2" xfId="19"/>
    <cellStyle name="Контрольная ячейка 2" xfId="20"/>
    <cellStyle name="Название 2" xfId="21"/>
    <cellStyle name="Нейтральный 2" xfId="22"/>
    <cellStyle name="Обычный" xfId="0" builtinId="0"/>
    <cellStyle name="Обычный 12 2" xfId="46"/>
    <cellStyle name="Обычный 16" xfId="45"/>
    <cellStyle name="Обычный 2" xfId="23"/>
    <cellStyle name="Обычный 2 2" xfId="24"/>
    <cellStyle name="Обычный 3" xfId="25"/>
    <cellStyle name="Обычный 3 2" xfId="48"/>
    <cellStyle name="Обычный 4" xfId="26"/>
    <cellStyle name="Обычный 5" xfId="47"/>
    <cellStyle name="Обычный_ГП на 2010 год - оконч. вариант 2" xfId="43"/>
    <cellStyle name="Обычный_направление 3" xfId="39"/>
    <cellStyle name="Обычный_Пути достижения_20.07.2010 2" xfId="36"/>
    <cellStyle name="Обычный_Пути достижения_20.07.2010_1 Промышл 2" xfId="41"/>
    <cellStyle name="Обычный_Пути достижения_20.07.2010_2 ЖКХ 2" xfId="38"/>
    <cellStyle name="Обычный_Пути достижения_20.07.2010_4 дороги 2" xfId="40"/>
    <cellStyle name="Обычный_Пути достижения_20.07.2010_Xl0000016_2.здравоохранение" xfId="42"/>
    <cellStyle name="Плохой 2" xfId="27"/>
    <cellStyle name="Пояснение 2" xfId="28"/>
    <cellStyle name="Примечание 2" xfId="29"/>
    <cellStyle name="Связанная ячейка 2" xfId="30"/>
    <cellStyle name="Стиль 1" xfId="31"/>
    <cellStyle name="Текст предупреждения 2" xfId="32"/>
    <cellStyle name="Финансовый" xfId="44" builtinId="3"/>
    <cellStyle name="Финансовый 2" xfId="33"/>
    <cellStyle name="Финансовый 3" xfId="37"/>
    <cellStyle name="Финансовый 4" xfId="34"/>
    <cellStyle name="Хороший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7"/>
  <sheetViews>
    <sheetView view="pageBreakPreview" zoomScale="70" zoomScaleNormal="100" zoomScaleSheetLayoutView="70" zoomScalePageLayoutView="60" workbookViewId="0">
      <selection activeCell="P16" sqref="P16"/>
    </sheetView>
  </sheetViews>
  <sheetFormatPr defaultColWidth="9.109375" defaultRowHeight="14.4"/>
  <cols>
    <col min="1" max="1" width="4.6640625" style="48" customWidth="1"/>
    <col min="2" max="2" width="31.33203125" style="2" customWidth="1"/>
    <col min="3" max="3" width="11.21875" style="2" customWidth="1"/>
    <col min="4" max="4" width="11.44140625" style="2" customWidth="1"/>
    <col min="5" max="5" width="12" style="2" customWidth="1"/>
    <col min="6" max="6" width="10.44140625" style="2" customWidth="1"/>
    <col min="7" max="7" width="11.88671875" style="2" customWidth="1"/>
    <col min="8" max="8" width="12.21875" style="2" customWidth="1"/>
    <col min="9" max="9" width="12.77734375" style="2" customWidth="1"/>
    <col min="10" max="11" width="10.33203125" style="2" customWidth="1"/>
    <col min="12" max="12" width="42.77734375" style="2" customWidth="1"/>
    <col min="13" max="13" width="13.5546875" style="2" customWidth="1"/>
    <col min="14" max="16" width="9.109375" style="2"/>
    <col min="17" max="17" width="11.33203125" style="2" customWidth="1"/>
    <col min="18" max="16384" width="9.109375" style="2"/>
  </cols>
  <sheetData>
    <row r="1" spans="1:14" ht="15.6">
      <c r="A1" s="44"/>
      <c r="B1" s="1"/>
      <c r="C1" s="1"/>
      <c r="D1" s="1"/>
      <c r="E1" s="1"/>
      <c r="F1" s="33"/>
      <c r="G1" s="33"/>
      <c r="H1" s="32"/>
      <c r="I1" s="32"/>
      <c r="J1" s="32"/>
      <c r="K1" s="32"/>
      <c r="L1" s="32"/>
    </row>
    <row r="2" spans="1:14" ht="15.6">
      <c r="A2" s="44"/>
      <c r="B2" s="219" t="s">
        <v>212</v>
      </c>
      <c r="C2" s="219"/>
      <c r="D2" s="219"/>
      <c r="E2" s="219"/>
      <c r="F2" s="219"/>
      <c r="G2" s="219"/>
      <c r="H2" s="219"/>
      <c r="I2" s="219"/>
      <c r="J2" s="219"/>
      <c r="K2" s="219"/>
      <c r="L2" s="219"/>
    </row>
    <row r="3" spans="1:14" ht="15.6">
      <c r="A3" s="44"/>
      <c r="B3" s="219" t="s">
        <v>213</v>
      </c>
      <c r="C3" s="219"/>
      <c r="D3" s="219"/>
      <c r="E3" s="219"/>
      <c r="F3" s="219"/>
      <c r="G3" s="219"/>
      <c r="H3" s="219"/>
      <c r="I3" s="219"/>
      <c r="J3" s="219"/>
      <c r="K3" s="219"/>
      <c r="L3" s="219"/>
    </row>
    <row r="4" spans="1:14" ht="15.6">
      <c r="A4" s="44"/>
      <c r="B4" s="72"/>
      <c r="C4" s="72"/>
      <c r="D4" s="72"/>
      <c r="E4" s="72"/>
      <c r="F4" s="72"/>
      <c r="G4" s="72"/>
      <c r="H4" s="72"/>
      <c r="I4" s="72"/>
      <c r="J4" s="72"/>
      <c r="K4" s="72"/>
      <c r="L4" s="72"/>
    </row>
    <row r="5" spans="1:14" ht="15.6">
      <c r="A5" s="62"/>
      <c r="B5" s="63" t="s">
        <v>214</v>
      </c>
      <c r="C5" s="220" t="s">
        <v>218</v>
      </c>
      <c r="D5" s="220"/>
      <c r="E5" s="220"/>
      <c r="F5" s="220"/>
      <c r="G5" s="220"/>
      <c r="H5" s="220"/>
      <c r="I5" s="73"/>
      <c r="J5" s="72"/>
      <c r="K5" s="72"/>
      <c r="L5" s="72"/>
    </row>
    <row r="6" spans="1:14" ht="15.6">
      <c r="A6" s="62"/>
      <c r="B6" s="63" t="s">
        <v>215</v>
      </c>
      <c r="C6" s="221" t="s">
        <v>219</v>
      </c>
      <c r="D6" s="221"/>
      <c r="E6" s="221"/>
      <c r="F6" s="221"/>
      <c r="G6" s="221"/>
      <c r="H6" s="221"/>
      <c r="I6" s="74"/>
      <c r="J6" s="72"/>
      <c r="K6" s="72"/>
      <c r="L6" s="72"/>
    </row>
    <row r="7" spans="1:14" ht="15.6" customHeight="1">
      <c r="A7" s="62"/>
      <c r="B7" s="63" t="s">
        <v>216</v>
      </c>
      <c r="C7" s="221" t="s">
        <v>217</v>
      </c>
      <c r="D7" s="221"/>
      <c r="E7" s="221"/>
      <c r="F7" s="221"/>
      <c r="G7" s="221"/>
      <c r="H7" s="221"/>
      <c r="I7" s="221"/>
      <c r="J7" s="221"/>
      <c r="K7" s="221"/>
      <c r="L7" s="72"/>
    </row>
    <row r="8" spans="1:14" ht="15.6">
      <c r="A8" s="44"/>
      <c r="B8" s="1"/>
      <c r="C8" s="1"/>
      <c r="D8" s="1"/>
      <c r="E8" s="1"/>
      <c r="F8" s="33"/>
      <c r="G8" s="33"/>
      <c r="H8" s="32"/>
      <c r="I8" s="32"/>
      <c r="J8" s="222"/>
      <c r="K8" s="222"/>
      <c r="L8" s="222"/>
    </row>
    <row r="9" spans="1:14" ht="15.6" customHeight="1">
      <c r="A9" s="214" t="s">
        <v>0</v>
      </c>
      <c r="B9" s="216" t="s">
        <v>1</v>
      </c>
      <c r="C9" s="210" t="s">
        <v>2</v>
      </c>
      <c r="D9" s="217" t="s">
        <v>220</v>
      </c>
      <c r="E9" s="217" t="s">
        <v>3</v>
      </c>
      <c r="F9" s="210" t="s">
        <v>4</v>
      </c>
      <c r="G9" s="207" t="s">
        <v>221</v>
      </c>
      <c r="H9" s="208"/>
      <c r="I9" s="209"/>
      <c r="J9" s="210" t="s">
        <v>5</v>
      </c>
      <c r="K9" s="210" t="s">
        <v>6</v>
      </c>
      <c r="L9" s="210" t="s">
        <v>225</v>
      </c>
    </row>
    <row r="10" spans="1:14" ht="73.8" customHeight="1">
      <c r="A10" s="215"/>
      <c r="B10" s="216"/>
      <c r="C10" s="210"/>
      <c r="D10" s="218"/>
      <c r="E10" s="218"/>
      <c r="F10" s="210"/>
      <c r="G10" s="53" t="s">
        <v>222</v>
      </c>
      <c r="H10" s="53" t="s">
        <v>223</v>
      </c>
      <c r="I10" s="53" t="s">
        <v>224</v>
      </c>
      <c r="J10" s="210"/>
      <c r="K10" s="210"/>
      <c r="L10" s="210"/>
    </row>
    <row r="11" spans="1:14" ht="15.6">
      <c r="A11" s="45">
        <v>1</v>
      </c>
      <c r="B11" s="53">
        <v>2</v>
      </c>
      <c r="C11" s="53">
        <v>3</v>
      </c>
      <c r="D11" s="53">
        <v>4</v>
      </c>
      <c r="E11" s="53"/>
      <c r="F11" s="53">
        <v>5</v>
      </c>
      <c r="G11" s="53">
        <v>6</v>
      </c>
      <c r="H11" s="53">
        <v>7</v>
      </c>
      <c r="I11" s="53">
        <v>8</v>
      </c>
      <c r="J11" s="53">
        <v>9</v>
      </c>
      <c r="K11" s="53">
        <v>10</v>
      </c>
      <c r="L11" s="53">
        <v>11</v>
      </c>
    </row>
    <row r="12" spans="1:14" ht="19.8" customHeight="1">
      <c r="A12" s="46"/>
      <c r="B12" s="211" t="s">
        <v>9</v>
      </c>
      <c r="C12" s="212"/>
      <c r="D12" s="212"/>
      <c r="E12" s="212"/>
      <c r="F12" s="212"/>
      <c r="G12" s="212"/>
      <c r="H12" s="212"/>
      <c r="I12" s="212"/>
      <c r="J12" s="212"/>
      <c r="K12" s="212"/>
      <c r="L12" s="213"/>
    </row>
    <row r="13" spans="1:14" ht="15.6">
      <c r="A13" s="18"/>
      <c r="B13" s="197" t="s">
        <v>150</v>
      </c>
      <c r="C13" s="197"/>
      <c r="D13" s="197"/>
      <c r="E13" s="197"/>
      <c r="F13" s="197"/>
      <c r="G13" s="197"/>
      <c r="H13" s="197"/>
      <c r="I13" s="197"/>
      <c r="J13" s="197"/>
      <c r="K13" s="197"/>
      <c r="L13" s="197"/>
    </row>
    <row r="14" spans="1:14" ht="19.8" customHeight="1">
      <c r="A14" s="18"/>
      <c r="B14" s="28" t="s">
        <v>10</v>
      </c>
      <c r="C14" s="28"/>
      <c r="D14" s="28"/>
      <c r="E14" s="28"/>
      <c r="F14" s="3"/>
      <c r="G14" s="3"/>
      <c r="H14" s="67"/>
      <c r="I14" s="67"/>
      <c r="J14" s="67"/>
      <c r="K14" s="67"/>
      <c r="L14" s="68"/>
      <c r="N14" s="2" t="s">
        <v>14</v>
      </c>
    </row>
    <row r="15" spans="1:14" ht="15.6">
      <c r="A15" s="18"/>
      <c r="B15" s="197" t="s">
        <v>11</v>
      </c>
      <c r="C15" s="197"/>
      <c r="D15" s="197"/>
      <c r="E15" s="197"/>
      <c r="F15" s="197"/>
      <c r="G15" s="197"/>
      <c r="H15" s="197"/>
      <c r="I15" s="197"/>
      <c r="J15" s="197"/>
      <c r="K15" s="197"/>
      <c r="L15" s="197"/>
    </row>
    <row r="16" spans="1:14" ht="82.8" customHeight="1">
      <c r="A16" s="18">
        <v>1</v>
      </c>
      <c r="B16" s="135" t="s">
        <v>135</v>
      </c>
      <c r="C16" s="18" t="s">
        <v>29</v>
      </c>
      <c r="D16" s="18" t="s">
        <v>28</v>
      </c>
      <c r="E16" s="19" t="s">
        <v>34</v>
      </c>
      <c r="F16" s="19" t="s">
        <v>21</v>
      </c>
      <c r="G16" s="19"/>
      <c r="H16" s="82">
        <v>13.9</v>
      </c>
      <c r="I16" s="82">
        <v>15.5</v>
      </c>
      <c r="J16" s="5" t="s">
        <v>28</v>
      </c>
      <c r="K16" s="5"/>
      <c r="L16" s="21" t="s">
        <v>249</v>
      </c>
    </row>
    <row r="17" spans="1:12" ht="75" customHeight="1">
      <c r="A17" s="18">
        <v>2</v>
      </c>
      <c r="B17" s="83" t="s">
        <v>88</v>
      </c>
      <c r="C17" s="19" t="s">
        <v>30</v>
      </c>
      <c r="D17" s="18" t="s">
        <v>28</v>
      </c>
      <c r="E17" s="19" t="s">
        <v>34</v>
      </c>
      <c r="F17" s="19" t="s">
        <v>78</v>
      </c>
      <c r="G17" s="19"/>
      <c r="H17" s="84">
        <v>0.1</v>
      </c>
      <c r="I17" s="84">
        <v>0.33700000000000002</v>
      </c>
      <c r="J17" s="5" t="s">
        <v>28</v>
      </c>
      <c r="K17" s="5"/>
      <c r="L17" s="21" t="s">
        <v>233</v>
      </c>
    </row>
    <row r="18" spans="1:12" ht="19.8" customHeight="1">
      <c r="A18" s="18"/>
      <c r="B18" s="198" t="s">
        <v>12</v>
      </c>
      <c r="C18" s="199"/>
      <c r="D18" s="199"/>
      <c r="E18" s="199"/>
      <c r="F18" s="199"/>
      <c r="G18" s="199"/>
      <c r="H18" s="199"/>
      <c r="I18" s="199"/>
      <c r="J18" s="199"/>
      <c r="K18" s="199"/>
      <c r="L18" s="199"/>
    </row>
    <row r="19" spans="1:12" ht="18" customHeight="1">
      <c r="A19" s="18"/>
      <c r="B19" s="200" t="s">
        <v>250</v>
      </c>
      <c r="C19" s="201"/>
      <c r="D19" s="201"/>
      <c r="E19" s="201"/>
      <c r="F19" s="202"/>
      <c r="G19" s="75"/>
      <c r="H19" s="30"/>
      <c r="I19" s="30"/>
      <c r="J19" s="5"/>
      <c r="K19" s="5"/>
      <c r="L19" s="5"/>
    </row>
    <row r="20" spans="1:12" ht="196.8" customHeight="1">
      <c r="A20" s="18">
        <v>1</v>
      </c>
      <c r="B20" s="35" t="s">
        <v>159</v>
      </c>
      <c r="C20" s="20" t="s">
        <v>13</v>
      </c>
      <c r="D20" s="85" t="s">
        <v>33</v>
      </c>
      <c r="E20" s="86" t="s">
        <v>7</v>
      </c>
      <c r="F20" s="51" t="s">
        <v>21</v>
      </c>
      <c r="G20" s="51"/>
      <c r="H20" s="87">
        <v>40000</v>
      </c>
      <c r="I20" s="87">
        <v>15000</v>
      </c>
      <c r="J20" s="5" t="s">
        <v>35</v>
      </c>
      <c r="K20" s="5"/>
      <c r="L20" s="83" t="s">
        <v>252</v>
      </c>
    </row>
    <row r="21" spans="1:12" ht="238.8" customHeight="1">
      <c r="A21" s="18">
        <v>2</v>
      </c>
      <c r="B21" s="35" t="s">
        <v>114</v>
      </c>
      <c r="C21" s="20" t="s">
        <v>13</v>
      </c>
      <c r="D21" s="85" t="s">
        <v>33</v>
      </c>
      <c r="E21" s="22" t="s">
        <v>7</v>
      </c>
      <c r="F21" s="51" t="s">
        <v>21</v>
      </c>
      <c r="G21" s="51"/>
      <c r="H21" s="88">
        <v>16000</v>
      </c>
      <c r="I21" s="88">
        <v>46700</v>
      </c>
      <c r="J21" s="5" t="s">
        <v>35</v>
      </c>
      <c r="K21" s="5"/>
      <c r="L21" s="83" t="s">
        <v>253</v>
      </c>
    </row>
    <row r="22" spans="1:12" ht="86.4" customHeight="1">
      <c r="A22" s="66">
        <v>3</v>
      </c>
      <c r="B22" s="89" t="s">
        <v>132</v>
      </c>
      <c r="C22" s="20" t="s">
        <v>13</v>
      </c>
      <c r="D22" s="85" t="s">
        <v>33</v>
      </c>
      <c r="E22" s="22" t="s">
        <v>7</v>
      </c>
      <c r="F22" s="51" t="s">
        <v>39</v>
      </c>
      <c r="G22" s="51"/>
      <c r="H22" s="87">
        <v>20000</v>
      </c>
      <c r="I22" s="87">
        <v>28000</v>
      </c>
      <c r="J22" s="80" t="s">
        <v>35</v>
      </c>
      <c r="K22" s="80"/>
      <c r="L22" s="21" t="s">
        <v>291</v>
      </c>
    </row>
    <row r="23" spans="1:12" ht="141.6" customHeight="1">
      <c r="A23" s="66">
        <v>4</v>
      </c>
      <c r="B23" s="89" t="s">
        <v>160</v>
      </c>
      <c r="C23" s="20" t="s">
        <v>13</v>
      </c>
      <c r="D23" s="85" t="s">
        <v>33</v>
      </c>
      <c r="E23" s="22" t="s">
        <v>7</v>
      </c>
      <c r="F23" s="51" t="s">
        <v>39</v>
      </c>
      <c r="G23" s="51"/>
      <c r="H23" s="87">
        <v>150000</v>
      </c>
      <c r="I23" s="87">
        <v>224000</v>
      </c>
      <c r="J23" s="80" t="s">
        <v>35</v>
      </c>
      <c r="K23" s="80"/>
      <c r="L23" s="21" t="s">
        <v>254</v>
      </c>
    </row>
    <row r="24" spans="1:12" ht="82.2" customHeight="1">
      <c r="A24" s="18">
        <v>5</v>
      </c>
      <c r="B24" s="35" t="s">
        <v>80</v>
      </c>
      <c r="C24" s="20" t="s">
        <v>32</v>
      </c>
      <c r="D24" s="85" t="s">
        <v>33</v>
      </c>
      <c r="E24" s="22" t="s">
        <v>34</v>
      </c>
      <c r="F24" s="51" t="s">
        <v>78</v>
      </c>
      <c r="G24" s="64"/>
      <c r="H24" s="90" t="s">
        <v>31</v>
      </c>
      <c r="I24" s="90"/>
      <c r="J24" s="80" t="s">
        <v>28</v>
      </c>
      <c r="K24" s="80"/>
      <c r="L24" s="21" t="s">
        <v>306</v>
      </c>
    </row>
    <row r="25" spans="1:12" ht="15.6">
      <c r="A25" s="18"/>
      <c r="B25" s="4" t="s">
        <v>127</v>
      </c>
      <c r="C25" s="4"/>
      <c r="D25" s="4"/>
      <c r="E25" s="4"/>
      <c r="F25" s="6" t="s">
        <v>14</v>
      </c>
      <c r="G25" s="6"/>
      <c r="H25" s="7">
        <f>H26+H27+H28+H29</f>
        <v>226000</v>
      </c>
      <c r="I25" s="7">
        <f>I26+I27+I28+I29</f>
        <v>313700</v>
      </c>
      <c r="J25" s="7" t="s">
        <v>14</v>
      </c>
      <c r="K25" s="7"/>
      <c r="L25" s="7"/>
    </row>
    <row r="26" spans="1:12" ht="15.6">
      <c r="A26" s="18"/>
      <c r="B26" s="4" t="s">
        <v>15</v>
      </c>
      <c r="C26" s="4"/>
      <c r="D26" s="4"/>
      <c r="E26" s="4"/>
      <c r="F26" s="6"/>
      <c r="G26" s="6"/>
      <c r="H26" s="7">
        <v>0</v>
      </c>
      <c r="I26" s="7">
        <v>0</v>
      </c>
      <c r="J26" s="7"/>
      <c r="K26" s="7"/>
      <c r="L26" s="7"/>
    </row>
    <row r="27" spans="1:12" ht="15.6">
      <c r="A27" s="18"/>
      <c r="B27" s="4" t="s">
        <v>41</v>
      </c>
      <c r="C27" s="4"/>
      <c r="D27" s="4"/>
      <c r="E27" s="4"/>
      <c r="F27" s="6"/>
      <c r="G27" s="6"/>
      <c r="H27" s="7">
        <v>0</v>
      </c>
      <c r="I27" s="7">
        <v>0</v>
      </c>
      <c r="J27" s="7"/>
      <c r="K27" s="7"/>
      <c r="L27" s="7"/>
    </row>
    <row r="28" spans="1:12" ht="15.6">
      <c r="A28" s="18"/>
      <c r="B28" s="4" t="s">
        <v>16</v>
      </c>
      <c r="C28" s="4"/>
      <c r="D28" s="4"/>
      <c r="E28" s="4"/>
      <c r="F28" s="6"/>
      <c r="G28" s="6"/>
      <c r="H28" s="7">
        <v>0</v>
      </c>
      <c r="I28" s="7">
        <v>0</v>
      </c>
      <c r="J28" s="7"/>
      <c r="K28" s="7"/>
      <c r="L28" s="7"/>
    </row>
    <row r="29" spans="1:12" ht="15.6">
      <c r="A29" s="18"/>
      <c r="B29" s="4" t="s">
        <v>17</v>
      </c>
      <c r="C29" s="4"/>
      <c r="D29" s="4"/>
      <c r="E29" s="4"/>
      <c r="F29" s="6"/>
      <c r="G29" s="6"/>
      <c r="H29" s="7">
        <f>H20+H21+H22+H23</f>
        <v>226000</v>
      </c>
      <c r="I29" s="7">
        <f>I20+I21+I22+I23</f>
        <v>313700</v>
      </c>
      <c r="J29" s="7"/>
      <c r="K29" s="7"/>
      <c r="L29" s="7"/>
    </row>
    <row r="30" spans="1:12" ht="18" customHeight="1">
      <c r="A30" s="18"/>
      <c r="B30" s="27" t="s">
        <v>151</v>
      </c>
      <c r="C30" s="28"/>
      <c r="D30" s="28"/>
      <c r="E30" s="28"/>
      <c r="F30" s="28"/>
      <c r="G30" s="28"/>
      <c r="H30" s="28"/>
      <c r="I30" s="28"/>
      <c r="J30" s="28"/>
      <c r="K30" s="28"/>
      <c r="L30" s="29"/>
    </row>
    <row r="31" spans="1:12" ht="18" customHeight="1">
      <c r="A31" s="18"/>
      <c r="B31" s="28" t="s">
        <v>10</v>
      </c>
      <c r="C31" s="28"/>
      <c r="D31" s="28"/>
      <c r="E31" s="28"/>
      <c r="F31" s="3"/>
      <c r="G31" s="3"/>
      <c r="H31" s="67"/>
      <c r="I31" s="67"/>
      <c r="J31" s="67"/>
      <c r="K31" s="67"/>
      <c r="L31" s="68"/>
    </row>
    <row r="32" spans="1:12" ht="18" customHeight="1">
      <c r="A32" s="18"/>
      <c r="B32" s="197" t="s">
        <v>11</v>
      </c>
      <c r="C32" s="197"/>
      <c r="D32" s="197"/>
      <c r="E32" s="197"/>
      <c r="F32" s="197"/>
      <c r="G32" s="197"/>
      <c r="H32" s="197"/>
      <c r="I32" s="197"/>
      <c r="J32" s="197"/>
      <c r="K32" s="197"/>
      <c r="L32" s="197"/>
    </row>
    <row r="33" spans="1:15" ht="115.8" customHeight="1">
      <c r="A33" s="18">
        <v>3</v>
      </c>
      <c r="B33" s="20" t="s">
        <v>137</v>
      </c>
      <c r="C33" s="22" t="s">
        <v>27</v>
      </c>
      <c r="D33" s="22" t="s">
        <v>28</v>
      </c>
      <c r="E33" s="51" t="s">
        <v>34</v>
      </c>
      <c r="F33" s="64" t="s">
        <v>39</v>
      </c>
      <c r="G33" s="64"/>
      <c r="H33" s="91">
        <v>101</v>
      </c>
      <c r="I33" s="91">
        <v>39.799999999999997</v>
      </c>
      <c r="J33" s="80" t="s">
        <v>28</v>
      </c>
      <c r="K33" s="80"/>
      <c r="L33" s="21" t="s">
        <v>247</v>
      </c>
    </row>
    <row r="34" spans="1:15" ht="119.4" customHeight="1">
      <c r="A34" s="18">
        <v>4</v>
      </c>
      <c r="B34" s="20" t="s">
        <v>136</v>
      </c>
      <c r="C34" s="22" t="s">
        <v>27</v>
      </c>
      <c r="D34" s="22" t="s">
        <v>28</v>
      </c>
      <c r="E34" s="51" t="s">
        <v>34</v>
      </c>
      <c r="F34" s="64" t="s">
        <v>39</v>
      </c>
      <c r="G34" s="64"/>
      <c r="H34" s="79">
        <v>100.5</v>
      </c>
      <c r="I34" s="79">
        <v>79.900000000000006</v>
      </c>
      <c r="J34" s="80" t="s">
        <v>28</v>
      </c>
      <c r="K34" s="80"/>
      <c r="L34" s="81" t="s">
        <v>246</v>
      </c>
      <c r="O34" s="2" t="s">
        <v>248</v>
      </c>
    </row>
    <row r="35" spans="1:15" ht="15.6">
      <c r="A35" s="18"/>
      <c r="B35" s="203" t="s">
        <v>12</v>
      </c>
      <c r="C35" s="203"/>
      <c r="D35" s="203"/>
      <c r="E35" s="203"/>
      <c r="F35" s="203"/>
      <c r="G35" s="203"/>
      <c r="H35" s="203"/>
      <c r="I35" s="203"/>
      <c r="J35" s="203"/>
      <c r="K35" s="203"/>
      <c r="L35" s="203"/>
    </row>
    <row r="36" spans="1:15" ht="144" customHeight="1">
      <c r="A36" s="18">
        <v>6</v>
      </c>
      <c r="B36" s="83" t="s">
        <v>81</v>
      </c>
      <c r="C36" s="92" t="s">
        <v>32</v>
      </c>
      <c r="D36" s="85" t="s">
        <v>33</v>
      </c>
      <c r="E36" s="19" t="s">
        <v>34</v>
      </c>
      <c r="F36" s="19" t="s">
        <v>39</v>
      </c>
      <c r="G36" s="93"/>
      <c r="H36" s="93" t="s">
        <v>31</v>
      </c>
      <c r="I36" s="93" t="s">
        <v>229</v>
      </c>
      <c r="J36" s="76"/>
      <c r="K36" s="76"/>
      <c r="L36" s="83" t="s">
        <v>255</v>
      </c>
    </row>
    <row r="37" spans="1:15" ht="146.4" customHeight="1">
      <c r="A37" s="18">
        <v>7</v>
      </c>
      <c r="B37" s="83" t="s">
        <v>82</v>
      </c>
      <c r="C37" s="92" t="s">
        <v>32</v>
      </c>
      <c r="D37" s="85" t="s">
        <v>33</v>
      </c>
      <c r="E37" s="19" t="s">
        <v>34</v>
      </c>
      <c r="F37" s="19" t="s">
        <v>39</v>
      </c>
      <c r="G37" s="93"/>
      <c r="H37" s="93" t="s">
        <v>31</v>
      </c>
      <c r="I37" s="93" t="s">
        <v>229</v>
      </c>
      <c r="J37" s="76"/>
      <c r="K37" s="76"/>
      <c r="L37" s="83" t="s">
        <v>256</v>
      </c>
    </row>
    <row r="38" spans="1:15" ht="133.19999999999999" customHeight="1">
      <c r="A38" s="18">
        <v>8</v>
      </c>
      <c r="B38" s="83" t="s">
        <v>118</v>
      </c>
      <c r="C38" s="51" t="s">
        <v>83</v>
      </c>
      <c r="D38" s="85"/>
      <c r="E38" s="19" t="s">
        <v>34</v>
      </c>
      <c r="F38" s="19" t="s">
        <v>87</v>
      </c>
      <c r="G38" s="19"/>
      <c r="H38" s="19">
        <v>8.5</v>
      </c>
      <c r="I38" s="19">
        <v>2.9</v>
      </c>
      <c r="J38" s="94" t="s">
        <v>28</v>
      </c>
      <c r="K38" s="94"/>
      <c r="L38" s="83" t="s">
        <v>292</v>
      </c>
    </row>
    <row r="39" spans="1:15" ht="105" customHeight="1">
      <c r="A39" s="18">
        <v>9</v>
      </c>
      <c r="B39" s="21" t="s">
        <v>119</v>
      </c>
      <c r="C39" s="51" t="s">
        <v>83</v>
      </c>
      <c r="D39" s="85"/>
      <c r="E39" s="51" t="s">
        <v>34</v>
      </c>
      <c r="F39" s="51" t="s">
        <v>87</v>
      </c>
      <c r="G39" s="51"/>
      <c r="H39" s="51">
        <v>6</v>
      </c>
      <c r="I39" s="51">
        <v>2.4</v>
      </c>
      <c r="J39" s="40" t="s">
        <v>28</v>
      </c>
      <c r="K39" s="40"/>
      <c r="L39" s="21" t="s">
        <v>293</v>
      </c>
    </row>
    <row r="40" spans="1:15" ht="97.2" customHeight="1">
      <c r="A40" s="18">
        <v>10</v>
      </c>
      <c r="B40" s="83" t="s">
        <v>115</v>
      </c>
      <c r="C40" s="51" t="s">
        <v>84</v>
      </c>
      <c r="D40" s="85"/>
      <c r="E40" s="19" t="s">
        <v>34</v>
      </c>
      <c r="F40" s="19" t="s">
        <v>39</v>
      </c>
      <c r="G40" s="19"/>
      <c r="H40" s="19">
        <v>10.199999999999999</v>
      </c>
      <c r="I40" s="19">
        <v>15.6</v>
      </c>
      <c r="J40" s="94" t="s">
        <v>28</v>
      </c>
      <c r="K40" s="94"/>
      <c r="L40" s="83" t="s">
        <v>257</v>
      </c>
    </row>
    <row r="41" spans="1:15" ht="211.2" customHeight="1">
      <c r="A41" s="18">
        <v>11</v>
      </c>
      <c r="B41" s="83" t="s">
        <v>121</v>
      </c>
      <c r="C41" s="51" t="s">
        <v>69</v>
      </c>
      <c r="D41" s="85"/>
      <c r="E41" s="19" t="s">
        <v>34</v>
      </c>
      <c r="F41" s="19" t="s">
        <v>39</v>
      </c>
      <c r="G41" s="19"/>
      <c r="H41" s="19">
        <v>5.5780000000000003</v>
      </c>
      <c r="I41" s="19">
        <v>0.14699999999999999</v>
      </c>
      <c r="J41" s="94" t="s">
        <v>28</v>
      </c>
      <c r="K41" s="94"/>
      <c r="L41" s="83" t="s">
        <v>294</v>
      </c>
    </row>
    <row r="42" spans="1:15" ht="91.2" customHeight="1">
      <c r="A42" s="18">
        <v>12</v>
      </c>
      <c r="B42" s="83" t="s">
        <v>117</v>
      </c>
      <c r="C42" s="51" t="s">
        <v>69</v>
      </c>
      <c r="D42" s="85"/>
      <c r="E42" s="19" t="s">
        <v>34</v>
      </c>
      <c r="F42" s="19" t="s">
        <v>39</v>
      </c>
      <c r="G42" s="19"/>
      <c r="H42" s="19">
        <v>21.722999999999999</v>
      </c>
      <c r="I42" s="95">
        <v>23</v>
      </c>
      <c r="J42" s="94" t="s">
        <v>28</v>
      </c>
      <c r="K42" s="94"/>
      <c r="L42" s="83" t="s">
        <v>258</v>
      </c>
    </row>
    <row r="43" spans="1:15" ht="91.2" customHeight="1">
      <c r="A43" s="18">
        <v>13</v>
      </c>
      <c r="B43" s="83" t="s">
        <v>122</v>
      </c>
      <c r="C43" s="51" t="s">
        <v>68</v>
      </c>
      <c r="D43" s="85"/>
      <c r="E43" s="19" t="s">
        <v>34</v>
      </c>
      <c r="F43" s="19" t="s">
        <v>87</v>
      </c>
      <c r="G43" s="19"/>
      <c r="H43" s="19">
        <v>18948</v>
      </c>
      <c r="I43" s="19">
        <v>14691</v>
      </c>
      <c r="J43" s="94" t="s">
        <v>28</v>
      </c>
      <c r="K43" s="94"/>
      <c r="L43" s="83" t="s">
        <v>295</v>
      </c>
    </row>
    <row r="44" spans="1:15" ht="87.6" customHeight="1">
      <c r="A44" s="18">
        <v>14</v>
      </c>
      <c r="B44" s="21" t="s">
        <v>85</v>
      </c>
      <c r="C44" s="51" t="s">
        <v>27</v>
      </c>
      <c r="D44" s="85"/>
      <c r="E44" s="51" t="s">
        <v>34</v>
      </c>
      <c r="F44" s="51" t="s">
        <v>87</v>
      </c>
      <c r="G44" s="51"/>
      <c r="H44" s="51">
        <v>39.4</v>
      </c>
      <c r="I44" s="79">
        <v>48</v>
      </c>
      <c r="J44" s="40" t="s">
        <v>28</v>
      </c>
      <c r="K44" s="40"/>
      <c r="L44" s="83" t="s">
        <v>259</v>
      </c>
    </row>
    <row r="45" spans="1:15" ht="242.4" customHeight="1">
      <c r="A45" s="18">
        <v>15</v>
      </c>
      <c r="B45" s="83" t="s">
        <v>120</v>
      </c>
      <c r="C45" s="51" t="s">
        <v>27</v>
      </c>
      <c r="D45" s="85"/>
      <c r="E45" s="19" t="s">
        <v>34</v>
      </c>
      <c r="F45" s="19" t="s">
        <v>87</v>
      </c>
      <c r="G45" s="19"/>
      <c r="H45" s="19">
        <v>27.3</v>
      </c>
      <c r="I45" s="19">
        <v>22.9</v>
      </c>
      <c r="J45" s="94" t="s">
        <v>28</v>
      </c>
      <c r="K45" s="94"/>
      <c r="L45" s="83" t="s">
        <v>296</v>
      </c>
    </row>
    <row r="46" spans="1:15" ht="151.80000000000001" customHeight="1">
      <c r="A46" s="18">
        <v>16</v>
      </c>
      <c r="B46" s="83" t="s">
        <v>116</v>
      </c>
      <c r="C46" s="51" t="s">
        <v>52</v>
      </c>
      <c r="D46" s="85"/>
      <c r="E46" s="19" t="s">
        <v>34</v>
      </c>
      <c r="F46" s="19" t="s">
        <v>87</v>
      </c>
      <c r="G46" s="19"/>
      <c r="H46" s="19">
        <v>1</v>
      </c>
      <c r="I46" s="96">
        <v>1</v>
      </c>
      <c r="J46" s="94" t="s">
        <v>28</v>
      </c>
      <c r="K46" s="94"/>
      <c r="L46" s="83" t="s">
        <v>260</v>
      </c>
    </row>
    <row r="47" spans="1:15" ht="85.8" customHeight="1">
      <c r="A47" s="18">
        <v>17</v>
      </c>
      <c r="B47" s="83" t="s">
        <v>86</v>
      </c>
      <c r="C47" s="51" t="s">
        <v>27</v>
      </c>
      <c r="D47" s="85"/>
      <c r="E47" s="19" t="s">
        <v>34</v>
      </c>
      <c r="F47" s="19" t="s">
        <v>87</v>
      </c>
      <c r="G47" s="19"/>
      <c r="H47" s="19">
        <v>3</v>
      </c>
      <c r="I47" s="96">
        <v>3</v>
      </c>
      <c r="J47" s="94" t="s">
        <v>28</v>
      </c>
      <c r="K47" s="94"/>
      <c r="L47" s="83" t="s">
        <v>261</v>
      </c>
    </row>
    <row r="48" spans="1:15" ht="15.6">
      <c r="A48" s="18"/>
      <c r="B48" s="4" t="s">
        <v>128</v>
      </c>
      <c r="C48" s="4"/>
      <c r="D48" s="4"/>
      <c r="E48" s="4"/>
      <c r="F48" s="86" t="s">
        <v>14</v>
      </c>
      <c r="G48" s="86"/>
      <c r="H48" s="7">
        <f>SUM(H49:H52)</f>
        <v>0</v>
      </c>
      <c r="I48" s="7">
        <f>SUM(I49:I52)</f>
        <v>0</v>
      </c>
      <c r="J48" s="7"/>
      <c r="K48" s="7"/>
      <c r="L48" s="7"/>
    </row>
    <row r="49" spans="1:13" ht="15.6">
      <c r="A49" s="18"/>
      <c r="B49" s="4" t="s">
        <v>15</v>
      </c>
      <c r="C49" s="4"/>
      <c r="D49" s="4"/>
      <c r="E49" s="4"/>
      <c r="F49" s="6"/>
      <c r="G49" s="6"/>
      <c r="H49" s="7">
        <v>0</v>
      </c>
      <c r="I49" s="7">
        <v>0</v>
      </c>
      <c r="J49" s="7"/>
      <c r="K49" s="7"/>
      <c r="L49" s="7"/>
    </row>
    <row r="50" spans="1:13" ht="15.6">
      <c r="A50" s="18"/>
      <c r="B50" s="4" t="s">
        <v>41</v>
      </c>
      <c r="C50" s="4"/>
      <c r="D50" s="4"/>
      <c r="E50" s="4"/>
      <c r="F50" s="6"/>
      <c r="G50" s="6"/>
      <c r="H50" s="7">
        <v>0</v>
      </c>
      <c r="I50" s="7">
        <v>0</v>
      </c>
      <c r="J50" s="7"/>
      <c r="K50" s="7"/>
      <c r="L50" s="7"/>
    </row>
    <row r="51" spans="1:13" ht="15.6">
      <c r="A51" s="18"/>
      <c r="B51" s="4" t="s">
        <v>16</v>
      </c>
      <c r="C51" s="4"/>
      <c r="D51" s="4"/>
      <c r="E51" s="4"/>
      <c r="F51" s="6"/>
      <c r="G51" s="6"/>
      <c r="H51" s="7">
        <v>0</v>
      </c>
      <c r="I51" s="7">
        <v>0</v>
      </c>
      <c r="J51" s="7"/>
      <c r="K51" s="7"/>
      <c r="L51" s="7"/>
    </row>
    <row r="52" spans="1:13" ht="15.6">
      <c r="A52" s="18"/>
      <c r="B52" s="4" t="s">
        <v>17</v>
      </c>
      <c r="C52" s="4"/>
      <c r="D52" s="4"/>
      <c r="E52" s="4"/>
      <c r="F52" s="6"/>
      <c r="G52" s="6"/>
      <c r="H52" s="7">
        <v>0</v>
      </c>
      <c r="I52" s="7">
        <v>0</v>
      </c>
      <c r="J52" s="7"/>
      <c r="K52" s="7"/>
      <c r="L52" s="7"/>
      <c r="M52" s="16"/>
    </row>
    <row r="53" spans="1:13" ht="15.6">
      <c r="A53" s="18"/>
      <c r="B53" s="4" t="s">
        <v>77</v>
      </c>
      <c r="C53" s="4"/>
      <c r="D53" s="4"/>
      <c r="E53" s="4"/>
      <c r="F53" s="6"/>
      <c r="G53" s="6"/>
      <c r="H53" s="7">
        <f>SUM(H54:H57)</f>
        <v>226000</v>
      </c>
      <c r="I53" s="7">
        <f>SUM(I54:I57)</f>
        <v>313700</v>
      </c>
      <c r="J53" s="7"/>
      <c r="K53" s="7"/>
      <c r="L53" s="7"/>
    </row>
    <row r="54" spans="1:13" ht="15.6">
      <c r="A54" s="18"/>
      <c r="B54" s="4" t="s">
        <v>15</v>
      </c>
      <c r="C54" s="4"/>
      <c r="D54" s="4"/>
      <c r="E54" s="4"/>
      <c r="F54" s="6"/>
      <c r="G54" s="6"/>
      <c r="H54" s="7">
        <f t="shared" ref="H54:I57" si="0">H26+H49</f>
        <v>0</v>
      </c>
      <c r="I54" s="7">
        <f t="shared" si="0"/>
        <v>0</v>
      </c>
      <c r="J54" s="7"/>
      <c r="K54" s="7"/>
      <c r="L54" s="7"/>
    </row>
    <row r="55" spans="1:13" ht="15.6">
      <c r="A55" s="18"/>
      <c r="B55" s="4" t="s">
        <v>41</v>
      </c>
      <c r="C55" s="4"/>
      <c r="D55" s="4"/>
      <c r="E55" s="4"/>
      <c r="F55" s="6"/>
      <c r="G55" s="6"/>
      <c r="H55" s="7">
        <f t="shared" si="0"/>
        <v>0</v>
      </c>
      <c r="I55" s="7">
        <f t="shared" si="0"/>
        <v>0</v>
      </c>
      <c r="J55" s="7"/>
      <c r="K55" s="7"/>
      <c r="L55" s="7"/>
    </row>
    <row r="56" spans="1:13" ht="15.6">
      <c r="A56" s="18"/>
      <c r="B56" s="4" t="s">
        <v>16</v>
      </c>
      <c r="C56" s="4"/>
      <c r="D56" s="4"/>
      <c r="E56" s="4"/>
      <c r="F56" s="6"/>
      <c r="G56" s="6"/>
      <c r="H56" s="7">
        <f t="shared" si="0"/>
        <v>0</v>
      </c>
      <c r="I56" s="7">
        <f t="shared" si="0"/>
        <v>0</v>
      </c>
      <c r="J56" s="7"/>
      <c r="K56" s="7"/>
      <c r="L56" s="7"/>
    </row>
    <row r="57" spans="1:13" ht="15.6">
      <c r="A57" s="18"/>
      <c r="B57" s="4" t="s">
        <v>17</v>
      </c>
      <c r="C57" s="4"/>
      <c r="D57" s="4"/>
      <c r="E57" s="4"/>
      <c r="F57" s="6"/>
      <c r="G57" s="6"/>
      <c r="H57" s="7">
        <f t="shared" si="0"/>
        <v>226000</v>
      </c>
      <c r="I57" s="7">
        <f t="shared" si="0"/>
        <v>313700</v>
      </c>
      <c r="J57" s="7"/>
      <c r="K57" s="7"/>
      <c r="L57" s="7"/>
    </row>
    <row r="58" spans="1:13" ht="20.399999999999999" customHeight="1">
      <c r="A58" s="46"/>
      <c r="B58" s="204" t="s">
        <v>19</v>
      </c>
      <c r="C58" s="205"/>
      <c r="D58" s="205"/>
      <c r="E58" s="205"/>
      <c r="F58" s="205"/>
      <c r="G58" s="205"/>
      <c r="H58" s="205"/>
      <c r="I58" s="205"/>
      <c r="J58" s="205"/>
      <c r="K58" s="205"/>
      <c r="L58" s="206"/>
    </row>
    <row r="59" spans="1:13" ht="15.6">
      <c r="A59" s="18"/>
      <c r="B59" s="163" t="s">
        <v>152</v>
      </c>
      <c r="C59" s="164"/>
      <c r="D59" s="164"/>
      <c r="E59" s="164"/>
      <c r="F59" s="164"/>
      <c r="G59" s="164"/>
      <c r="H59" s="164"/>
      <c r="I59" s="164"/>
      <c r="J59" s="164"/>
      <c r="K59" s="164"/>
      <c r="L59" s="165"/>
    </row>
    <row r="60" spans="1:13" ht="15.6">
      <c r="A60" s="18"/>
      <c r="B60" s="163" t="s">
        <v>20</v>
      </c>
      <c r="C60" s="164"/>
      <c r="D60" s="164"/>
      <c r="E60" s="164"/>
      <c r="F60" s="164"/>
      <c r="G60" s="164"/>
      <c r="H60" s="164"/>
      <c r="I60" s="164"/>
      <c r="J60" s="164"/>
      <c r="K60" s="164"/>
      <c r="L60" s="165"/>
    </row>
    <row r="61" spans="1:13" ht="15.6">
      <c r="A61" s="18"/>
      <c r="B61" s="163" t="s">
        <v>11</v>
      </c>
      <c r="C61" s="164"/>
      <c r="D61" s="164"/>
      <c r="E61" s="164"/>
      <c r="F61" s="164"/>
      <c r="G61" s="164"/>
      <c r="H61" s="164"/>
      <c r="I61" s="164"/>
      <c r="J61" s="164"/>
      <c r="K61" s="164"/>
      <c r="L61" s="165"/>
    </row>
    <row r="62" spans="1:13" ht="59.4" customHeight="1">
      <c r="A62" s="18">
        <v>5</v>
      </c>
      <c r="B62" s="97" t="s">
        <v>138</v>
      </c>
      <c r="C62" s="71" t="s">
        <v>36</v>
      </c>
      <c r="D62" s="18" t="s">
        <v>28</v>
      </c>
      <c r="E62" s="19" t="s">
        <v>34</v>
      </c>
      <c r="F62" s="98" t="s">
        <v>38</v>
      </c>
      <c r="G62" s="98"/>
      <c r="H62" s="99">
        <v>6.7</v>
      </c>
      <c r="I62" s="99">
        <v>6.7</v>
      </c>
      <c r="J62" s="5" t="s">
        <v>28</v>
      </c>
      <c r="K62" s="5"/>
      <c r="L62" s="100" t="s">
        <v>228</v>
      </c>
    </row>
    <row r="63" spans="1:13" ht="15.6">
      <c r="A63" s="18"/>
      <c r="B63" s="167" t="s">
        <v>37</v>
      </c>
      <c r="C63" s="168"/>
      <c r="D63" s="168"/>
      <c r="E63" s="168"/>
      <c r="F63" s="168"/>
      <c r="G63" s="168"/>
      <c r="H63" s="168"/>
      <c r="I63" s="168"/>
      <c r="J63" s="168"/>
      <c r="K63" s="168"/>
      <c r="L63" s="168"/>
    </row>
    <row r="64" spans="1:13" ht="82.8" customHeight="1">
      <c r="A64" s="18">
        <v>18</v>
      </c>
      <c r="B64" s="101" t="s">
        <v>123</v>
      </c>
      <c r="C64" s="51" t="s">
        <v>89</v>
      </c>
      <c r="D64" s="21" t="s">
        <v>90</v>
      </c>
      <c r="E64" s="19" t="s">
        <v>34</v>
      </c>
      <c r="F64" s="51" t="s">
        <v>40</v>
      </c>
      <c r="G64" s="51"/>
      <c r="H64" s="51">
        <v>6700</v>
      </c>
      <c r="I64" s="51">
        <v>6701</v>
      </c>
      <c r="J64" s="18" t="s">
        <v>28</v>
      </c>
      <c r="K64" s="18"/>
      <c r="L64" s="83" t="s">
        <v>307</v>
      </c>
    </row>
    <row r="65" spans="1:12" ht="90.6" customHeight="1">
      <c r="A65" s="18">
        <v>19</v>
      </c>
      <c r="B65" s="21" t="s">
        <v>124</v>
      </c>
      <c r="C65" s="51" t="s">
        <v>52</v>
      </c>
      <c r="D65" s="21" t="s">
        <v>33</v>
      </c>
      <c r="E65" s="19" t="s">
        <v>34</v>
      </c>
      <c r="F65" s="51" t="s">
        <v>40</v>
      </c>
      <c r="G65" s="51"/>
      <c r="H65" s="51">
        <v>4</v>
      </c>
      <c r="I65" s="51">
        <v>14</v>
      </c>
      <c r="J65" s="51" t="s">
        <v>28</v>
      </c>
      <c r="K65" s="51"/>
      <c r="L65" s="21" t="s">
        <v>262</v>
      </c>
    </row>
    <row r="66" spans="1:12" ht="15.6">
      <c r="A66" s="18"/>
      <c r="B66" s="4" t="s">
        <v>127</v>
      </c>
      <c r="C66" s="4"/>
      <c r="D66" s="4"/>
      <c r="E66" s="4"/>
      <c r="F66" s="6"/>
      <c r="G66" s="6"/>
      <c r="H66" s="7">
        <f>SUM(H67:H70)</f>
        <v>0</v>
      </c>
      <c r="I66" s="7">
        <f>SUM(I67:I70)</f>
        <v>0</v>
      </c>
      <c r="J66" s="7"/>
      <c r="K66" s="7"/>
      <c r="L66" s="7"/>
    </row>
    <row r="67" spans="1:12" ht="15.6">
      <c r="A67" s="18"/>
      <c r="B67" s="4" t="s">
        <v>15</v>
      </c>
      <c r="C67" s="4"/>
      <c r="D67" s="4"/>
      <c r="E67" s="4"/>
      <c r="F67" s="6"/>
      <c r="G67" s="6"/>
      <c r="H67" s="7">
        <v>0</v>
      </c>
      <c r="I67" s="7">
        <v>0</v>
      </c>
      <c r="J67" s="7"/>
      <c r="K67" s="7"/>
      <c r="L67" s="7"/>
    </row>
    <row r="68" spans="1:12" ht="15.6">
      <c r="A68" s="18"/>
      <c r="B68" s="4" t="s">
        <v>41</v>
      </c>
      <c r="C68" s="4"/>
      <c r="D68" s="4"/>
      <c r="E68" s="4"/>
      <c r="F68" s="6"/>
      <c r="G68" s="6"/>
      <c r="H68" s="7">
        <v>0</v>
      </c>
      <c r="I68" s="7">
        <v>0</v>
      </c>
      <c r="J68" s="7"/>
      <c r="K68" s="7"/>
      <c r="L68" s="7"/>
    </row>
    <row r="69" spans="1:12" ht="15.6">
      <c r="A69" s="18"/>
      <c r="B69" s="4" t="s">
        <v>16</v>
      </c>
      <c r="C69" s="4"/>
      <c r="D69" s="4"/>
      <c r="E69" s="4"/>
      <c r="F69" s="6"/>
      <c r="G69" s="6"/>
      <c r="H69" s="7">
        <v>0</v>
      </c>
      <c r="I69" s="7">
        <v>0</v>
      </c>
      <c r="J69" s="7"/>
      <c r="K69" s="7"/>
      <c r="L69" s="7"/>
    </row>
    <row r="70" spans="1:12" ht="15.6">
      <c r="A70" s="18"/>
      <c r="B70" s="4" t="s">
        <v>17</v>
      </c>
      <c r="C70" s="4"/>
      <c r="D70" s="4"/>
      <c r="E70" s="4"/>
      <c r="F70" s="6"/>
      <c r="G70" s="6"/>
      <c r="H70" s="7">
        <v>0</v>
      </c>
      <c r="I70" s="7">
        <v>0</v>
      </c>
      <c r="J70" s="7"/>
      <c r="K70" s="7"/>
      <c r="L70" s="7"/>
    </row>
    <row r="71" spans="1:12" ht="15.6">
      <c r="A71" s="18"/>
      <c r="B71" s="163" t="s">
        <v>153</v>
      </c>
      <c r="C71" s="164"/>
      <c r="D71" s="164"/>
      <c r="E71" s="164"/>
      <c r="F71" s="164"/>
      <c r="G71" s="164"/>
      <c r="H71" s="164"/>
      <c r="I71" s="164"/>
      <c r="J71" s="164"/>
      <c r="K71" s="164"/>
      <c r="L71" s="165"/>
    </row>
    <row r="72" spans="1:12" ht="15.6">
      <c r="A72" s="18"/>
      <c r="B72" s="163" t="s">
        <v>10</v>
      </c>
      <c r="C72" s="164"/>
      <c r="D72" s="164"/>
      <c r="E72" s="164"/>
      <c r="F72" s="164"/>
      <c r="G72" s="164"/>
      <c r="H72" s="164"/>
      <c r="I72" s="164"/>
      <c r="J72" s="164"/>
      <c r="K72" s="164"/>
      <c r="L72" s="165"/>
    </row>
    <row r="73" spans="1:12" ht="15.6">
      <c r="A73" s="18"/>
      <c r="B73" s="163" t="s">
        <v>18</v>
      </c>
      <c r="C73" s="194"/>
      <c r="D73" s="194"/>
      <c r="E73" s="194"/>
      <c r="F73" s="194"/>
      <c r="G73" s="194"/>
      <c r="H73" s="194"/>
      <c r="I73" s="194"/>
      <c r="J73" s="164"/>
      <c r="K73" s="164"/>
      <c r="L73" s="165"/>
    </row>
    <row r="74" spans="1:12" ht="69" customHeight="1">
      <c r="A74" s="66">
        <v>6</v>
      </c>
      <c r="B74" s="20" t="s">
        <v>47</v>
      </c>
      <c r="C74" s="26" t="s">
        <v>27</v>
      </c>
      <c r="D74" s="26" t="s">
        <v>28</v>
      </c>
      <c r="E74" s="51" t="s">
        <v>34</v>
      </c>
      <c r="F74" s="51" t="s">
        <v>44</v>
      </c>
      <c r="G74" s="51"/>
      <c r="H74" s="79">
        <v>45.3</v>
      </c>
      <c r="I74" s="79">
        <v>45.3</v>
      </c>
      <c r="J74" s="80" t="s">
        <v>28</v>
      </c>
      <c r="K74" s="80"/>
      <c r="L74" s="21" t="s">
        <v>234</v>
      </c>
    </row>
    <row r="75" spans="1:12" ht="40.799999999999997" customHeight="1">
      <c r="A75" s="157">
        <v>7</v>
      </c>
      <c r="B75" s="97" t="s">
        <v>48</v>
      </c>
      <c r="C75" s="18" t="s">
        <v>27</v>
      </c>
      <c r="D75" s="157" t="s">
        <v>28</v>
      </c>
      <c r="E75" s="180" t="s">
        <v>34</v>
      </c>
      <c r="F75" s="180" t="s">
        <v>44</v>
      </c>
      <c r="G75" s="19"/>
      <c r="H75" s="36"/>
      <c r="I75" s="36"/>
      <c r="J75" s="5" t="s">
        <v>28</v>
      </c>
      <c r="K75" s="5"/>
      <c r="L75" s="102" t="s">
        <v>227</v>
      </c>
    </row>
    <row r="76" spans="1:12" ht="31.2">
      <c r="A76" s="166"/>
      <c r="B76" s="97" t="s">
        <v>46</v>
      </c>
      <c r="C76" s="71"/>
      <c r="D76" s="166"/>
      <c r="E76" s="195"/>
      <c r="F76" s="195"/>
      <c r="G76" s="103"/>
      <c r="H76" s="104">
        <v>91.3</v>
      </c>
      <c r="I76" s="105">
        <v>91.3</v>
      </c>
      <c r="J76" s="80"/>
      <c r="K76" s="80"/>
      <c r="L76" s="21" t="s">
        <v>230</v>
      </c>
    </row>
    <row r="77" spans="1:12" ht="88.8" customHeight="1">
      <c r="A77" s="158"/>
      <c r="B77" s="97" t="s">
        <v>139</v>
      </c>
      <c r="C77" s="71"/>
      <c r="D77" s="158"/>
      <c r="E77" s="181"/>
      <c r="F77" s="181"/>
      <c r="G77" s="103"/>
      <c r="H77" s="104">
        <v>86.1</v>
      </c>
      <c r="I77" s="105">
        <v>87.4</v>
      </c>
      <c r="J77" s="5"/>
      <c r="K77" s="5"/>
      <c r="L77" s="21" t="s">
        <v>235</v>
      </c>
    </row>
    <row r="78" spans="1:12" ht="19.8" customHeight="1">
      <c r="A78" s="18"/>
      <c r="B78" s="167" t="s">
        <v>45</v>
      </c>
      <c r="C78" s="168"/>
      <c r="D78" s="168"/>
      <c r="E78" s="168"/>
      <c r="F78" s="168"/>
      <c r="G78" s="196"/>
      <c r="H78" s="196"/>
      <c r="I78" s="196"/>
      <c r="J78" s="168"/>
      <c r="K78" s="168"/>
      <c r="L78" s="168"/>
    </row>
    <row r="79" spans="1:12" ht="37.200000000000003" customHeight="1">
      <c r="A79" s="157">
        <v>20</v>
      </c>
      <c r="B79" s="146" t="s">
        <v>144</v>
      </c>
      <c r="C79" s="153" t="s">
        <v>13</v>
      </c>
      <c r="D79" s="153" t="s">
        <v>56</v>
      </c>
      <c r="E79" s="186" t="s">
        <v>7</v>
      </c>
      <c r="F79" s="153" t="s">
        <v>44</v>
      </c>
      <c r="G79" s="106"/>
      <c r="H79" s="107">
        <v>40300</v>
      </c>
      <c r="I79" s="107">
        <v>0</v>
      </c>
      <c r="J79" s="18" t="s">
        <v>41</v>
      </c>
      <c r="K79" s="18"/>
      <c r="L79" s="188" t="s">
        <v>263</v>
      </c>
    </row>
    <row r="80" spans="1:12" ht="33.6" customHeight="1">
      <c r="A80" s="166"/>
      <c r="B80" s="191"/>
      <c r="C80" s="192"/>
      <c r="D80" s="192"/>
      <c r="E80" s="193"/>
      <c r="F80" s="192"/>
      <c r="G80" s="108"/>
      <c r="H80" s="107">
        <v>0</v>
      </c>
      <c r="I80" s="107">
        <v>35245.9</v>
      </c>
      <c r="J80" s="18" t="s">
        <v>16</v>
      </c>
      <c r="K80" s="18">
        <v>492058</v>
      </c>
      <c r="L80" s="189"/>
    </row>
    <row r="81" spans="1:16" ht="32.4" customHeight="1">
      <c r="A81" s="158"/>
      <c r="B81" s="147"/>
      <c r="C81" s="154"/>
      <c r="D81" s="154"/>
      <c r="E81" s="187"/>
      <c r="F81" s="154"/>
      <c r="G81" s="109"/>
      <c r="H81" s="107">
        <v>100000</v>
      </c>
      <c r="I81" s="107">
        <v>54519</v>
      </c>
      <c r="J81" s="18" t="s">
        <v>143</v>
      </c>
      <c r="K81" s="18"/>
      <c r="L81" s="190"/>
    </row>
    <row r="82" spans="1:16" ht="61.8" customHeight="1">
      <c r="A82" s="157">
        <v>21</v>
      </c>
      <c r="B82" s="146" t="s">
        <v>145</v>
      </c>
      <c r="C82" s="153" t="s">
        <v>13</v>
      </c>
      <c r="D82" s="153" t="s">
        <v>56</v>
      </c>
      <c r="E82" s="153" t="s">
        <v>226</v>
      </c>
      <c r="F82" s="153" t="s">
        <v>44</v>
      </c>
      <c r="G82" s="106"/>
      <c r="H82" s="107">
        <v>0</v>
      </c>
      <c r="I82" s="107">
        <v>0</v>
      </c>
      <c r="J82" s="26" t="s">
        <v>41</v>
      </c>
      <c r="K82" s="26">
        <v>472006</v>
      </c>
      <c r="L82" s="146" t="s">
        <v>264</v>
      </c>
    </row>
    <row r="83" spans="1:16" ht="58.2" customHeight="1">
      <c r="A83" s="158"/>
      <c r="B83" s="147"/>
      <c r="C83" s="154"/>
      <c r="D83" s="154"/>
      <c r="E83" s="154"/>
      <c r="F83" s="154"/>
      <c r="G83" s="109"/>
      <c r="H83" s="110">
        <v>500</v>
      </c>
      <c r="I83" s="111">
        <v>0</v>
      </c>
      <c r="J83" s="26" t="s">
        <v>16</v>
      </c>
      <c r="K83" s="26"/>
      <c r="L83" s="147"/>
    </row>
    <row r="84" spans="1:16" ht="88.8" customHeight="1">
      <c r="A84" s="18">
        <v>22</v>
      </c>
      <c r="B84" s="97" t="s">
        <v>91</v>
      </c>
      <c r="C84" s="106" t="s">
        <v>52</v>
      </c>
      <c r="D84" s="51" t="s">
        <v>42</v>
      </c>
      <c r="E84" s="19" t="s">
        <v>34</v>
      </c>
      <c r="F84" s="19" t="s">
        <v>44</v>
      </c>
      <c r="G84" s="77"/>
      <c r="H84" s="77">
        <v>4</v>
      </c>
      <c r="I84" s="77">
        <v>11</v>
      </c>
      <c r="J84" s="18" t="s">
        <v>28</v>
      </c>
      <c r="K84" s="18"/>
      <c r="L84" s="83" t="s">
        <v>308</v>
      </c>
    </row>
    <row r="85" spans="1:16" ht="15.6">
      <c r="A85" s="18"/>
      <c r="B85" s="4" t="s">
        <v>128</v>
      </c>
      <c r="C85" s="4"/>
      <c r="D85" s="4"/>
      <c r="E85" s="4"/>
      <c r="F85" s="6"/>
      <c r="G85" s="6"/>
      <c r="H85" s="7">
        <f>SUM(H86:H89)</f>
        <v>140800</v>
      </c>
      <c r="I85" s="7">
        <f>SUM(I86:I89)</f>
        <v>89764.9</v>
      </c>
      <c r="J85" s="7"/>
      <c r="K85" s="7"/>
      <c r="L85" s="7"/>
    </row>
    <row r="86" spans="1:16" ht="15.6">
      <c r="A86" s="18"/>
      <c r="B86" s="4" t="s">
        <v>15</v>
      </c>
      <c r="C86" s="4"/>
      <c r="D86" s="4"/>
      <c r="E86" s="4"/>
      <c r="F86" s="6"/>
      <c r="G86" s="6"/>
      <c r="H86" s="7">
        <f>H81</f>
        <v>100000</v>
      </c>
      <c r="I86" s="7">
        <f>I81</f>
        <v>54519</v>
      </c>
      <c r="J86" s="7"/>
      <c r="K86" s="7"/>
      <c r="L86" s="7"/>
    </row>
    <row r="87" spans="1:16" ht="15.6">
      <c r="A87" s="18"/>
      <c r="B87" s="4" t="s">
        <v>41</v>
      </c>
      <c r="C87" s="4"/>
      <c r="D87" s="4"/>
      <c r="E87" s="4"/>
      <c r="F87" s="6"/>
      <c r="G87" s="6"/>
      <c r="H87" s="7">
        <f>H79+H82</f>
        <v>40300</v>
      </c>
      <c r="I87" s="7">
        <f>I79+I82</f>
        <v>0</v>
      </c>
      <c r="J87" s="7"/>
      <c r="K87" s="7"/>
      <c r="L87" s="7"/>
    </row>
    <row r="88" spans="1:16" ht="15.6">
      <c r="A88" s="18"/>
      <c r="B88" s="4" t="s">
        <v>16</v>
      </c>
      <c r="C88" s="4"/>
      <c r="D88" s="4"/>
      <c r="E88" s="4"/>
      <c r="F88" s="6"/>
      <c r="G88" s="6"/>
      <c r="H88" s="7">
        <f>H83+H80</f>
        <v>500</v>
      </c>
      <c r="I88" s="7">
        <f>I83+I80</f>
        <v>35245.9</v>
      </c>
      <c r="J88" s="7"/>
      <c r="K88" s="7"/>
      <c r="L88" s="7"/>
    </row>
    <row r="89" spans="1:16" ht="15.6">
      <c r="A89" s="18"/>
      <c r="B89" s="4" t="s">
        <v>17</v>
      </c>
      <c r="C89" s="4"/>
      <c r="D89" s="4"/>
      <c r="E89" s="4"/>
      <c r="F89" s="6"/>
      <c r="G89" s="6"/>
      <c r="H89" s="7">
        <v>0</v>
      </c>
      <c r="I89" s="7">
        <v>0</v>
      </c>
      <c r="J89" s="7"/>
      <c r="K89" s="7"/>
      <c r="L89" s="7"/>
    </row>
    <row r="90" spans="1:16" ht="15.6">
      <c r="A90" s="18"/>
      <c r="B90" s="163" t="s">
        <v>49</v>
      </c>
      <c r="C90" s="164"/>
      <c r="D90" s="164"/>
      <c r="E90" s="164"/>
      <c r="F90" s="164"/>
      <c r="G90" s="164"/>
      <c r="H90" s="164"/>
      <c r="I90" s="164"/>
      <c r="J90" s="164"/>
      <c r="K90" s="164"/>
      <c r="L90" s="165"/>
    </row>
    <row r="91" spans="1:16" ht="15.6">
      <c r="A91" s="18"/>
      <c r="B91" s="163" t="s">
        <v>20</v>
      </c>
      <c r="C91" s="164"/>
      <c r="D91" s="164"/>
      <c r="E91" s="164"/>
      <c r="F91" s="164"/>
      <c r="G91" s="164"/>
      <c r="H91" s="164"/>
      <c r="I91" s="164"/>
      <c r="J91" s="164"/>
      <c r="K91" s="164"/>
      <c r="L91" s="165"/>
    </row>
    <row r="92" spans="1:16" ht="15.6">
      <c r="A92" s="18"/>
      <c r="B92" s="163" t="s">
        <v>11</v>
      </c>
      <c r="C92" s="164"/>
      <c r="D92" s="164"/>
      <c r="E92" s="164"/>
      <c r="F92" s="164"/>
      <c r="G92" s="164"/>
      <c r="H92" s="164"/>
      <c r="I92" s="164"/>
      <c r="J92" s="164"/>
      <c r="K92" s="164"/>
      <c r="L92" s="165"/>
    </row>
    <row r="93" spans="1:16" ht="105" customHeight="1">
      <c r="A93" s="18">
        <v>8</v>
      </c>
      <c r="B93" s="97" t="s">
        <v>134</v>
      </c>
      <c r="C93" s="18" t="s">
        <v>27</v>
      </c>
      <c r="D93" s="18" t="s">
        <v>28</v>
      </c>
      <c r="E93" s="19" t="s">
        <v>34</v>
      </c>
      <c r="F93" s="19" t="s">
        <v>44</v>
      </c>
      <c r="G93" s="77"/>
      <c r="H93" s="103">
        <v>66.08</v>
      </c>
      <c r="I93" s="103">
        <v>67</v>
      </c>
      <c r="J93" s="5" t="s">
        <v>28</v>
      </c>
      <c r="K93" s="5"/>
      <c r="L93" s="83" t="s">
        <v>236</v>
      </c>
    </row>
    <row r="94" spans="1:16" ht="165.6" customHeight="1">
      <c r="A94" s="18">
        <v>23</v>
      </c>
      <c r="B94" s="112" t="s">
        <v>79</v>
      </c>
      <c r="C94" s="51" t="s">
        <v>13</v>
      </c>
      <c r="D94" s="113" t="s">
        <v>43</v>
      </c>
      <c r="E94" s="114" t="s">
        <v>7</v>
      </c>
      <c r="F94" s="113" t="s">
        <v>44</v>
      </c>
      <c r="G94" s="115"/>
      <c r="H94" s="116">
        <v>350000</v>
      </c>
      <c r="I94" s="116">
        <v>0</v>
      </c>
      <c r="J94" s="18" t="s">
        <v>41</v>
      </c>
      <c r="K94" s="18" t="s">
        <v>28</v>
      </c>
      <c r="L94" s="21" t="s">
        <v>297</v>
      </c>
    </row>
    <row r="95" spans="1:16" ht="70.2" customHeight="1">
      <c r="A95" s="18">
        <v>24</v>
      </c>
      <c r="B95" s="21" t="s">
        <v>92</v>
      </c>
      <c r="C95" s="51" t="s">
        <v>13</v>
      </c>
      <c r="D95" s="113" t="s">
        <v>42</v>
      </c>
      <c r="E95" s="114" t="s">
        <v>7</v>
      </c>
      <c r="F95" s="113" t="s">
        <v>96</v>
      </c>
      <c r="G95" s="115"/>
      <c r="H95" s="117">
        <v>42445</v>
      </c>
      <c r="I95" s="117">
        <v>0</v>
      </c>
      <c r="J95" s="18" t="s">
        <v>16</v>
      </c>
      <c r="K95" s="18" t="s">
        <v>28</v>
      </c>
      <c r="L95" s="83" t="s">
        <v>298</v>
      </c>
    </row>
    <row r="96" spans="1:16" ht="85.2" customHeight="1">
      <c r="A96" s="18">
        <v>25</v>
      </c>
      <c r="B96" s="21" t="s">
        <v>93</v>
      </c>
      <c r="C96" s="51" t="s">
        <v>13</v>
      </c>
      <c r="D96" s="113" t="s">
        <v>42</v>
      </c>
      <c r="E96" s="114" t="s">
        <v>7</v>
      </c>
      <c r="F96" s="113" t="s">
        <v>96</v>
      </c>
      <c r="G96" s="115"/>
      <c r="H96" s="117">
        <v>31605</v>
      </c>
      <c r="I96" s="117">
        <v>28051</v>
      </c>
      <c r="J96" s="5" t="s">
        <v>16</v>
      </c>
      <c r="K96" s="19">
        <v>124045</v>
      </c>
      <c r="L96" s="83" t="s">
        <v>265</v>
      </c>
      <c r="M96" s="65"/>
      <c r="N96" s="65"/>
      <c r="P96" s="2" t="s">
        <v>231</v>
      </c>
    </row>
    <row r="97" spans="1:14" ht="89.4" customHeight="1">
      <c r="A97" s="18">
        <v>26</v>
      </c>
      <c r="B97" s="21" t="s">
        <v>237</v>
      </c>
      <c r="C97" s="51" t="s">
        <v>13</v>
      </c>
      <c r="D97" s="113" t="s">
        <v>42</v>
      </c>
      <c r="E97" s="114" t="s">
        <v>7</v>
      </c>
      <c r="F97" s="113" t="s">
        <v>96</v>
      </c>
      <c r="G97" s="49"/>
      <c r="H97" s="49">
        <v>51477</v>
      </c>
      <c r="I97" s="49">
        <v>45585.599999999999</v>
      </c>
      <c r="J97" s="5" t="s">
        <v>16</v>
      </c>
      <c r="K97" s="118">
        <v>124045</v>
      </c>
      <c r="L97" s="119" t="s">
        <v>266</v>
      </c>
      <c r="M97" s="47"/>
      <c r="N97" s="65"/>
    </row>
    <row r="98" spans="1:14" ht="90" customHeight="1">
      <c r="A98" s="18">
        <v>27</v>
      </c>
      <c r="B98" s="21" t="s">
        <v>232</v>
      </c>
      <c r="C98" s="51" t="s">
        <v>13</v>
      </c>
      <c r="D98" s="113" t="s">
        <v>42</v>
      </c>
      <c r="E98" s="114" t="s">
        <v>8</v>
      </c>
      <c r="F98" s="113" t="s">
        <v>96</v>
      </c>
      <c r="G98" s="115"/>
      <c r="H98" s="117">
        <v>0</v>
      </c>
      <c r="I98" s="117">
        <v>0</v>
      </c>
      <c r="J98" s="26" t="s">
        <v>16</v>
      </c>
      <c r="K98" s="26" t="s">
        <v>28</v>
      </c>
      <c r="L98" s="21" t="s">
        <v>309</v>
      </c>
      <c r="M98" s="65"/>
      <c r="N98" s="65"/>
    </row>
    <row r="99" spans="1:14" ht="102" customHeight="1">
      <c r="A99" s="18">
        <v>28</v>
      </c>
      <c r="B99" s="21" t="s">
        <v>95</v>
      </c>
      <c r="C99" s="51" t="s">
        <v>13</v>
      </c>
      <c r="D99" s="113" t="s">
        <v>42</v>
      </c>
      <c r="E99" s="114" t="s">
        <v>8</v>
      </c>
      <c r="F99" s="113" t="s">
        <v>96</v>
      </c>
      <c r="G99" s="115"/>
      <c r="H99" s="120">
        <v>0</v>
      </c>
      <c r="I99" s="120">
        <v>24536.5</v>
      </c>
      <c r="J99" s="18" t="s">
        <v>16</v>
      </c>
      <c r="K99" s="18">
        <v>124045</v>
      </c>
      <c r="L99" s="83" t="s">
        <v>267</v>
      </c>
    </row>
    <row r="100" spans="1:14" ht="102" customHeight="1">
      <c r="A100" s="18">
        <v>29</v>
      </c>
      <c r="B100" s="21" t="s">
        <v>94</v>
      </c>
      <c r="C100" s="51" t="s">
        <v>13</v>
      </c>
      <c r="D100" s="113" t="s">
        <v>42</v>
      </c>
      <c r="E100" s="114" t="s">
        <v>8</v>
      </c>
      <c r="F100" s="113" t="s">
        <v>96</v>
      </c>
      <c r="G100" s="115"/>
      <c r="H100" s="120">
        <v>0</v>
      </c>
      <c r="I100" s="120">
        <v>20143.900000000001</v>
      </c>
      <c r="J100" s="18" t="s">
        <v>16</v>
      </c>
      <c r="K100" s="18">
        <v>124045</v>
      </c>
      <c r="L100" s="83" t="s">
        <v>268</v>
      </c>
    </row>
    <row r="101" spans="1:14" ht="98.4" customHeight="1">
      <c r="A101" s="18">
        <v>30</v>
      </c>
      <c r="B101" s="21" t="s">
        <v>238</v>
      </c>
      <c r="C101" s="51" t="s">
        <v>13</v>
      </c>
      <c r="D101" s="113" t="s">
        <v>42</v>
      </c>
      <c r="E101" s="114" t="s">
        <v>7</v>
      </c>
      <c r="F101" s="113" t="s">
        <v>96</v>
      </c>
      <c r="G101" s="115"/>
      <c r="H101" s="120">
        <v>0</v>
      </c>
      <c r="I101" s="120">
        <v>20089.599999999999</v>
      </c>
      <c r="J101" s="18" t="s">
        <v>16</v>
      </c>
      <c r="K101" s="18">
        <v>124045</v>
      </c>
      <c r="L101" s="83" t="s">
        <v>269</v>
      </c>
    </row>
    <row r="102" spans="1:14" ht="70.8" customHeight="1">
      <c r="A102" s="18">
        <v>31</v>
      </c>
      <c r="B102" s="21" t="s">
        <v>58</v>
      </c>
      <c r="C102" s="51" t="s">
        <v>13</v>
      </c>
      <c r="D102" s="113" t="s">
        <v>42</v>
      </c>
      <c r="E102" s="113" t="s">
        <v>34</v>
      </c>
      <c r="F102" s="113" t="s">
        <v>44</v>
      </c>
      <c r="G102" s="115"/>
      <c r="H102" s="184">
        <v>35163</v>
      </c>
      <c r="I102" s="184">
        <v>26650</v>
      </c>
      <c r="J102" s="186" t="s">
        <v>16</v>
      </c>
      <c r="K102" s="186">
        <v>492023</v>
      </c>
      <c r="L102" s="97" t="s">
        <v>270</v>
      </c>
      <c r="M102" s="31"/>
    </row>
    <row r="103" spans="1:14" ht="54.6" customHeight="1">
      <c r="A103" s="18">
        <v>32</v>
      </c>
      <c r="B103" s="21" t="s">
        <v>59</v>
      </c>
      <c r="C103" s="51" t="s">
        <v>13</v>
      </c>
      <c r="D103" s="113" t="s">
        <v>42</v>
      </c>
      <c r="E103" s="113" t="s">
        <v>34</v>
      </c>
      <c r="F103" s="113" t="s">
        <v>44</v>
      </c>
      <c r="G103" s="115"/>
      <c r="H103" s="185"/>
      <c r="I103" s="185"/>
      <c r="J103" s="187"/>
      <c r="K103" s="187"/>
      <c r="L103" s="136" t="s">
        <v>271</v>
      </c>
    </row>
    <row r="104" spans="1:14" ht="231.6" customHeight="1">
      <c r="A104" s="18">
        <v>33</v>
      </c>
      <c r="B104" s="21" t="s">
        <v>60</v>
      </c>
      <c r="C104" s="51" t="s">
        <v>13</v>
      </c>
      <c r="D104" s="113" t="s">
        <v>42</v>
      </c>
      <c r="E104" s="113" t="s">
        <v>34</v>
      </c>
      <c r="F104" s="113" t="s">
        <v>61</v>
      </c>
      <c r="G104" s="115"/>
      <c r="H104" s="121">
        <v>13190</v>
      </c>
      <c r="I104" s="121">
        <v>22190</v>
      </c>
      <c r="J104" s="26" t="s">
        <v>16</v>
      </c>
      <c r="K104" s="26">
        <v>124013</v>
      </c>
      <c r="L104" s="83" t="s">
        <v>272</v>
      </c>
    </row>
    <row r="105" spans="1:14" ht="15.6">
      <c r="A105" s="18"/>
      <c r="B105" s="4" t="s">
        <v>129</v>
      </c>
      <c r="C105" s="71"/>
      <c r="D105" s="71"/>
      <c r="E105" s="71"/>
      <c r="F105" s="71"/>
      <c r="G105" s="49"/>
      <c r="H105" s="41">
        <f>SUM(H106:H109)</f>
        <v>523880</v>
      </c>
      <c r="I105" s="41">
        <f>SUM(I106:I109)</f>
        <v>187246.6</v>
      </c>
      <c r="J105" s="71"/>
      <c r="K105" s="71"/>
      <c r="L105" s="71"/>
    </row>
    <row r="106" spans="1:14" ht="15.6">
      <c r="A106" s="18"/>
      <c r="B106" s="4" t="s">
        <v>15</v>
      </c>
      <c r="C106" s="71"/>
      <c r="D106" s="71"/>
      <c r="E106" s="71"/>
      <c r="F106" s="71"/>
      <c r="G106" s="49"/>
      <c r="H106" s="23">
        <v>0</v>
      </c>
      <c r="I106" s="23">
        <v>0</v>
      </c>
      <c r="J106" s="71"/>
      <c r="K106" s="71"/>
      <c r="L106" s="71"/>
    </row>
    <row r="107" spans="1:14" ht="15.6">
      <c r="A107" s="18"/>
      <c r="B107" s="4" t="s">
        <v>41</v>
      </c>
      <c r="C107" s="71"/>
      <c r="D107" s="71"/>
      <c r="E107" s="71"/>
      <c r="F107" s="71"/>
      <c r="G107" s="49"/>
      <c r="H107" s="41">
        <f>H94</f>
        <v>350000</v>
      </c>
      <c r="I107" s="41">
        <f>I94</f>
        <v>0</v>
      </c>
      <c r="J107" s="71"/>
      <c r="K107" s="71"/>
      <c r="L107" s="71"/>
    </row>
    <row r="108" spans="1:14" ht="15.6">
      <c r="A108" s="18"/>
      <c r="B108" s="4" t="s">
        <v>16</v>
      </c>
      <c r="C108" s="71"/>
      <c r="D108" s="71"/>
      <c r="E108" s="71"/>
      <c r="F108" s="71"/>
      <c r="G108" s="49"/>
      <c r="H108" s="41">
        <f>H95+H96+H98+H99+H102+H103+H104+H97+H100+H101</f>
        <v>173880</v>
      </c>
      <c r="I108" s="41">
        <f>I95+I96+I98+I99+I102+I103+I104+I97+I100+I101</f>
        <v>187246.6</v>
      </c>
      <c r="J108" s="71"/>
      <c r="K108" s="71"/>
      <c r="L108" s="71"/>
    </row>
    <row r="109" spans="1:14" ht="15.6">
      <c r="A109" s="18"/>
      <c r="B109" s="4" t="s">
        <v>17</v>
      </c>
      <c r="C109" s="71"/>
      <c r="D109" s="71"/>
      <c r="E109" s="71"/>
      <c r="F109" s="71"/>
      <c r="G109" s="49"/>
      <c r="H109" s="24">
        <v>0</v>
      </c>
      <c r="I109" s="24">
        <v>0</v>
      </c>
      <c r="J109" s="71"/>
      <c r="K109" s="71"/>
      <c r="L109" s="71"/>
    </row>
    <row r="110" spans="1:14" ht="15.6">
      <c r="A110" s="19"/>
      <c r="B110" s="174" t="s">
        <v>154</v>
      </c>
      <c r="C110" s="175"/>
      <c r="D110" s="175"/>
      <c r="E110" s="175"/>
      <c r="F110" s="175"/>
      <c r="G110" s="175"/>
      <c r="H110" s="175"/>
      <c r="I110" s="175"/>
      <c r="J110" s="175"/>
      <c r="K110" s="175"/>
      <c r="L110" s="176"/>
    </row>
    <row r="111" spans="1:14" ht="15.6">
      <c r="A111" s="19"/>
      <c r="B111" s="174" t="s">
        <v>20</v>
      </c>
      <c r="C111" s="175"/>
      <c r="D111" s="175"/>
      <c r="E111" s="175"/>
      <c r="F111" s="175"/>
      <c r="G111" s="175"/>
      <c r="H111" s="175"/>
      <c r="I111" s="175"/>
      <c r="J111" s="175"/>
      <c r="K111" s="175"/>
      <c r="L111" s="176"/>
    </row>
    <row r="112" spans="1:14" ht="15.6">
      <c r="A112" s="19"/>
      <c r="B112" s="174" t="s">
        <v>11</v>
      </c>
      <c r="C112" s="175"/>
      <c r="D112" s="175"/>
      <c r="E112" s="175"/>
      <c r="F112" s="175"/>
      <c r="G112" s="177"/>
      <c r="H112" s="177"/>
      <c r="I112" s="177"/>
      <c r="J112" s="175"/>
      <c r="K112" s="175"/>
      <c r="L112" s="176"/>
    </row>
    <row r="113" spans="1:12" ht="58.8" customHeight="1">
      <c r="A113" s="18">
        <v>9</v>
      </c>
      <c r="B113" s="78" t="s">
        <v>146</v>
      </c>
      <c r="C113" s="26" t="s">
        <v>27</v>
      </c>
      <c r="D113" s="26" t="s">
        <v>28</v>
      </c>
      <c r="E113" s="51" t="s">
        <v>34</v>
      </c>
      <c r="F113" s="51" t="s">
        <v>44</v>
      </c>
      <c r="G113" s="51"/>
      <c r="H113" s="79">
        <v>18.600000000000001</v>
      </c>
      <c r="I113" s="79">
        <v>22.5</v>
      </c>
      <c r="J113" s="80" t="s">
        <v>28</v>
      </c>
      <c r="K113" s="80" t="s">
        <v>28</v>
      </c>
      <c r="L113" s="21" t="s">
        <v>245</v>
      </c>
    </row>
    <row r="114" spans="1:12" ht="15.6">
      <c r="A114" s="19"/>
      <c r="B114" s="167" t="s">
        <v>45</v>
      </c>
      <c r="C114" s="178"/>
      <c r="D114" s="178"/>
      <c r="E114" s="178"/>
      <c r="F114" s="178"/>
      <c r="G114" s="179"/>
      <c r="H114" s="179"/>
      <c r="I114" s="179"/>
      <c r="J114" s="178"/>
      <c r="K114" s="178"/>
      <c r="L114" s="178"/>
    </row>
    <row r="115" spans="1:12" ht="109.8" customHeight="1">
      <c r="A115" s="19">
        <v>34</v>
      </c>
      <c r="B115" s="97" t="s">
        <v>98</v>
      </c>
      <c r="C115" s="19" t="s">
        <v>89</v>
      </c>
      <c r="D115" s="70" t="s">
        <v>42</v>
      </c>
      <c r="E115" s="19" t="s">
        <v>34</v>
      </c>
      <c r="F115" s="19" t="s">
        <v>99</v>
      </c>
      <c r="G115" s="77"/>
      <c r="H115" s="77">
        <v>120</v>
      </c>
      <c r="I115" s="77">
        <v>120</v>
      </c>
      <c r="J115" s="5" t="s">
        <v>28</v>
      </c>
      <c r="K115" s="5"/>
      <c r="L115" s="83" t="s">
        <v>273</v>
      </c>
    </row>
    <row r="116" spans="1:12" ht="100.8" customHeight="1">
      <c r="A116" s="19">
        <v>35</v>
      </c>
      <c r="B116" s="97" t="s">
        <v>147</v>
      </c>
      <c r="C116" s="19" t="s">
        <v>149</v>
      </c>
      <c r="D116" s="52" t="s">
        <v>33</v>
      </c>
      <c r="E116" s="19" t="s">
        <v>34</v>
      </c>
      <c r="F116" s="19" t="s">
        <v>148</v>
      </c>
      <c r="G116" s="77"/>
      <c r="H116" s="77">
        <v>1.1000000000000001</v>
      </c>
      <c r="I116" s="77">
        <v>2.0499999999999998</v>
      </c>
      <c r="J116" s="5" t="s">
        <v>28</v>
      </c>
      <c r="K116" s="5"/>
      <c r="L116" s="83" t="s">
        <v>274</v>
      </c>
    </row>
    <row r="117" spans="1:12" ht="84" customHeight="1">
      <c r="A117" s="180">
        <v>36</v>
      </c>
      <c r="B117" s="146" t="s">
        <v>97</v>
      </c>
      <c r="C117" s="153" t="s">
        <v>13</v>
      </c>
      <c r="D117" s="182" t="s">
        <v>33</v>
      </c>
      <c r="E117" s="153" t="s">
        <v>57</v>
      </c>
      <c r="F117" s="153" t="s">
        <v>44</v>
      </c>
      <c r="G117" s="109"/>
      <c r="H117" s="109">
        <v>80000</v>
      </c>
      <c r="I117" s="109">
        <v>0</v>
      </c>
      <c r="J117" s="52" t="s">
        <v>35</v>
      </c>
      <c r="K117" s="52"/>
      <c r="L117" s="146" t="s">
        <v>310</v>
      </c>
    </row>
    <row r="118" spans="1:12" ht="76.2" customHeight="1">
      <c r="A118" s="181"/>
      <c r="B118" s="147"/>
      <c r="C118" s="154"/>
      <c r="D118" s="183"/>
      <c r="E118" s="154"/>
      <c r="F118" s="154"/>
      <c r="G118" s="109"/>
      <c r="H118" s="109"/>
      <c r="I118" s="122">
        <v>12609.1</v>
      </c>
      <c r="J118" s="52" t="s">
        <v>41</v>
      </c>
      <c r="K118" s="52"/>
      <c r="L118" s="147"/>
    </row>
    <row r="119" spans="1:12" ht="102.6" customHeight="1">
      <c r="A119" s="19">
        <v>37</v>
      </c>
      <c r="B119" s="21" t="s">
        <v>62</v>
      </c>
      <c r="C119" s="22" t="s">
        <v>63</v>
      </c>
      <c r="D119" s="38" t="s">
        <v>33</v>
      </c>
      <c r="E119" s="51" t="s">
        <v>34</v>
      </c>
      <c r="F119" s="38" t="s">
        <v>64</v>
      </c>
      <c r="G119" s="38"/>
      <c r="H119" s="52" t="s">
        <v>31</v>
      </c>
      <c r="I119" s="52"/>
      <c r="J119" s="52" t="s">
        <v>28</v>
      </c>
      <c r="K119" s="52"/>
      <c r="L119" s="20" t="s">
        <v>275</v>
      </c>
    </row>
    <row r="120" spans="1:12" ht="15.6">
      <c r="A120" s="18"/>
      <c r="B120" s="4" t="s">
        <v>130</v>
      </c>
      <c r="C120" s="4"/>
      <c r="D120" s="4"/>
      <c r="E120" s="4"/>
      <c r="F120" s="6"/>
      <c r="G120" s="6"/>
      <c r="H120" s="7">
        <f>SUM(H121:H124)</f>
        <v>80000</v>
      </c>
      <c r="I120" s="7">
        <f>SUM(I121:I124)</f>
        <v>12609.1</v>
      </c>
      <c r="J120" s="7"/>
      <c r="K120" s="7"/>
      <c r="L120" s="7"/>
    </row>
    <row r="121" spans="1:12" ht="15.6">
      <c r="A121" s="18"/>
      <c r="B121" s="4" t="s">
        <v>15</v>
      </c>
      <c r="C121" s="4"/>
      <c r="D121" s="4"/>
      <c r="E121" s="4"/>
      <c r="F121" s="6"/>
      <c r="G121" s="6"/>
      <c r="H121" s="7">
        <v>0</v>
      </c>
      <c r="I121" s="7">
        <v>0</v>
      </c>
      <c r="J121" s="7"/>
      <c r="K121" s="7"/>
      <c r="L121" s="7"/>
    </row>
    <row r="122" spans="1:12" ht="15.6">
      <c r="A122" s="18"/>
      <c r="B122" s="4" t="s">
        <v>41</v>
      </c>
      <c r="C122" s="4"/>
      <c r="D122" s="4"/>
      <c r="E122" s="4"/>
      <c r="F122" s="6"/>
      <c r="G122" s="6"/>
      <c r="H122" s="7">
        <f>H118</f>
        <v>0</v>
      </c>
      <c r="I122" s="7">
        <f>I118</f>
        <v>12609.1</v>
      </c>
      <c r="J122" s="7"/>
      <c r="K122" s="7"/>
      <c r="L122" s="7"/>
    </row>
    <row r="123" spans="1:12" ht="15.6">
      <c r="A123" s="18"/>
      <c r="B123" s="4" t="s">
        <v>16</v>
      </c>
      <c r="C123" s="4"/>
      <c r="D123" s="4"/>
      <c r="E123" s="4"/>
      <c r="F123" s="6"/>
      <c r="G123" s="6"/>
      <c r="H123" s="7">
        <v>0</v>
      </c>
      <c r="I123" s="7">
        <v>0</v>
      </c>
      <c r="J123" s="7"/>
      <c r="K123" s="7"/>
      <c r="L123" s="7"/>
    </row>
    <row r="124" spans="1:12" ht="15.6">
      <c r="A124" s="18"/>
      <c r="B124" s="4" t="s">
        <v>17</v>
      </c>
      <c r="C124" s="4"/>
      <c r="D124" s="4"/>
      <c r="E124" s="4"/>
      <c r="F124" s="6"/>
      <c r="G124" s="6"/>
      <c r="H124" s="7">
        <f>H117</f>
        <v>80000</v>
      </c>
      <c r="I124" s="7">
        <f>I117</f>
        <v>0</v>
      </c>
      <c r="J124" s="7"/>
      <c r="K124" s="7"/>
      <c r="L124" s="7"/>
    </row>
    <row r="125" spans="1:12" ht="15.6">
      <c r="A125" s="18"/>
      <c r="B125" s="163" t="s">
        <v>161</v>
      </c>
      <c r="C125" s="164"/>
      <c r="D125" s="164"/>
      <c r="E125" s="164"/>
      <c r="F125" s="164"/>
      <c r="G125" s="164"/>
      <c r="H125" s="164"/>
      <c r="I125" s="164"/>
      <c r="J125" s="164"/>
      <c r="K125" s="164"/>
      <c r="L125" s="165"/>
    </row>
    <row r="126" spans="1:12" ht="15.6">
      <c r="A126" s="18"/>
      <c r="B126" s="163" t="s">
        <v>20</v>
      </c>
      <c r="C126" s="164"/>
      <c r="D126" s="164"/>
      <c r="E126" s="164"/>
      <c r="F126" s="164"/>
      <c r="G126" s="164"/>
      <c r="H126" s="164"/>
      <c r="I126" s="164"/>
      <c r="J126" s="164"/>
      <c r="K126" s="164"/>
      <c r="L126" s="165"/>
    </row>
    <row r="127" spans="1:12" ht="15.6">
      <c r="A127" s="18"/>
      <c r="B127" s="163" t="s">
        <v>11</v>
      </c>
      <c r="C127" s="164"/>
      <c r="D127" s="164"/>
      <c r="E127" s="164"/>
      <c r="F127" s="164"/>
      <c r="G127" s="164"/>
      <c r="H127" s="164"/>
      <c r="I127" s="164"/>
      <c r="J127" s="164"/>
      <c r="K127" s="164"/>
      <c r="L127" s="165"/>
    </row>
    <row r="128" spans="1:12" ht="70.8" customHeight="1">
      <c r="A128" s="18">
        <v>10</v>
      </c>
      <c r="B128" s="37" t="s">
        <v>200</v>
      </c>
      <c r="C128" s="18" t="s">
        <v>27</v>
      </c>
      <c r="D128" s="18" t="s">
        <v>28</v>
      </c>
      <c r="E128" s="19" t="s">
        <v>34</v>
      </c>
      <c r="F128" s="51" t="s">
        <v>158</v>
      </c>
      <c r="G128" s="51"/>
      <c r="H128" s="19">
        <v>100</v>
      </c>
      <c r="I128" s="19">
        <v>100</v>
      </c>
      <c r="J128" s="5" t="s">
        <v>28</v>
      </c>
      <c r="K128" s="5"/>
      <c r="L128" s="100" t="s">
        <v>239</v>
      </c>
    </row>
    <row r="129" spans="1:12" ht="15.6">
      <c r="A129" s="18"/>
      <c r="B129" s="167" t="s">
        <v>45</v>
      </c>
      <c r="C129" s="168"/>
      <c r="D129" s="168"/>
      <c r="E129" s="168"/>
      <c r="F129" s="168"/>
      <c r="G129" s="168"/>
      <c r="H129" s="168"/>
      <c r="I129" s="168"/>
      <c r="J129" s="168"/>
      <c r="K129" s="168"/>
      <c r="L129" s="168"/>
    </row>
    <row r="130" spans="1:12" ht="284.39999999999998" customHeight="1">
      <c r="A130" s="18">
        <v>38</v>
      </c>
      <c r="B130" s="21" t="s">
        <v>70</v>
      </c>
      <c r="C130" s="51" t="s">
        <v>66</v>
      </c>
      <c r="D130" s="51" t="s">
        <v>65</v>
      </c>
      <c r="E130" s="19" t="s">
        <v>34</v>
      </c>
      <c r="F130" s="51" t="s">
        <v>156</v>
      </c>
      <c r="G130" s="51"/>
      <c r="H130" s="51" t="s">
        <v>31</v>
      </c>
      <c r="I130" s="51"/>
      <c r="J130" s="40" t="s">
        <v>28</v>
      </c>
      <c r="K130" s="40"/>
      <c r="L130" s="21" t="s">
        <v>311</v>
      </c>
    </row>
    <row r="131" spans="1:12" ht="103.2" customHeight="1">
      <c r="A131" s="18">
        <v>39</v>
      </c>
      <c r="B131" s="35" t="s">
        <v>71</v>
      </c>
      <c r="C131" s="51" t="s">
        <v>13</v>
      </c>
      <c r="D131" s="51" t="s">
        <v>65</v>
      </c>
      <c r="E131" s="19" t="s">
        <v>34</v>
      </c>
      <c r="F131" s="51" t="s">
        <v>156</v>
      </c>
      <c r="G131" s="51"/>
      <c r="H131" s="51" t="s">
        <v>100</v>
      </c>
      <c r="I131" s="51"/>
      <c r="J131" s="40" t="s">
        <v>28</v>
      </c>
      <c r="K131" s="40"/>
      <c r="L131" s="35" t="s">
        <v>276</v>
      </c>
    </row>
    <row r="132" spans="1:12" ht="390">
      <c r="A132" s="18">
        <v>40</v>
      </c>
      <c r="B132" s="35" t="s">
        <v>72</v>
      </c>
      <c r="C132" s="51" t="s">
        <v>66</v>
      </c>
      <c r="D132" s="51" t="s">
        <v>65</v>
      </c>
      <c r="E132" s="19" t="s">
        <v>34</v>
      </c>
      <c r="F132" s="51" t="s">
        <v>156</v>
      </c>
      <c r="G132" s="51"/>
      <c r="H132" s="51" t="s">
        <v>31</v>
      </c>
      <c r="I132" s="51"/>
      <c r="J132" s="40" t="s">
        <v>28</v>
      </c>
      <c r="K132" s="40"/>
      <c r="L132" s="21" t="s">
        <v>277</v>
      </c>
    </row>
    <row r="133" spans="1:12" ht="236.4" customHeight="1">
      <c r="A133" s="18">
        <v>41</v>
      </c>
      <c r="B133" s="35" t="s">
        <v>73</v>
      </c>
      <c r="C133" s="51" t="s">
        <v>66</v>
      </c>
      <c r="D133" s="51" t="s">
        <v>65</v>
      </c>
      <c r="E133" s="51" t="s">
        <v>34</v>
      </c>
      <c r="F133" s="51" t="s">
        <v>156</v>
      </c>
      <c r="G133" s="51"/>
      <c r="H133" s="51" t="s">
        <v>31</v>
      </c>
      <c r="I133" s="51"/>
      <c r="J133" s="40" t="s">
        <v>28</v>
      </c>
      <c r="K133" s="40"/>
      <c r="L133" s="35" t="s">
        <v>278</v>
      </c>
    </row>
    <row r="134" spans="1:12" ht="211.2" customHeight="1">
      <c r="A134" s="18">
        <v>42</v>
      </c>
      <c r="B134" s="20" t="s">
        <v>140</v>
      </c>
      <c r="C134" s="51" t="s">
        <v>13</v>
      </c>
      <c r="D134" s="51" t="s">
        <v>65</v>
      </c>
      <c r="E134" s="51" t="s">
        <v>34</v>
      </c>
      <c r="F134" s="51" t="s">
        <v>157</v>
      </c>
      <c r="G134" s="64"/>
      <c r="H134" s="50" t="s">
        <v>31</v>
      </c>
      <c r="I134" s="50"/>
      <c r="J134" s="40" t="s">
        <v>28</v>
      </c>
      <c r="K134" s="40"/>
      <c r="L134" s="21" t="s">
        <v>279</v>
      </c>
    </row>
    <row r="135" spans="1:12" ht="15.6">
      <c r="A135" s="18"/>
      <c r="B135" s="4" t="s">
        <v>131</v>
      </c>
      <c r="C135" s="4"/>
      <c r="D135" s="4"/>
      <c r="E135" s="4"/>
      <c r="F135" s="6"/>
      <c r="G135" s="6"/>
      <c r="H135" s="7">
        <f>SUM(H136:H138)</f>
        <v>0</v>
      </c>
      <c r="I135" s="7">
        <f>SUM(I136:I138)</f>
        <v>0</v>
      </c>
      <c r="J135" s="7"/>
      <c r="K135" s="7"/>
      <c r="L135" s="7"/>
    </row>
    <row r="136" spans="1:12" ht="15.6">
      <c r="A136" s="18"/>
      <c r="B136" s="4" t="s">
        <v>15</v>
      </c>
      <c r="C136" s="4"/>
      <c r="D136" s="4"/>
      <c r="E136" s="4"/>
      <c r="F136" s="6"/>
      <c r="G136" s="6"/>
      <c r="H136" s="7">
        <v>0</v>
      </c>
      <c r="I136" s="7">
        <v>0</v>
      </c>
      <c r="J136" s="7"/>
      <c r="K136" s="7"/>
      <c r="L136" s="7"/>
    </row>
    <row r="137" spans="1:12" ht="15.6">
      <c r="A137" s="18"/>
      <c r="B137" s="4" t="s">
        <v>41</v>
      </c>
      <c r="C137" s="4"/>
      <c r="D137" s="4"/>
      <c r="E137" s="4"/>
      <c r="F137" s="6"/>
      <c r="G137" s="6"/>
      <c r="H137" s="7">
        <v>0</v>
      </c>
      <c r="I137" s="7">
        <v>0</v>
      </c>
      <c r="J137" s="7"/>
      <c r="K137" s="7"/>
      <c r="L137" s="7"/>
    </row>
    <row r="138" spans="1:12" ht="15.6">
      <c r="A138" s="18"/>
      <c r="B138" s="4" t="s">
        <v>16</v>
      </c>
      <c r="C138" s="4"/>
      <c r="D138" s="4"/>
      <c r="E138" s="4"/>
      <c r="F138" s="6"/>
      <c r="G138" s="6"/>
      <c r="H138" s="7">
        <v>0</v>
      </c>
      <c r="I138" s="7">
        <v>0</v>
      </c>
      <c r="J138" s="7"/>
      <c r="K138" s="7"/>
      <c r="L138" s="7"/>
    </row>
    <row r="139" spans="1:12" ht="15.6">
      <c r="A139" s="18"/>
      <c r="B139" s="4" t="s">
        <v>17</v>
      </c>
      <c r="C139" s="4"/>
      <c r="D139" s="4"/>
      <c r="E139" s="4"/>
      <c r="F139" s="6"/>
      <c r="G139" s="6"/>
      <c r="H139" s="7">
        <v>0</v>
      </c>
      <c r="I139" s="7">
        <v>0</v>
      </c>
      <c r="J139" s="7"/>
      <c r="K139" s="7"/>
      <c r="L139" s="7"/>
    </row>
    <row r="140" spans="1:12" ht="15.6">
      <c r="A140" s="18"/>
      <c r="B140" s="8" t="s">
        <v>22</v>
      </c>
      <c r="C140" s="4"/>
      <c r="D140" s="4"/>
      <c r="E140" s="4"/>
      <c r="F140" s="6"/>
      <c r="G140" s="6"/>
      <c r="H140" s="7">
        <f>SUM(H141:H144)</f>
        <v>744680</v>
      </c>
      <c r="I140" s="7">
        <f>SUM(I141:I144)</f>
        <v>289620.59999999998</v>
      </c>
      <c r="J140" s="7"/>
      <c r="K140" s="7"/>
      <c r="L140" s="7"/>
    </row>
    <row r="141" spans="1:12" ht="15.6">
      <c r="A141" s="18"/>
      <c r="B141" s="4" t="s">
        <v>15</v>
      </c>
      <c r="C141" s="4"/>
      <c r="D141" s="4"/>
      <c r="E141" s="4"/>
      <c r="F141" s="6"/>
      <c r="G141" s="6"/>
      <c r="H141" s="7">
        <f t="shared" ref="H141:I144" si="1">H67+H86+H106+H121+H136</f>
        <v>100000</v>
      </c>
      <c r="I141" s="7">
        <f t="shared" si="1"/>
        <v>54519</v>
      </c>
      <c r="J141" s="7"/>
      <c r="K141" s="7"/>
      <c r="L141" s="7"/>
    </row>
    <row r="142" spans="1:12" ht="15.6">
      <c r="A142" s="18"/>
      <c r="B142" s="4" t="s">
        <v>41</v>
      </c>
      <c r="C142" s="4"/>
      <c r="D142" s="4"/>
      <c r="E142" s="4"/>
      <c r="F142" s="6"/>
      <c r="G142" s="6"/>
      <c r="H142" s="7">
        <f t="shared" si="1"/>
        <v>390300</v>
      </c>
      <c r="I142" s="7">
        <f t="shared" si="1"/>
        <v>12609.1</v>
      </c>
      <c r="J142" s="7"/>
      <c r="K142" s="7"/>
      <c r="L142" s="7"/>
    </row>
    <row r="143" spans="1:12" ht="15.6">
      <c r="A143" s="18"/>
      <c r="B143" s="4" t="s">
        <v>16</v>
      </c>
      <c r="C143" s="4"/>
      <c r="D143" s="4"/>
      <c r="E143" s="4"/>
      <c r="F143" s="6"/>
      <c r="G143" s="6"/>
      <c r="H143" s="7">
        <f t="shared" si="1"/>
        <v>174380</v>
      </c>
      <c r="I143" s="7">
        <f t="shared" si="1"/>
        <v>222492.5</v>
      </c>
      <c r="J143" s="7"/>
      <c r="K143" s="7"/>
      <c r="L143" s="7"/>
    </row>
    <row r="144" spans="1:12" ht="15.6">
      <c r="A144" s="18"/>
      <c r="B144" s="4" t="s">
        <v>17</v>
      </c>
      <c r="C144" s="4"/>
      <c r="D144" s="4"/>
      <c r="E144" s="4"/>
      <c r="F144" s="6"/>
      <c r="G144" s="6"/>
      <c r="H144" s="7">
        <f t="shared" si="1"/>
        <v>80000</v>
      </c>
      <c r="I144" s="7">
        <f t="shared" si="1"/>
        <v>0</v>
      </c>
      <c r="J144" s="7"/>
      <c r="K144" s="7"/>
      <c r="L144" s="7"/>
    </row>
    <row r="145" spans="1:15" ht="21.6" customHeight="1">
      <c r="A145" s="18"/>
      <c r="B145" s="171" t="s">
        <v>23</v>
      </c>
      <c r="C145" s="172"/>
      <c r="D145" s="172"/>
      <c r="E145" s="172"/>
      <c r="F145" s="172"/>
      <c r="G145" s="172"/>
      <c r="H145" s="172"/>
      <c r="I145" s="172"/>
      <c r="J145" s="172"/>
      <c r="K145" s="172"/>
      <c r="L145" s="173"/>
    </row>
    <row r="146" spans="1:15" ht="15.6">
      <c r="A146" s="18"/>
      <c r="B146" s="163" t="s">
        <v>141</v>
      </c>
      <c r="C146" s="164"/>
      <c r="D146" s="164"/>
      <c r="E146" s="164"/>
      <c r="F146" s="164"/>
      <c r="G146" s="164"/>
      <c r="H146" s="164"/>
      <c r="I146" s="164"/>
      <c r="J146" s="164"/>
      <c r="K146" s="164"/>
      <c r="L146" s="165"/>
    </row>
    <row r="147" spans="1:15" ht="15.6">
      <c r="A147" s="18"/>
      <c r="B147" s="163" t="s">
        <v>20</v>
      </c>
      <c r="C147" s="164"/>
      <c r="D147" s="164"/>
      <c r="E147" s="164"/>
      <c r="F147" s="164"/>
      <c r="G147" s="164"/>
      <c r="H147" s="164"/>
      <c r="I147" s="164"/>
      <c r="J147" s="164"/>
      <c r="K147" s="164"/>
      <c r="L147" s="165"/>
    </row>
    <row r="148" spans="1:15" ht="15.6">
      <c r="A148" s="18"/>
      <c r="B148" s="163" t="s">
        <v>11</v>
      </c>
      <c r="C148" s="164"/>
      <c r="D148" s="164"/>
      <c r="E148" s="164"/>
      <c r="F148" s="164"/>
      <c r="G148" s="164"/>
      <c r="H148" s="164"/>
      <c r="I148" s="164"/>
      <c r="J148" s="164"/>
      <c r="K148" s="164"/>
      <c r="L148" s="165"/>
    </row>
    <row r="149" spans="1:15" ht="81" customHeight="1">
      <c r="A149" s="157">
        <v>11</v>
      </c>
      <c r="B149" s="20" t="s">
        <v>201</v>
      </c>
      <c r="C149" s="26" t="s">
        <v>52</v>
      </c>
      <c r="D149" s="26" t="s">
        <v>28</v>
      </c>
      <c r="E149" s="51" t="s">
        <v>34</v>
      </c>
      <c r="F149" s="51" t="s">
        <v>51</v>
      </c>
      <c r="G149" s="51"/>
      <c r="H149" s="51">
        <v>950</v>
      </c>
      <c r="I149" s="51">
        <v>682</v>
      </c>
      <c r="J149" s="26" t="s">
        <v>28</v>
      </c>
      <c r="K149" s="26" t="s">
        <v>28</v>
      </c>
      <c r="L149" s="83" t="s">
        <v>242</v>
      </c>
    </row>
    <row r="150" spans="1:15" ht="37.799999999999997" customHeight="1">
      <c r="A150" s="166"/>
      <c r="B150" s="39" t="s">
        <v>54</v>
      </c>
      <c r="C150" s="123"/>
      <c r="D150" s="123"/>
      <c r="E150" s="123"/>
      <c r="F150" s="22"/>
      <c r="G150" s="114"/>
      <c r="H150" s="109">
        <v>665</v>
      </c>
      <c r="I150" s="109">
        <v>141</v>
      </c>
      <c r="J150" s="26" t="s">
        <v>28</v>
      </c>
      <c r="K150" s="26" t="s">
        <v>28</v>
      </c>
      <c r="L150" s="124" t="s">
        <v>240</v>
      </c>
    </row>
    <row r="151" spans="1:15" ht="36.6" customHeight="1">
      <c r="A151" s="158"/>
      <c r="B151" s="39" t="s">
        <v>53</v>
      </c>
      <c r="C151" s="123"/>
      <c r="D151" s="123"/>
      <c r="E151" s="123"/>
      <c r="F151" s="22"/>
      <c r="G151" s="22"/>
      <c r="H151" s="51">
        <v>285</v>
      </c>
      <c r="I151" s="51">
        <v>541</v>
      </c>
      <c r="J151" s="26" t="s">
        <v>28</v>
      </c>
      <c r="K151" s="26" t="s">
        <v>28</v>
      </c>
      <c r="L151" s="83" t="s">
        <v>241</v>
      </c>
    </row>
    <row r="152" spans="1:15" ht="96.6" customHeight="1">
      <c r="A152" s="18">
        <v>12</v>
      </c>
      <c r="B152" s="78" t="s">
        <v>202</v>
      </c>
      <c r="C152" s="26" t="s">
        <v>27</v>
      </c>
      <c r="D152" s="26" t="s">
        <v>28</v>
      </c>
      <c r="E152" s="51" t="s">
        <v>34</v>
      </c>
      <c r="F152" s="51" t="s">
        <v>50</v>
      </c>
      <c r="G152" s="51"/>
      <c r="H152" s="51">
        <v>67.900000000000006</v>
      </c>
      <c r="I152" s="51">
        <v>68.400000000000006</v>
      </c>
      <c r="J152" s="26" t="s">
        <v>28</v>
      </c>
      <c r="K152" s="26" t="s">
        <v>28</v>
      </c>
      <c r="L152" s="83" t="s">
        <v>243</v>
      </c>
    </row>
    <row r="153" spans="1:15" ht="15.6">
      <c r="A153" s="18"/>
      <c r="B153" s="167" t="s">
        <v>45</v>
      </c>
      <c r="C153" s="168"/>
      <c r="D153" s="168"/>
      <c r="E153" s="168"/>
      <c r="F153" s="168"/>
      <c r="G153" s="168"/>
      <c r="H153" s="168"/>
      <c r="I153" s="168"/>
      <c r="J153" s="168"/>
      <c r="K153" s="168"/>
      <c r="L153" s="168"/>
    </row>
    <row r="154" spans="1:15" s="42" customFormat="1" ht="99" customHeight="1">
      <c r="A154" s="26">
        <v>43</v>
      </c>
      <c r="B154" s="20" t="s">
        <v>125</v>
      </c>
      <c r="C154" s="40" t="s">
        <v>27</v>
      </c>
      <c r="D154" s="20" t="s">
        <v>162</v>
      </c>
      <c r="E154" s="51" t="s">
        <v>34</v>
      </c>
      <c r="F154" s="51" t="s">
        <v>51</v>
      </c>
      <c r="G154" s="51"/>
      <c r="H154" s="51">
        <v>4.7</v>
      </c>
      <c r="I154" s="51">
        <v>4.8</v>
      </c>
      <c r="J154" s="26" t="s">
        <v>28</v>
      </c>
      <c r="K154" s="26" t="s">
        <v>28</v>
      </c>
      <c r="L154" s="21" t="s">
        <v>299</v>
      </c>
    </row>
    <row r="155" spans="1:15" s="42" customFormat="1" ht="112.2" customHeight="1">
      <c r="A155" s="26">
        <v>44</v>
      </c>
      <c r="B155" s="20" t="s">
        <v>126</v>
      </c>
      <c r="C155" s="40" t="s">
        <v>27</v>
      </c>
      <c r="D155" s="20" t="s">
        <v>162</v>
      </c>
      <c r="E155" s="51" t="s">
        <v>34</v>
      </c>
      <c r="F155" s="51" t="s">
        <v>51</v>
      </c>
      <c r="G155" s="51"/>
      <c r="H155" s="51">
        <v>2.1</v>
      </c>
      <c r="I155" s="51">
        <v>4.4000000000000004</v>
      </c>
      <c r="J155" s="26" t="s">
        <v>28</v>
      </c>
      <c r="K155" s="26" t="s">
        <v>28</v>
      </c>
      <c r="L155" s="21" t="s">
        <v>300</v>
      </c>
      <c r="O155" s="42" t="s">
        <v>244</v>
      </c>
    </row>
    <row r="156" spans="1:15" ht="280.2" customHeight="1">
      <c r="A156" s="18">
        <v>45</v>
      </c>
      <c r="B156" s="97" t="s">
        <v>104</v>
      </c>
      <c r="C156" s="19" t="s">
        <v>66</v>
      </c>
      <c r="D156" s="19" t="s">
        <v>28</v>
      </c>
      <c r="E156" s="19" t="s">
        <v>34</v>
      </c>
      <c r="F156" s="19" t="s">
        <v>106</v>
      </c>
      <c r="G156" s="19"/>
      <c r="H156" s="22">
        <v>37</v>
      </c>
      <c r="I156" s="22">
        <v>16</v>
      </c>
      <c r="J156" s="5" t="s">
        <v>28</v>
      </c>
      <c r="K156" s="5" t="s">
        <v>28</v>
      </c>
      <c r="L156" s="83" t="s">
        <v>312</v>
      </c>
      <c r="O156" s="2" t="s">
        <v>14</v>
      </c>
    </row>
    <row r="157" spans="1:15" ht="90.6" customHeight="1">
      <c r="A157" s="18">
        <v>46</v>
      </c>
      <c r="B157" s="97" t="s">
        <v>105</v>
      </c>
      <c r="C157" s="19" t="s">
        <v>66</v>
      </c>
      <c r="D157" s="19" t="s">
        <v>28</v>
      </c>
      <c r="E157" s="19" t="s">
        <v>34</v>
      </c>
      <c r="F157" s="19" t="s">
        <v>106</v>
      </c>
      <c r="G157" s="19"/>
      <c r="H157" s="22">
        <v>9</v>
      </c>
      <c r="I157" s="22">
        <v>27</v>
      </c>
      <c r="J157" s="5" t="s">
        <v>28</v>
      </c>
      <c r="K157" s="5" t="s">
        <v>28</v>
      </c>
      <c r="L157" s="83" t="s">
        <v>280</v>
      </c>
    </row>
    <row r="158" spans="1:15" ht="45" customHeight="1">
      <c r="A158" s="18">
        <v>47</v>
      </c>
      <c r="B158" s="97" t="s">
        <v>107</v>
      </c>
      <c r="C158" s="19" t="s">
        <v>66</v>
      </c>
      <c r="D158" s="19" t="s">
        <v>28</v>
      </c>
      <c r="E158" s="19" t="s">
        <v>34</v>
      </c>
      <c r="F158" s="19" t="s">
        <v>51</v>
      </c>
      <c r="G158" s="19"/>
      <c r="H158" s="22">
        <v>80</v>
      </c>
      <c r="I158" s="22">
        <v>80</v>
      </c>
      <c r="J158" s="5" t="s">
        <v>28</v>
      </c>
      <c r="K158" s="5" t="s">
        <v>28</v>
      </c>
      <c r="L158" s="83" t="s">
        <v>281</v>
      </c>
    </row>
    <row r="159" spans="1:15" ht="57" customHeight="1">
      <c r="A159" s="18">
        <v>48</v>
      </c>
      <c r="B159" s="97" t="s">
        <v>109</v>
      </c>
      <c r="C159" s="19" t="s">
        <v>66</v>
      </c>
      <c r="D159" s="19" t="s">
        <v>28</v>
      </c>
      <c r="E159" s="19" t="s">
        <v>34</v>
      </c>
      <c r="F159" s="19" t="s">
        <v>21</v>
      </c>
      <c r="G159" s="19"/>
      <c r="H159" s="22">
        <v>10</v>
      </c>
      <c r="I159" s="22">
        <v>24</v>
      </c>
      <c r="J159" s="5" t="s">
        <v>28</v>
      </c>
      <c r="K159" s="5" t="s">
        <v>28</v>
      </c>
      <c r="L159" s="83" t="s">
        <v>282</v>
      </c>
      <c r="N159" s="2" t="s">
        <v>231</v>
      </c>
    </row>
    <row r="160" spans="1:15" ht="57.6" customHeight="1">
      <c r="A160" s="18">
        <v>49</v>
      </c>
      <c r="B160" s="97" t="s">
        <v>108</v>
      </c>
      <c r="C160" s="19" t="s">
        <v>66</v>
      </c>
      <c r="D160" s="19" t="s">
        <v>28</v>
      </c>
      <c r="E160" s="19" t="s">
        <v>34</v>
      </c>
      <c r="F160" s="19" t="s">
        <v>21</v>
      </c>
      <c r="G160" s="19"/>
      <c r="H160" s="86">
        <v>6</v>
      </c>
      <c r="I160" s="86">
        <v>14</v>
      </c>
      <c r="J160" s="5" t="s">
        <v>28</v>
      </c>
      <c r="K160" s="5" t="s">
        <v>28</v>
      </c>
      <c r="L160" s="83" t="s">
        <v>283</v>
      </c>
    </row>
    <row r="161" spans="1:15" ht="153" customHeight="1">
      <c r="A161" s="18">
        <v>50</v>
      </c>
      <c r="B161" s="125" t="s">
        <v>110</v>
      </c>
      <c r="C161" s="19" t="s">
        <v>66</v>
      </c>
      <c r="D161" s="19" t="s">
        <v>28</v>
      </c>
      <c r="E161" s="126" t="s">
        <v>34</v>
      </c>
      <c r="F161" s="126" t="s">
        <v>21</v>
      </c>
      <c r="G161" s="126"/>
      <c r="H161" s="127">
        <v>1900</v>
      </c>
      <c r="I161" s="127">
        <v>1745</v>
      </c>
      <c r="J161" s="5" t="s">
        <v>28</v>
      </c>
      <c r="K161" s="5" t="s">
        <v>28</v>
      </c>
      <c r="L161" s="83" t="s">
        <v>301</v>
      </c>
    </row>
    <row r="162" spans="1:15" ht="159.6" customHeight="1">
      <c r="A162" s="18">
        <v>51</v>
      </c>
      <c r="B162" s="125" t="s">
        <v>111</v>
      </c>
      <c r="C162" s="19" t="s">
        <v>66</v>
      </c>
      <c r="D162" s="19" t="s">
        <v>28</v>
      </c>
      <c r="E162" s="126" t="s">
        <v>34</v>
      </c>
      <c r="F162" s="126" t="s">
        <v>21</v>
      </c>
      <c r="G162" s="126"/>
      <c r="H162" s="127">
        <v>6800</v>
      </c>
      <c r="I162" s="127">
        <v>6289</v>
      </c>
      <c r="J162" s="5" t="s">
        <v>28</v>
      </c>
      <c r="K162" s="5" t="s">
        <v>28</v>
      </c>
      <c r="L162" s="83" t="s">
        <v>302</v>
      </c>
    </row>
    <row r="163" spans="1:15" ht="61.2" customHeight="1">
      <c r="A163" s="157">
        <v>52</v>
      </c>
      <c r="B163" s="159" t="s">
        <v>101</v>
      </c>
      <c r="C163" s="155" t="s">
        <v>74</v>
      </c>
      <c r="D163" s="153" t="s">
        <v>56</v>
      </c>
      <c r="E163" s="169" t="s">
        <v>7</v>
      </c>
      <c r="F163" s="153" t="s">
        <v>76</v>
      </c>
      <c r="G163" s="106"/>
      <c r="H163" s="128">
        <v>578152</v>
      </c>
      <c r="I163" s="128">
        <v>302373</v>
      </c>
      <c r="J163" s="80" t="s">
        <v>15</v>
      </c>
      <c r="K163" s="26">
        <v>464067</v>
      </c>
      <c r="L163" s="146" t="s">
        <v>284</v>
      </c>
    </row>
    <row r="164" spans="1:15" ht="56.4" customHeight="1">
      <c r="A164" s="158"/>
      <c r="B164" s="160"/>
      <c r="C164" s="156"/>
      <c r="D164" s="154"/>
      <c r="E164" s="170"/>
      <c r="F164" s="154"/>
      <c r="G164" s="109"/>
      <c r="H164" s="128">
        <v>64239</v>
      </c>
      <c r="I164" s="128">
        <v>10481</v>
      </c>
      <c r="J164" s="80" t="s">
        <v>41</v>
      </c>
      <c r="K164" s="26">
        <v>464067</v>
      </c>
      <c r="L164" s="147"/>
    </row>
    <row r="165" spans="1:15" ht="33.6" customHeight="1">
      <c r="A165" s="157">
        <v>53</v>
      </c>
      <c r="B165" s="159" t="s">
        <v>163</v>
      </c>
      <c r="C165" s="155" t="s">
        <v>74</v>
      </c>
      <c r="D165" s="153" t="s">
        <v>56</v>
      </c>
      <c r="E165" s="155" t="s">
        <v>7</v>
      </c>
      <c r="F165" s="153" t="s">
        <v>75</v>
      </c>
      <c r="G165" s="106"/>
      <c r="H165" s="128">
        <v>94806</v>
      </c>
      <c r="I165" s="128">
        <v>0</v>
      </c>
      <c r="J165" s="80" t="s">
        <v>15</v>
      </c>
      <c r="K165" s="26">
        <v>492025</v>
      </c>
      <c r="L165" s="146" t="s">
        <v>303</v>
      </c>
    </row>
    <row r="166" spans="1:15" ht="33" customHeight="1">
      <c r="A166" s="158"/>
      <c r="B166" s="160"/>
      <c r="C166" s="156"/>
      <c r="D166" s="154"/>
      <c r="E166" s="156"/>
      <c r="F166" s="154"/>
      <c r="G166" s="109"/>
      <c r="H166" s="128">
        <v>10534</v>
      </c>
      <c r="I166" s="128">
        <v>0</v>
      </c>
      <c r="J166" s="80" t="s">
        <v>41</v>
      </c>
      <c r="K166" s="26">
        <v>492025</v>
      </c>
      <c r="L166" s="147"/>
    </row>
    <row r="167" spans="1:15" ht="41.4" customHeight="1">
      <c r="A167" s="157">
        <v>54</v>
      </c>
      <c r="B167" s="159" t="s">
        <v>102</v>
      </c>
      <c r="C167" s="155" t="s">
        <v>74</v>
      </c>
      <c r="D167" s="153" t="s">
        <v>42</v>
      </c>
      <c r="E167" s="155" t="s">
        <v>7</v>
      </c>
      <c r="F167" s="153" t="s">
        <v>75</v>
      </c>
      <c r="G167" s="106"/>
      <c r="H167" s="129">
        <v>88622</v>
      </c>
      <c r="I167" s="128">
        <v>77687</v>
      </c>
      <c r="J167" s="5" t="s">
        <v>15</v>
      </c>
      <c r="K167" s="26">
        <v>492025</v>
      </c>
      <c r="L167" s="146" t="s">
        <v>285</v>
      </c>
      <c r="O167" s="2" t="s">
        <v>231</v>
      </c>
    </row>
    <row r="168" spans="1:15" ht="48.6" customHeight="1">
      <c r="A168" s="158"/>
      <c r="B168" s="160"/>
      <c r="C168" s="156"/>
      <c r="D168" s="154"/>
      <c r="E168" s="156"/>
      <c r="F168" s="154"/>
      <c r="G168" s="109"/>
      <c r="H168" s="129">
        <v>9847</v>
      </c>
      <c r="I168" s="128">
        <v>9847</v>
      </c>
      <c r="J168" s="5" t="s">
        <v>41</v>
      </c>
      <c r="K168" s="26">
        <v>492025</v>
      </c>
      <c r="L168" s="147"/>
    </row>
    <row r="169" spans="1:15" ht="48.6" customHeight="1">
      <c r="A169" s="157">
        <v>55</v>
      </c>
      <c r="B169" s="161" t="s">
        <v>103</v>
      </c>
      <c r="C169" s="155" t="s">
        <v>74</v>
      </c>
      <c r="D169" s="153" t="s">
        <v>42</v>
      </c>
      <c r="E169" s="155" t="s">
        <v>7</v>
      </c>
      <c r="F169" s="153" t="s">
        <v>76</v>
      </c>
      <c r="G169" s="106"/>
      <c r="H169" s="128">
        <v>490567</v>
      </c>
      <c r="I169" s="128">
        <v>0</v>
      </c>
      <c r="J169" s="80" t="s">
        <v>15</v>
      </c>
      <c r="K169" s="80">
        <v>464067</v>
      </c>
      <c r="L169" s="146" t="s">
        <v>286</v>
      </c>
    </row>
    <row r="170" spans="1:15" ht="51.6" customHeight="1">
      <c r="A170" s="158"/>
      <c r="B170" s="162"/>
      <c r="C170" s="156"/>
      <c r="D170" s="154"/>
      <c r="E170" s="156"/>
      <c r="F170" s="154"/>
      <c r="G170" s="109"/>
      <c r="H170" s="128">
        <v>54507</v>
      </c>
      <c r="I170" s="128">
        <v>27848</v>
      </c>
      <c r="J170" s="80" t="s">
        <v>41</v>
      </c>
      <c r="K170" s="80">
        <v>464067</v>
      </c>
      <c r="L170" s="147"/>
    </row>
    <row r="171" spans="1:15" ht="78" customHeight="1">
      <c r="A171" s="157">
        <v>56</v>
      </c>
      <c r="B171" s="161" t="s">
        <v>133</v>
      </c>
      <c r="C171" s="155" t="s">
        <v>74</v>
      </c>
      <c r="D171" s="153" t="s">
        <v>42</v>
      </c>
      <c r="E171" s="155" t="s">
        <v>7</v>
      </c>
      <c r="F171" s="153" t="s">
        <v>75</v>
      </c>
      <c r="G171" s="106"/>
      <c r="H171" s="128">
        <v>229500</v>
      </c>
      <c r="I171" s="128">
        <v>71661</v>
      </c>
      <c r="J171" s="80" t="s">
        <v>15</v>
      </c>
      <c r="K171" s="80">
        <v>492025</v>
      </c>
      <c r="L171" s="146" t="s">
        <v>287</v>
      </c>
    </row>
    <row r="172" spans="1:15" ht="67.8" customHeight="1">
      <c r="A172" s="158"/>
      <c r="B172" s="162"/>
      <c r="C172" s="156"/>
      <c r="D172" s="154"/>
      <c r="E172" s="156"/>
      <c r="F172" s="154"/>
      <c r="G172" s="109"/>
      <c r="H172" s="128">
        <v>25500</v>
      </c>
      <c r="I172" s="128">
        <v>8000</v>
      </c>
      <c r="J172" s="80" t="s">
        <v>41</v>
      </c>
      <c r="K172" s="80">
        <v>492025</v>
      </c>
      <c r="L172" s="147"/>
    </row>
    <row r="173" spans="1:15" ht="15.6">
      <c r="A173" s="18"/>
      <c r="B173" s="27" t="s">
        <v>127</v>
      </c>
      <c r="C173" s="5"/>
      <c r="D173" s="22"/>
      <c r="E173" s="5"/>
      <c r="F173" s="19"/>
      <c r="G173" s="19"/>
      <c r="H173" s="130">
        <f>SUM(H174:H177)</f>
        <v>1646274</v>
      </c>
      <c r="I173" s="130">
        <f>SUM(I174:I177)</f>
        <v>507897</v>
      </c>
      <c r="J173" s="5"/>
      <c r="K173" s="5"/>
      <c r="L173" s="7"/>
    </row>
    <row r="174" spans="1:15" ht="15.6">
      <c r="A174" s="18"/>
      <c r="B174" s="27" t="s">
        <v>15</v>
      </c>
      <c r="C174" s="5"/>
      <c r="D174" s="22"/>
      <c r="E174" s="5"/>
      <c r="F174" s="19"/>
      <c r="G174" s="19"/>
      <c r="H174" s="130">
        <f>H163+H165+H167+H169+H171</f>
        <v>1481647</v>
      </c>
      <c r="I174" s="130">
        <f>I163+I165+I167+I169+I171</f>
        <v>451721</v>
      </c>
      <c r="J174" s="5"/>
      <c r="K174" s="5"/>
      <c r="L174" s="7"/>
    </row>
    <row r="175" spans="1:15" ht="15.6">
      <c r="A175" s="18"/>
      <c r="B175" s="27" t="s">
        <v>41</v>
      </c>
      <c r="C175" s="5"/>
      <c r="D175" s="22"/>
      <c r="E175" s="5"/>
      <c r="F175" s="19"/>
      <c r="G175" s="19"/>
      <c r="H175" s="130">
        <f>H164+H166+H168+H170+H172</f>
        <v>164627</v>
      </c>
      <c r="I175" s="130">
        <f>I164+I166+I168+I170+I172</f>
        <v>56176</v>
      </c>
      <c r="J175" s="5"/>
      <c r="K175" s="5"/>
      <c r="L175" s="7"/>
    </row>
    <row r="176" spans="1:15" ht="15.6">
      <c r="A176" s="18"/>
      <c r="B176" s="27" t="s">
        <v>16</v>
      </c>
      <c r="C176" s="5"/>
      <c r="D176" s="22"/>
      <c r="E176" s="5"/>
      <c r="F176" s="19"/>
      <c r="G176" s="19"/>
      <c r="H176" s="130">
        <v>0</v>
      </c>
      <c r="I176" s="130">
        <v>0</v>
      </c>
      <c r="J176" s="5"/>
      <c r="K176" s="5"/>
      <c r="L176" s="7"/>
    </row>
    <row r="177" spans="1:13" ht="15.6">
      <c r="A177" s="18"/>
      <c r="B177" s="27" t="s">
        <v>17</v>
      </c>
      <c r="C177" s="5"/>
      <c r="D177" s="22"/>
      <c r="E177" s="5"/>
      <c r="F177" s="19"/>
      <c r="G177" s="19"/>
      <c r="H177" s="130">
        <v>0</v>
      </c>
      <c r="I177" s="130">
        <v>0</v>
      </c>
      <c r="J177" s="5"/>
      <c r="K177" s="5"/>
      <c r="L177" s="7"/>
    </row>
    <row r="178" spans="1:13" ht="15.6">
      <c r="A178" s="18"/>
      <c r="B178" s="148" t="s">
        <v>142</v>
      </c>
      <c r="C178" s="149"/>
      <c r="D178" s="149"/>
      <c r="E178" s="149"/>
      <c r="F178" s="149"/>
      <c r="G178" s="149"/>
      <c r="H178" s="149"/>
      <c r="I178" s="149"/>
      <c r="J178" s="149"/>
      <c r="K178" s="149"/>
      <c r="L178" s="150"/>
    </row>
    <row r="179" spans="1:13" ht="15.6">
      <c r="A179" s="18"/>
      <c r="B179" s="4" t="s">
        <v>24</v>
      </c>
      <c r="C179" s="4"/>
      <c r="D179" s="13"/>
      <c r="E179" s="13"/>
      <c r="F179" s="14"/>
      <c r="G179" s="14"/>
      <c r="H179" s="15"/>
      <c r="I179" s="15"/>
      <c r="J179" s="15"/>
      <c r="K179" s="15"/>
      <c r="L179" s="15"/>
    </row>
    <row r="180" spans="1:13" ht="15.6">
      <c r="A180" s="18"/>
      <c r="B180" s="13" t="s">
        <v>11</v>
      </c>
      <c r="C180" s="4"/>
      <c r="D180" s="13"/>
      <c r="E180" s="13"/>
      <c r="F180" s="14"/>
      <c r="G180" s="14"/>
      <c r="H180" s="15"/>
      <c r="I180" s="15"/>
      <c r="J180" s="15"/>
      <c r="K180" s="15"/>
      <c r="L180" s="15"/>
    </row>
    <row r="181" spans="1:13" ht="85.2" customHeight="1">
      <c r="A181" s="18">
        <v>13</v>
      </c>
      <c r="B181" s="97" t="s">
        <v>55</v>
      </c>
      <c r="C181" s="18" t="s">
        <v>27</v>
      </c>
      <c r="D181" s="18" t="s">
        <v>28</v>
      </c>
      <c r="E181" s="19" t="s">
        <v>34</v>
      </c>
      <c r="F181" s="19" t="s">
        <v>155</v>
      </c>
      <c r="G181" s="19"/>
      <c r="H181" s="19">
        <v>56.6</v>
      </c>
      <c r="I181" s="19">
        <v>76</v>
      </c>
      <c r="J181" s="5" t="s">
        <v>28</v>
      </c>
      <c r="K181" s="5" t="s">
        <v>28</v>
      </c>
      <c r="L181" s="83" t="s">
        <v>290</v>
      </c>
    </row>
    <row r="182" spans="1:13" ht="15.6">
      <c r="A182" s="18"/>
      <c r="B182" s="69" t="s">
        <v>45</v>
      </c>
      <c r="C182" s="4"/>
      <c r="D182" s="13"/>
      <c r="E182" s="13"/>
      <c r="F182" s="14"/>
      <c r="G182" s="14"/>
      <c r="H182" s="15"/>
      <c r="I182" s="15"/>
      <c r="J182" s="15"/>
      <c r="K182" s="15"/>
      <c r="L182" s="15"/>
    </row>
    <row r="183" spans="1:13" ht="76.2" customHeight="1">
      <c r="A183" s="18">
        <v>57</v>
      </c>
      <c r="B183" s="97" t="s">
        <v>112</v>
      </c>
      <c r="C183" s="51" t="s">
        <v>13</v>
      </c>
      <c r="D183" s="51" t="s">
        <v>33</v>
      </c>
      <c r="E183" s="51" t="s">
        <v>34</v>
      </c>
      <c r="F183" s="19" t="s">
        <v>198</v>
      </c>
      <c r="G183" s="19"/>
      <c r="H183" s="18">
        <v>1</v>
      </c>
      <c r="I183" s="18">
        <v>3</v>
      </c>
      <c r="J183" s="131" t="s">
        <v>28</v>
      </c>
      <c r="K183" s="131" t="s">
        <v>28</v>
      </c>
      <c r="L183" s="132" t="s">
        <v>288</v>
      </c>
    </row>
    <row r="184" spans="1:13" ht="73.8" customHeight="1">
      <c r="A184" s="18">
        <v>58</v>
      </c>
      <c r="B184" s="97" t="s">
        <v>199</v>
      </c>
      <c r="C184" s="51" t="s">
        <v>13</v>
      </c>
      <c r="D184" s="51" t="s">
        <v>56</v>
      </c>
      <c r="E184" s="51" t="s">
        <v>7</v>
      </c>
      <c r="F184" s="19" t="s">
        <v>155</v>
      </c>
      <c r="G184" s="19"/>
      <c r="H184" s="18">
        <v>20000</v>
      </c>
      <c r="I184" s="18">
        <v>14672</v>
      </c>
      <c r="J184" s="133" t="s">
        <v>41</v>
      </c>
      <c r="K184" s="133"/>
      <c r="L184" s="132" t="s">
        <v>313</v>
      </c>
    </row>
    <row r="185" spans="1:13" ht="183" customHeight="1">
      <c r="A185" s="18">
        <v>59</v>
      </c>
      <c r="B185" s="21" t="s">
        <v>113</v>
      </c>
      <c r="C185" s="20" t="s">
        <v>32</v>
      </c>
      <c r="D185" s="51" t="s">
        <v>67</v>
      </c>
      <c r="E185" s="19" t="s">
        <v>34</v>
      </c>
      <c r="F185" s="19" t="s">
        <v>155</v>
      </c>
      <c r="G185" s="19"/>
      <c r="H185" s="151" t="s">
        <v>31</v>
      </c>
      <c r="I185" s="152"/>
      <c r="J185" s="131" t="s">
        <v>28</v>
      </c>
      <c r="K185" s="134" t="s">
        <v>28</v>
      </c>
      <c r="L185" s="132" t="s">
        <v>289</v>
      </c>
    </row>
    <row r="186" spans="1:13" ht="15.6">
      <c r="A186" s="18"/>
      <c r="B186" s="4" t="s">
        <v>128</v>
      </c>
      <c r="C186" s="4"/>
      <c r="D186" s="13"/>
      <c r="E186" s="13"/>
      <c r="F186" s="14"/>
      <c r="G186" s="14"/>
      <c r="H186" s="25">
        <f>SUM(H187:H190)</f>
        <v>20000</v>
      </c>
      <c r="I186" s="25">
        <f>SUM(I187:I190)</f>
        <v>14672</v>
      </c>
      <c r="J186" s="15"/>
      <c r="K186" s="15"/>
      <c r="L186" s="15"/>
    </row>
    <row r="187" spans="1:13" ht="15.6">
      <c r="A187" s="18"/>
      <c r="B187" s="4" t="s">
        <v>15</v>
      </c>
      <c r="C187" s="4"/>
      <c r="D187" s="13"/>
      <c r="E187" s="13"/>
      <c r="F187" s="14"/>
      <c r="G187" s="14"/>
      <c r="H187" s="25">
        <v>0</v>
      </c>
      <c r="I187" s="25">
        <v>0</v>
      </c>
      <c r="J187" s="15"/>
      <c r="K187" s="15"/>
      <c r="L187" s="15"/>
    </row>
    <row r="188" spans="1:13" ht="15.6">
      <c r="A188" s="18"/>
      <c r="B188" s="4" t="s">
        <v>41</v>
      </c>
      <c r="C188" s="4"/>
      <c r="D188" s="13"/>
      <c r="E188" s="13"/>
      <c r="F188" s="14"/>
      <c r="G188" s="14"/>
      <c r="H188" s="25">
        <f>H184</f>
        <v>20000</v>
      </c>
      <c r="I188" s="25">
        <f>I184</f>
        <v>14672</v>
      </c>
      <c r="J188" s="15"/>
      <c r="K188" s="15"/>
      <c r="L188" s="15"/>
    </row>
    <row r="189" spans="1:13" ht="15.6">
      <c r="A189" s="18"/>
      <c r="B189" s="4" t="s">
        <v>16</v>
      </c>
      <c r="C189" s="4"/>
      <c r="D189" s="13"/>
      <c r="E189" s="13"/>
      <c r="F189" s="14"/>
      <c r="G189" s="14"/>
      <c r="H189" s="25">
        <v>0</v>
      </c>
      <c r="I189" s="25">
        <v>0</v>
      </c>
      <c r="J189" s="15"/>
      <c r="K189" s="15"/>
      <c r="L189" s="15"/>
    </row>
    <row r="190" spans="1:13" ht="15.6">
      <c r="A190" s="18"/>
      <c r="B190" s="4" t="s">
        <v>17</v>
      </c>
      <c r="C190" s="4"/>
      <c r="D190" s="13"/>
      <c r="E190" s="13"/>
      <c r="F190" s="14"/>
      <c r="G190" s="14"/>
      <c r="H190" s="25">
        <v>0</v>
      </c>
      <c r="I190" s="25">
        <v>0</v>
      </c>
      <c r="J190" s="15"/>
      <c r="K190" s="15"/>
      <c r="L190" s="15"/>
    </row>
    <row r="191" spans="1:13" ht="15.6">
      <c r="A191" s="18"/>
      <c r="B191" s="4"/>
      <c r="C191" s="4"/>
      <c r="D191" s="13"/>
      <c r="E191" s="13"/>
      <c r="F191" s="14"/>
      <c r="G191" s="14"/>
      <c r="H191" s="25"/>
      <c r="I191" s="25"/>
      <c r="J191" s="15"/>
      <c r="K191" s="15"/>
      <c r="L191" s="15"/>
    </row>
    <row r="192" spans="1:13" ht="15.6">
      <c r="A192" s="18"/>
      <c r="B192" s="8" t="s">
        <v>25</v>
      </c>
      <c r="C192" s="4"/>
      <c r="D192" s="4"/>
      <c r="E192" s="4"/>
      <c r="F192" s="6"/>
      <c r="G192" s="6"/>
      <c r="H192" s="7">
        <f>SUM(H193:H196)</f>
        <v>1666274</v>
      </c>
      <c r="I192" s="7">
        <f>SUM(I193:I196)</f>
        <v>522569</v>
      </c>
      <c r="J192" s="7"/>
      <c r="K192" s="7"/>
      <c r="L192" s="7"/>
      <c r="M192" s="16"/>
    </row>
    <row r="193" spans="1:13" ht="15.6">
      <c r="A193" s="18"/>
      <c r="B193" s="4" t="s">
        <v>15</v>
      </c>
      <c r="C193" s="4"/>
      <c r="D193" s="4"/>
      <c r="E193" s="4"/>
      <c r="F193" s="6"/>
      <c r="G193" s="6"/>
      <c r="H193" s="7">
        <f t="shared" ref="H193:I196" si="2">H174+H187</f>
        <v>1481647</v>
      </c>
      <c r="I193" s="7">
        <f t="shared" si="2"/>
        <v>451721</v>
      </c>
      <c r="J193" s="7"/>
      <c r="K193" s="7"/>
      <c r="L193" s="7"/>
    </row>
    <row r="194" spans="1:13" ht="15.6">
      <c r="A194" s="18"/>
      <c r="B194" s="4" t="s">
        <v>41</v>
      </c>
      <c r="C194" s="4"/>
      <c r="D194" s="4"/>
      <c r="E194" s="4"/>
      <c r="F194" s="6"/>
      <c r="G194" s="6"/>
      <c r="H194" s="7">
        <f t="shared" si="2"/>
        <v>184627</v>
      </c>
      <c r="I194" s="7">
        <f t="shared" si="2"/>
        <v>70848</v>
      </c>
      <c r="J194" s="7"/>
      <c r="K194" s="7"/>
      <c r="L194" s="7"/>
    </row>
    <row r="195" spans="1:13" ht="15.6">
      <c r="A195" s="18"/>
      <c r="B195" s="4" t="s">
        <v>16</v>
      </c>
      <c r="C195" s="4"/>
      <c r="D195" s="4"/>
      <c r="E195" s="4"/>
      <c r="F195" s="6"/>
      <c r="G195" s="6"/>
      <c r="H195" s="7">
        <f t="shared" si="2"/>
        <v>0</v>
      </c>
      <c r="I195" s="7">
        <f t="shared" si="2"/>
        <v>0</v>
      </c>
      <c r="J195" s="7"/>
      <c r="K195" s="7"/>
      <c r="L195" s="7"/>
    </row>
    <row r="196" spans="1:13" ht="15.6">
      <c r="A196" s="18"/>
      <c r="B196" s="4" t="s">
        <v>17</v>
      </c>
      <c r="C196" s="4"/>
      <c r="D196" s="4"/>
      <c r="E196" s="4"/>
      <c r="F196" s="6"/>
      <c r="G196" s="6"/>
      <c r="H196" s="7">
        <f t="shared" si="2"/>
        <v>0</v>
      </c>
      <c r="I196" s="7">
        <f t="shared" si="2"/>
        <v>0</v>
      </c>
      <c r="J196" s="7"/>
      <c r="K196" s="7"/>
      <c r="L196" s="7"/>
    </row>
    <row r="197" spans="1:13" ht="15.6">
      <c r="A197" s="47"/>
      <c r="B197" s="4"/>
      <c r="C197" s="4"/>
      <c r="D197" s="4"/>
      <c r="E197" s="4"/>
      <c r="F197" s="6"/>
      <c r="G197" s="6"/>
      <c r="H197" s="7"/>
      <c r="I197" s="7"/>
      <c r="J197" s="7"/>
      <c r="K197" s="7"/>
      <c r="L197" s="7"/>
    </row>
    <row r="198" spans="1:13" ht="15.6">
      <c r="A198" s="47"/>
      <c r="B198" s="8" t="s">
        <v>26</v>
      </c>
      <c r="C198" s="4"/>
      <c r="D198" s="4"/>
      <c r="E198" s="4"/>
      <c r="F198" s="6"/>
      <c r="G198" s="6"/>
      <c r="H198" s="7">
        <f t="shared" ref="H198:I198" si="3">SUM(H199:H202)</f>
        <v>2636954</v>
      </c>
      <c r="I198" s="7">
        <f t="shared" si="3"/>
        <v>1125889.6000000001</v>
      </c>
      <c r="J198" s="7"/>
      <c r="K198" s="7"/>
      <c r="L198" s="7"/>
      <c r="M198" s="34"/>
    </row>
    <row r="199" spans="1:13" ht="15.6">
      <c r="A199" s="47"/>
      <c r="B199" s="4" t="s">
        <v>15</v>
      </c>
      <c r="C199" s="4"/>
      <c r="D199" s="4"/>
      <c r="E199" s="4"/>
      <c r="F199" s="6"/>
      <c r="G199" s="6"/>
      <c r="H199" s="7">
        <f t="shared" ref="H199:I202" si="4">H54+H141+H193</f>
        <v>1581647</v>
      </c>
      <c r="I199" s="7">
        <f t="shared" si="4"/>
        <v>506240</v>
      </c>
      <c r="J199" s="7"/>
      <c r="K199" s="7"/>
      <c r="L199" s="7"/>
      <c r="M199" s="17"/>
    </row>
    <row r="200" spans="1:13" ht="15.6">
      <c r="A200" s="47"/>
      <c r="B200" s="4" t="s">
        <v>41</v>
      </c>
      <c r="C200" s="4"/>
      <c r="D200" s="4"/>
      <c r="E200" s="4"/>
      <c r="F200" s="6"/>
      <c r="G200" s="6"/>
      <c r="H200" s="7">
        <f t="shared" si="4"/>
        <v>574927</v>
      </c>
      <c r="I200" s="7">
        <f t="shared" si="4"/>
        <v>83457.100000000006</v>
      </c>
      <c r="J200" s="7"/>
      <c r="K200" s="7"/>
      <c r="L200" s="7"/>
      <c r="M200" s="17"/>
    </row>
    <row r="201" spans="1:13" ht="15.6">
      <c r="A201" s="47"/>
      <c r="B201" s="4" t="s">
        <v>16</v>
      </c>
      <c r="C201" s="4"/>
      <c r="D201" s="4"/>
      <c r="E201" s="4"/>
      <c r="F201" s="6"/>
      <c r="G201" s="6"/>
      <c r="H201" s="7">
        <f t="shared" si="4"/>
        <v>174380</v>
      </c>
      <c r="I201" s="7">
        <f t="shared" si="4"/>
        <v>222492.5</v>
      </c>
      <c r="J201" s="7"/>
      <c r="K201" s="7"/>
      <c r="L201" s="7"/>
      <c r="M201" s="17"/>
    </row>
    <row r="202" spans="1:13" ht="15.6">
      <c r="A202" s="47"/>
      <c r="B202" s="4" t="s">
        <v>17</v>
      </c>
      <c r="C202" s="4"/>
      <c r="D202" s="4"/>
      <c r="E202" s="4"/>
      <c r="F202" s="6"/>
      <c r="G202" s="6"/>
      <c r="H202" s="7">
        <f t="shared" si="4"/>
        <v>306000</v>
      </c>
      <c r="I202" s="7">
        <f t="shared" si="4"/>
        <v>313700</v>
      </c>
      <c r="J202" s="7"/>
      <c r="K202" s="7"/>
      <c r="L202" s="7"/>
      <c r="M202" s="17"/>
    </row>
    <row r="203" spans="1:13" ht="15.6">
      <c r="A203" s="47"/>
      <c r="B203" s="9"/>
      <c r="C203" s="9"/>
      <c r="D203" s="9"/>
      <c r="E203" s="9"/>
      <c r="F203" s="10"/>
      <c r="G203" s="10"/>
      <c r="H203" s="11"/>
      <c r="I203" s="11"/>
      <c r="J203" s="12"/>
      <c r="K203" s="12"/>
      <c r="L203" s="12"/>
    </row>
    <row r="204" spans="1:13" ht="15.6">
      <c r="A204" s="43"/>
      <c r="B204" s="145" t="s">
        <v>164</v>
      </c>
      <c r="C204" s="145"/>
      <c r="D204" s="145"/>
      <c r="E204" s="145"/>
      <c r="F204" s="145"/>
      <c r="G204" s="145"/>
      <c r="H204" s="145"/>
      <c r="I204" s="145"/>
      <c r="J204" s="12"/>
      <c r="K204" s="12"/>
      <c r="L204" s="12"/>
    </row>
    <row r="205" spans="1:13" ht="15.6">
      <c r="A205" s="43"/>
      <c r="B205" s="145" t="s">
        <v>165</v>
      </c>
      <c r="C205" s="145"/>
      <c r="D205" s="145"/>
      <c r="E205" s="145"/>
      <c r="F205" s="145"/>
      <c r="G205" s="145"/>
      <c r="H205" s="145"/>
      <c r="I205" s="145"/>
      <c r="J205" s="12"/>
      <c r="K205" s="12"/>
      <c r="L205" s="12"/>
    </row>
    <row r="206" spans="1:13" ht="15.6">
      <c r="A206" s="43"/>
      <c r="B206" s="145" t="s">
        <v>170</v>
      </c>
      <c r="C206" s="145"/>
      <c r="D206" s="145"/>
      <c r="E206" s="145"/>
      <c r="F206" s="145"/>
      <c r="G206" s="145"/>
      <c r="H206" s="145"/>
      <c r="I206" s="145"/>
      <c r="J206" s="12"/>
      <c r="K206" s="12"/>
      <c r="L206" s="12"/>
    </row>
    <row r="207" spans="1:13" ht="15.6">
      <c r="A207" s="43"/>
      <c r="B207" s="145" t="s">
        <v>167</v>
      </c>
      <c r="C207" s="145"/>
      <c r="D207" s="145"/>
      <c r="E207" s="145"/>
      <c r="F207" s="145"/>
      <c r="G207" s="145"/>
      <c r="H207" s="145"/>
      <c r="I207" s="145"/>
    </row>
    <row r="208" spans="1:13" ht="15.6">
      <c r="A208" s="43"/>
      <c r="B208" s="145" t="s">
        <v>192</v>
      </c>
      <c r="C208" s="145"/>
      <c r="D208" s="145"/>
      <c r="E208" s="145"/>
      <c r="F208" s="145"/>
      <c r="G208" s="145"/>
      <c r="H208" s="145"/>
      <c r="I208" s="145"/>
    </row>
    <row r="209" spans="1:9" ht="15.6">
      <c r="A209" s="43"/>
      <c r="B209" s="145" t="s">
        <v>193</v>
      </c>
      <c r="C209" s="145"/>
      <c r="D209" s="145"/>
      <c r="E209" s="145"/>
      <c r="F209" s="145"/>
      <c r="G209" s="145"/>
      <c r="H209" s="145"/>
      <c r="I209" s="145"/>
    </row>
    <row r="210" spans="1:9" ht="15.6">
      <c r="A210" s="43"/>
      <c r="B210" s="145" t="s">
        <v>186</v>
      </c>
      <c r="C210" s="145"/>
      <c r="D210" s="145"/>
      <c r="E210" s="145"/>
      <c r="F210" s="145"/>
      <c r="G210" s="145"/>
      <c r="H210" s="145"/>
      <c r="I210" s="145"/>
    </row>
    <row r="211" spans="1:9" ht="15.6">
      <c r="A211" s="43"/>
      <c r="B211" s="145" t="s">
        <v>187</v>
      </c>
      <c r="C211" s="145"/>
      <c r="D211" s="145"/>
      <c r="E211" s="145"/>
      <c r="F211" s="145"/>
      <c r="G211" s="145"/>
      <c r="H211" s="145"/>
      <c r="I211" s="145"/>
    </row>
    <row r="212" spans="1:9" ht="15.6">
      <c r="A212" s="43"/>
      <c r="B212" s="145" t="s">
        <v>188</v>
      </c>
      <c r="C212" s="145"/>
      <c r="D212" s="145"/>
      <c r="E212" s="145"/>
      <c r="F212" s="145"/>
      <c r="G212" s="145"/>
      <c r="H212" s="145"/>
      <c r="I212" s="145"/>
    </row>
    <row r="213" spans="1:9" ht="15.6">
      <c r="A213" s="43"/>
      <c r="B213" s="145" t="s">
        <v>168</v>
      </c>
      <c r="C213" s="145"/>
      <c r="D213" s="145"/>
      <c r="E213" s="145"/>
      <c r="F213" s="145"/>
      <c r="G213" s="145"/>
      <c r="H213" s="145"/>
      <c r="I213" s="145"/>
    </row>
    <row r="214" spans="1:9" ht="15.6">
      <c r="A214" s="43"/>
      <c r="B214" s="145" t="s">
        <v>169</v>
      </c>
      <c r="C214" s="145"/>
      <c r="D214" s="145"/>
      <c r="E214" s="145"/>
      <c r="F214" s="145"/>
      <c r="G214" s="145"/>
      <c r="H214" s="145"/>
      <c r="I214" s="145"/>
    </row>
    <row r="215" spans="1:9" ht="15.6">
      <c r="A215" s="43"/>
      <c r="B215" s="145" t="s">
        <v>176</v>
      </c>
      <c r="C215" s="145"/>
      <c r="D215" s="145"/>
      <c r="E215" s="145"/>
      <c r="F215" s="145"/>
      <c r="G215" s="145"/>
      <c r="H215" s="145"/>
      <c r="I215" s="145"/>
    </row>
    <row r="216" spans="1:9" ht="15.6">
      <c r="A216" s="43"/>
      <c r="B216" s="145" t="s">
        <v>175</v>
      </c>
      <c r="C216" s="145"/>
      <c r="D216" s="145"/>
      <c r="E216" s="145"/>
      <c r="F216" s="145"/>
      <c r="G216" s="145"/>
      <c r="H216" s="145"/>
      <c r="I216" s="145"/>
    </row>
    <row r="217" spans="1:9" ht="15.6">
      <c r="A217" s="43"/>
      <c r="B217" s="145" t="s">
        <v>172</v>
      </c>
      <c r="C217" s="145"/>
      <c r="D217" s="145"/>
      <c r="E217" s="145"/>
      <c r="F217" s="145"/>
      <c r="G217" s="145"/>
      <c r="H217" s="145"/>
      <c r="I217" s="145"/>
    </row>
    <row r="218" spans="1:9" ht="15.6">
      <c r="A218" s="43"/>
      <c r="B218" s="145" t="s">
        <v>173</v>
      </c>
      <c r="C218" s="145"/>
      <c r="D218" s="145"/>
      <c r="E218" s="145"/>
      <c r="F218" s="145"/>
      <c r="G218" s="145"/>
      <c r="H218" s="145"/>
      <c r="I218" s="145"/>
    </row>
    <row r="219" spans="1:9" ht="15.6">
      <c r="A219" s="43"/>
      <c r="B219" s="145" t="s">
        <v>174</v>
      </c>
      <c r="C219" s="145"/>
      <c r="D219" s="145"/>
      <c r="E219" s="145"/>
      <c r="F219" s="145"/>
      <c r="G219" s="145"/>
      <c r="H219" s="145"/>
      <c r="I219" s="145"/>
    </row>
    <row r="220" spans="1:9" ht="15.6">
      <c r="A220" s="43"/>
      <c r="B220" s="145" t="s">
        <v>197</v>
      </c>
      <c r="C220" s="145"/>
      <c r="D220" s="145"/>
      <c r="E220" s="145"/>
      <c r="F220" s="145"/>
      <c r="G220" s="145"/>
      <c r="H220" s="145"/>
      <c r="I220" s="145"/>
    </row>
    <row r="221" spans="1:9" ht="15.6">
      <c r="A221" s="43"/>
      <c r="B221" s="145" t="s">
        <v>191</v>
      </c>
      <c r="C221" s="145"/>
      <c r="D221" s="145"/>
      <c r="E221" s="145"/>
      <c r="F221" s="145"/>
      <c r="G221" s="145"/>
      <c r="H221" s="145"/>
      <c r="I221" s="145"/>
    </row>
    <row r="222" spans="1:9" ht="15.6">
      <c r="A222" s="43"/>
      <c r="B222" s="145" t="s">
        <v>195</v>
      </c>
      <c r="C222" s="145"/>
      <c r="D222" s="145"/>
      <c r="E222" s="145"/>
      <c r="F222" s="145"/>
      <c r="G222" s="145"/>
      <c r="H222" s="145"/>
      <c r="I222" s="145"/>
    </row>
    <row r="223" spans="1:9" ht="15.6">
      <c r="A223" s="43"/>
      <c r="B223" s="145" t="s">
        <v>194</v>
      </c>
      <c r="C223" s="145"/>
      <c r="D223" s="145"/>
      <c r="E223" s="145"/>
      <c r="F223" s="145"/>
      <c r="G223" s="145"/>
      <c r="H223" s="145"/>
      <c r="I223" s="145"/>
    </row>
    <row r="224" spans="1:9" ht="15.6">
      <c r="A224" s="43"/>
      <c r="B224" s="145" t="s">
        <v>178</v>
      </c>
      <c r="C224" s="145"/>
      <c r="D224" s="145"/>
      <c r="E224" s="145"/>
      <c r="F224" s="145"/>
      <c r="G224" s="145"/>
      <c r="H224" s="145"/>
      <c r="I224" s="145"/>
    </row>
    <row r="225" spans="1:9" ht="15.6">
      <c r="A225" s="43"/>
      <c r="B225" s="145" t="s">
        <v>166</v>
      </c>
      <c r="C225" s="145"/>
      <c r="D225" s="145"/>
      <c r="E225" s="145"/>
      <c r="F225" s="145"/>
      <c r="G225" s="145"/>
      <c r="H225" s="145"/>
      <c r="I225" s="145"/>
    </row>
    <row r="226" spans="1:9" ht="15.6">
      <c r="A226" s="43"/>
      <c r="B226" s="145" t="s">
        <v>171</v>
      </c>
      <c r="C226" s="145"/>
      <c r="D226" s="145"/>
      <c r="E226" s="145"/>
      <c r="F226" s="145"/>
      <c r="G226" s="145"/>
      <c r="H226" s="145"/>
      <c r="I226" s="145"/>
    </row>
    <row r="227" spans="1:9" ht="15.6">
      <c r="A227" s="43"/>
      <c r="B227" s="145" t="s">
        <v>183</v>
      </c>
      <c r="C227" s="145"/>
      <c r="D227" s="145"/>
      <c r="E227" s="145"/>
      <c r="F227" s="145"/>
      <c r="G227" s="145"/>
      <c r="H227" s="145"/>
      <c r="I227" s="145"/>
    </row>
    <row r="228" spans="1:9" ht="15.6">
      <c r="A228" s="43"/>
      <c r="B228" s="145" t="s">
        <v>189</v>
      </c>
      <c r="C228" s="145"/>
      <c r="D228" s="145"/>
      <c r="E228" s="145"/>
      <c r="F228" s="145"/>
      <c r="G228" s="145"/>
      <c r="H228" s="145"/>
      <c r="I228" s="145"/>
    </row>
    <row r="229" spans="1:9" ht="15.6">
      <c r="A229" s="43"/>
      <c r="B229" s="145" t="s">
        <v>196</v>
      </c>
      <c r="C229" s="145"/>
      <c r="D229" s="145"/>
      <c r="E229" s="145"/>
      <c r="F229" s="145"/>
      <c r="G229" s="145"/>
      <c r="H229" s="145"/>
      <c r="I229" s="145"/>
    </row>
    <row r="230" spans="1:9" ht="15.6">
      <c r="A230" s="43"/>
      <c r="B230" s="145" t="s">
        <v>177</v>
      </c>
      <c r="C230" s="145"/>
      <c r="D230" s="145"/>
      <c r="E230" s="145"/>
      <c r="F230" s="145"/>
      <c r="G230" s="145"/>
      <c r="H230" s="145"/>
      <c r="I230" s="145"/>
    </row>
    <row r="231" spans="1:9" ht="15.6">
      <c r="A231" s="43"/>
      <c r="B231" s="145" t="s">
        <v>180</v>
      </c>
      <c r="C231" s="145"/>
      <c r="D231" s="145"/>
      <c r="E231" s="145"/>
      <c r="F231" s="145"/>
      <c r="G231" s="145"/>
      <c r="H231" s="145"/>
      <c r="I231" s="145"/>
    </row>
    <row r="232" spans="1:9" ht="15.6">
      <c r="A232" s="43"/>
      <c r="B232" s="145" t="s">
        <v>179</v>
      </c>
      <c r="C232" s="145"/>
      <c r="D232" s="145"/>
      <c r="E232" s="145"/>
      <c r="F232" s="145"/>
      <c r="G232" s="145"/>
      <c r="H232" s="145"/>
      <c r="I232" s="145"/>
    </row>
    <row r="233" spans="1:9" ht="15.6">
      <c r="A233" s="43"/>
      <c r="B233" s="145" t="s">
        <v>181</v>
      </c>
      <c r="C233" s="145"/>
      <c r="D233" s="145"/>
      <c r="E233" s="145"/>
      <c r="F233" s="145"/>
      <c r="G233" s="145"/>
      <c r="H233" s="145"/>
      <c r="I233" s="145"/>
    </row>
    <row r="234" spans="1:9" ht="15.6">
      <c r="A234" s="43"/>
      <c r="B234" s="145" t="s">
        <v>182</v>
      </c>
      <c r="C234" s="145"/>
      <c r="D234" s="145"/>
      <c r="E234" s="145"/>
      <c r="F234" s="145"/>
      <c r="G234" s="145"/>
      <c r="H234" s="145"/>
      <c r="I234" s="145"/>
    </row>
    <row r="235" spans="1:9" ht="15.6">
      <c r="A235" s="43"/>
      <c r="B235" s="145" t="s">
        <v>184</v>
      </c>
      <c r="C235" s="145"/>
      <c r="D235" s="145"/>
      <c r="E235" s="145"/>
      <c r="F235" s="145"/>
      <c r="G235" s="145"/>
      <c r="H235" s="145"/>
      <c r="I235" s="145"/>
    </row>
    <row r="236" spans="1:9" ht="15.6">
      <c r="A236" s="43"/>
      <c r="B236" s="145" t="s">
        <v>185</v>
      </c>
      <c r="C236" s="145"/>
      <c r="D236" s="145"/>
      <c r="E236" s="145"/>
      <c r="F236" s="145"/>
      <c r="G236" s="145"/>
      <c r="H236" s="145"/>
      <c r="I236" s="145"/>
    </row>
    <row r="237" spans="1:9" ht="15.6">
      <c r="A237" s="43"/>
      <c r="B237" s="145" t="s">
        <v>190</v>
      </c>
      <c r="C237" s="145"/>
      <c r="D237" s="145"/>
      <c r="E237" s="145"/>
      <c r="F237" s="145"/>
      <c r="G237" s="145"/>
      <c r="H237" s="145"/>
      <c r="I237" s="145"/>
    </row>
  </sheetData>
  <mergeCells count="149">
    <mergeCell ref="A9:A10"/>
    <mergeCell ref="B9:B10"/>
    <mergeCell ref="C9:C10"/>
    <mergeCell ref="D9:D10"/>
    <mergeCell ref="E9:E10"/>
    <mergeCell ref="F9:F10"/>
    <mergeCell ref="B2:L2"/>
    <mergeCell ref="B3:L3"/>
    <mergeCell ref="C5:H5"/>
    <mergeCell ref="C6:H6"/>
    <mergeCell ref="J8:L8"/>
    <mergeCell ref="C7:K7"/>
    <mergeCell ref="B15:L15"/>
    <mergeCell ref="B18:L18"/>
    <mergeCell ref="B19:F19"/>
    <mergeCell ref="B32:L32"/>
    <mergeCell ref="B35:L35"/>
    <mergeCell ref="B58:L58"/>
    <mergeCell ref="G9:I9"/>
    <mergeCell ref="J9:J10"/>
    <mergeCell ref="K9:K10"/>
    <mergeCell ref="L9:L10"/>
    <mergeCell ref="B12:L12"/>
    <mergeCell ref="B13:L13"/>
    <mergeCell ref="B73:L73"/>
    <mergeCell ref="A75:A77"/>
    <mergeCell ref="D75:D77"/>
    <mergeCell ref="E75:E77"/>
    <mergeCell ref="F75:F77"/>
    <mergeCell ref="B78:L78"/>
    <mergeCell ref="B59:L59"/>
    <mergeCell ref="B60:L60"/>
    <mergeCell ref="B61:L61"/>
    <mergeCell ref="B63:L63"/>
    <mergeCell ref="B71:L71"/>
    <mergeCell ref="B72:L72"/>
    <mergeCell ref="L79:L81"/>
    <mergeCell ref="A82:A83"/>
    <mergeCell ref="B82:B83"/>
    <mergeCell ref="C82:C83"/>
    <mergeCell ref="D82:D83"/>
    <mergeCell ref="E82:E83"/>
    <mergeCell ref="F82:F83"/>
    <mergeCell ref="L82:L83"/>
    <mergeCell ref="A79:A81"/>
    <mergeCell ref="B79:B81"/>
    <mergeCell ref="C79:C81"/>
    <mergeCell ref="D79:D81"/>
    <mergeCell ref="E79:E81"/>
    <mergeCell ref="F79:F81"/>
    <mergeCell ref="A117:A118"/>
    <mergeCell ref="B117:B118"/>
    <mergeCell ref="C117:C118"/>
    <mergeCell ref="D117:D118"/>
    <mergeCell ref="E117:E118"/>
    <mergeCell ref="F117:F118"/>
    <mergeCell ref="B90:L90"/>
    <mergeCell ref="B91:L91"/>
    <mergeCell ref="B92:L92"/>
    <mergeCell ref="H102:H103"/>
    <mergeCell ref="I102:I103"/>
    <mergeCell ref="J102:J103"/>
    <mergeCell ref="K102:K103"/>
    <mergeCell ref="L117:L118"/>
    <mergeCell ref="B125:L125"/>
    <mergeCell ref="B126:L126"/>
    <mergeCell ref="B127:L127"/>
    <mergeCell ref="B129:L129"/>
    <mergeCell ref="B145:L145"/>
    <mergeCell ref="B110:L110"/>
    <mergeCell ref="B111:L111"/>
    <mergeCell ref="B112:L112"/>
    <mergeCell ref="B114:L114"/>
    <mergeCell ref="B146:L146"/>
    <mergeCell ref="B147:L147"/>
    <mergeCell ref="B148:L148"/>
    <mergeCell ref="A149:A151"/>
    <mergeCell ref="B153:L153"/>
    <mergeCell ref="A163:A164"/>
    <mergeCell ref="B163:B164"/>
    <mergeCell ref="C163:C164"/>
    <mergeCell ref="D163:D164"/>
    <mergeCell ref="E163:E164"/>
    <mergeCell ref="F163:F164"/>
    <mergeCell ref="L163:L164"/>
    <mergeCell ref="A165:A166"/>
    <mergeCell ref="B165:B166"/>
    <mergeCell ref="C165:C166"/>
    <mergeCell ref="D165:D166"/>
    <mergeCell ref="E165:E166"/>
    <mergeCell ref="F165:F166"/>
    <mergeCell ref="L165:L166"/>
    <mergeCell ref="A171:A172"/>
    <mergeCell ref="B171:B172"/>
    <mergeCell ref="C171:C172"/>
    <mergeCell ref="D171:D172"/>
    <mergeCell ref="E171:E172"/>
    <mergeCell ref="F171:F172"/>
    <mergeCell ref="L167:L168"/>
    <mergeCell ref="A169:A170"/>
    <mergeCell ref="B169:B170"/>
    <mergeCell ref="C169:C170"/>
    <mergeCell ref="D169:D170"/>
    <mergeCell ref="E169:E170"/>
    <mergeCell ref="F169:F170"/>
    <mergeCell ref="L169:L170"/>
    <mergeCell ref="A167:A168"/>
    <mergeCell ref="B167:B168"/>
    <mergeCell ref="C167:C168"/>
    <mergeCell ref="D167:D168"/>
    <mergeCell ref="E167:E168"/>
    <mergeCell ref="F167:F168"/>
    <mergeCell ref="B207:I207"/>
    <mergeCell ref="B208:I208"/>
    <mergeCell ref="B209:I209"/>
    <mergeCell ref="B210:I210"/>
    <mergeCell ref="B211:I211"/>
    <mergeCell ref="B212:I212"/>
    <mergeCell ref="L171:L172"/>
    <mergeCell ref="B178:L178"/>
    <mergeCell ref="H185:I185"/>
    <mergeCell ref="B204:I204"/>
    <mergeCell ref="B205:I205"/>
    <mergeCell ref="B206:I206"/>
    <mergeCell ref="B219:I219"/>
    <mergeCell ref="B220:I220"/>
    <mergeCell ref="B221:I221"/>
    <mergeCell ref="B222:I222"/>
    <mergeCell ref="B223:I223"/>
    <mergeCell ref="B224:I224"/>
    <mergeCell ref="B213:I213"/>
    <mergeCell ref="B214:I214"/>
    <mergeCell ref="B215:I215"/>
    <mergeCell ref="B216:I216"/>
    <mergeCell ref="B217:I217"/>
    <mergeCell ref="B218:I218"/>
    <mergeCell ref="B237:I237"/>
    <mergeCell ref="B231:I231"/>
    <mergeCell ref="B232:I232"/>
    <mergeCell ref="B233:I233"/>
    <mergeCell ref="B234:I234"/>
    <mergeCell ref="B235:I235"/>
    <mergeCell ref="B236:I236"/>
    <mergeCell ref="B225:I225"/>
    <mergeCell ref="B226:I226"/>
    <mergeCell ref="B227:I227"/>
    <mergeCell ref="B228:I228"/>
    <mergeCell ref="B229:I229"/>
    <mergeCell ref="B230:I230"/>
  </mergeCells>
  <pageMargins left="0.19685039370078741" right="0.19685039370078741" top="0.78740157480314965" bottom="0.19685039370078741" header="0.31496062992125984" footer="0.31496062992125984"/>
  <pageSetup paperSize="9" scale="79" orientation="landscape" verticalDpi="0" r:id="rId1"/>
  <headerFooter>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tabSelected="1" view="pageBreakPreview" topLeftCell="A8" zoomScale="90" zoomScaleNormal="100" zoomScaleSheetLayoutView="90" workbookViewId="0">
      <selection activeCell="D8" sqref="D8"/>
    </sheetView>
  </sheetViews>
  <sheetFormatPr defaultRowHeight="18"/>
  <cols>
    <col min="1" max="1" width="22.109375" style="56" customWidth="1"/>
    <col min="2" max="2" width="16.21875" style="56" customWidth="1"/>
    <col min="3" max="3" width="17.33203125" style="56" customWidth="1"/>
    <col min="4" max="4" width="80" style="56" customWidth="1"/>
    <col min="5" max="252" width="8.88671875" style="54"/>
    <col min="253" max="253" width="22.109375" style="54" customWidth="1"/>
    <col min="254" max="254" width="19.5546875" style="54" customWidth="1"/>
    <col min="255" max="255" width="19.44140625" style="54" customWidth="1"/>
    <col min="256" max="256" width="18.44140625" style="54" customWidth="1"/>
    <col min="257" max="257" width="68.109375" style="54" customWidth="1"/>
    <col min="258" max="508" width="8.88671875" style="54"/>
    <col min="509" max="509" width="22.109375" style="54" customWidth="1"/>
    <col min="510" max="510" width="19.5546875" style="54" customWidth="1"/>
    <col min="511" max="511" width="19.44140625" style="54" customWidth="1"/>
    <col min="512" max="512" width="18.44140625" style="54" customWidth="1"/>
    <col min="513" max="513" width="68.109375" style="54" customWidth="1"/>
    <col min="514" max="764" width="8.88671875" style="54"/>
    <col min="765" max="765" width="22.109375" style="54" customWidth="1"/>
    <col min="766" max="766" width="19.5546875" style="54" customWidth="1"/>
    <col min="767" max="767" width="19.44140625" style="54" customWidth="1"/>
    <col min="768" max="768" width="18.44140625" style="54" customWidth="1"/>
    <col min="769" max="769" width="68.109375" style="54" customWidth="1"/>
    <col min="770" max="1020" width="8.88671875" style="54"/>
    <col min="1021" max="1021" width="22.109375" style="54" customWidth="1"/>
    <col min="1022" max="1022" width="19.5546875" style="54" customWidth="1"/>
    <col min="1023" max="1023" width="19.44140625" style="54" customWidth="1"/>
    <col min="1024" max="1024" width="18.44140625" style="54" customWidth="1"/>
    <col min="1025" max="1025" width="68.109375" style="54" customWidth="1"/>
    <col min="1026" max="1276" width="8.88671875" style="54"/>
    <col min="1277" max="1277" width="22.109375" style="54" customWidth="1"/>
    <col min="1278" max="1278" width="19.5546875" style="54" customWidth="1"/>
    <col min="1279" max="1279" width="19.44140625" style="54" customWidth="1"/>
    <col min="1280" max="1280" width="18.44140625" style="54" customWidth="1"/>
    <col min="1281" max="1281" width="68.109375" style="54" customWidth="1"/>
    <col min="1282" max="1532" width="8.88671875" style="54"/>
    <col min="1533" max="1533" width="22.109375" style="54" customWidth="1"/>
    <col min="1534" max="1534" width="19.5546875" style="54" customWidth="1"/>
    <col min="1535" max="1535" width="19.44140625" style="54" customWidth="1"/>
    <col min="1536" max="1536" width="18.44140625" style="54" customWidth="1"/>
    <col min="1537" max="1537" width="68.109375" style="54" customWidth="1"/>
    <col min="1538" max="1788" width="8.88671875" style="54"/>
    <col min="1789" max="1789" width="22.109375" style="54" customWidth="1"/>
    <col min="1790" max="1790" width="19.5546875" style="54" customWidth="1"/>
    <col min="1791" max="1791" width="19.44140625" style="54" customWidth="1"/>
    <col min="1792" max="1792" width="18.44140625" style="54" customWidth="1"/>
    <col min="1793" max="1793" width="68.109375" style="54" customWidth="1"/>
    <col min="1794" max="2044" width="8.88671875" style="54"/>
    <col min="2045" max="2045" width="22.109375" style="54" customWidth="1"/>
    <col min="2046" max="2046" width="19.5546875" style="54" customWidth="1"/>
    <col min="2047" max="2047" width="19.44140625" style="54" customWidth="1"/>
    <col min="2048" max="2048" width="18.44140625" style="54" customWidth="1"/>
    <col min="2049" max="2049" width="68.109375" style="54" customWidth="1"/>
    <col min="2050" max="2300" width="8.88671875" style="54"/>
    <col min="2301" max="2301" width="22.109375" style="54" customWidth="1"/>
    <col min="2302" max="2302" width="19.5546875" style="54" customWidth="1"/>
    <col min="2303" max="2303" width="19.44140625" style="54" customWidth="1"/>
    <col min="2304" max="2304" width="18.44140625" style="54" customWidth="1"/>
    <col min="2305" max="2305" width="68.109375" style="54" customWidth="1"/>
    <col min="2306" max="2556" width="8.88671875" style="54"/>
    <col min="2557" max="2557" width="22.109375" style="54" customWidth="1"/>
    <col min="2558" max="2558" width="19.5546875" style="54" customWidth="1"/>
    <col min="2559" max="2559" width="19.44140625" style="54" customWidth="1"/>
    <col min="2560" max="2560" width="18.44140625" style="54" customWidth="1"/>
    <col min="2561" max="2561" width="68.109375" style="54" customWidth="1"/>
    <col min="2562" max="2812" width="8.88671875" style="54"/>
    <col min="2813" max="2813" width="22.109375" style="54" customWidth="1"/>
    <col min="2814" max="2814" width="19.5546875" style="54" customWidth="1"/>
    <col min="2815" max="2815" width="19.44140625" style="54" customWidth="1"/>
    <col min="2816" max="2816" width="18.44140625" style="54" customWidth="1"/>
    <col min="2817" max="2817" width="68.109375" style="54" customWidth="1"/>
    <col min="2818" max="3068" width="8.88671875" style="54"/>
    <col min="3069" max="3069" width="22.109375" style="54" customWidth="1"/>
    <col min="3070" max="3070" width="19.5546875" style="54" customWidth="1"/>
    <col min="3071" max="3071" width="19.44140625" style="54" customWidth="1"/>
    <col min="3072" max="3072" width="18.44140625" style="54" customWidth="1"/>
    <col min="3073" max="3073" width="68.109375" style="54" customWidth="1"/>
    <col min="3074" max="3324" width="8.88671875" style="54"/>
    <col min="3325" max="3325" width="22.109375" style="54" customWidth="1"/>
    <col min="3326" max="3326" width="19.5546875" style="54" customWidth="1"/>
    <col min="3327" max="3327" width="19.44140625" style="54" customWidth="1"/>
    <col min="3328" max="3328" width="18.44140625" style="54" customWidth="1"/>
    <col min="3329" max="3329" width="68.109375" style="54" customWidth="1"/>
    <col min="3330" max="3580" width="8.88671875" style="54"/>
    <col min="3581" max="3581" width="22.109375" style="54" customWidth="1"/>
    <col min="3582" max="3582" width="19.5546875" style="54" customWidth="1"/>
    <col min="3583" max="3583" width="19.44140625" style="54" customWidth="1"/>
    <col min="3584" max="3584" width="18.44140625" style="54" customWidth="1"/>
    <col min="3585" max="3585" width="68.109375" style="54" customWidth="1"/>
    <col min="3586" max="3836" width="8.88671875" style="54"/>
    <col min="3837" max="3837" width="22.109375" style="54" customWidth="1"/>
    <col min="3838" max="3838" width="19.5546875" style="54" customWidth="1"/>
    <col min="3839" max="3839" width="19.44140625" style="54" customWidth="1"/>
    <col min="3840" max="3840" width="18.44140625" style="54" customWidth="1"/>
    <col min="3841" max="3841" width="68.109375" style="54" customWidth="1"/>
    <col min="3842" max="4092" width="8.88671875" style="54"/>
    <col min="4093" max="4093" width="22.109375" style="54" customWidth="1"/>
    <col min="4094" max="4094" width="19.5546875" style="54" customWidth="1"/>
    <col min="4095" max="4095" width="19.44140625" style="54" customWidth="1"/>
    <col min="4096" max="4096" width="18.44140625" style="54" customWidth="1"/>
    <col min="4097" max="4097" width="68.109375" style="54" customWidth="1"/>
    <col min="4098" max="4348" width="8.88671875" style="54"/>
    <col min="4349" max="4349" width="22.109375" style="54" customWidth="1"/>
    <col min="4350" max="4350" width="19.5546875" style="54" customWidth="1"/>
    <col min="4351" max="4351" width="19.44140625" style="54" customWidth="1"/>
    <col min="4352" max="4352" width="18.44140625" style="54" customWidth="1"/>
    <col min="4353" max="4353" width="68.109375" style="54" customWidth="1"/>
    <col min="4354" max="4604" width="8.88671875" style="54"/>
    <col min="4605" max="4605" width="22.109375" style="54" customWidth="1"/>
    <col min="4606" max="4606" width="19.5546875" style="54" customWidth="1"/>
    <col min="4607" max="4607" width="19.44140625" style="54" customWidth="1"/>
    <col min="4608" max="4608" width="18.44140625" style="54" customWidth="1"/>
    <col min="4609" max="4609" width="68.109375" style="54" customWidth="1"/>
    <col min="4610" max="4860" width="8.88671875" style="54"/>
    <col min="4861" max="4861" width="22.109375" style="54" customWidth="1"/>
    <col min="4862" max="4862" width="19.5546875" style="54" customWidth="1"/>
    <col min="4863" max="4863" width="19.44140625" style="54" customWidth="1"/>
    <col min="4864" max="4864" width="18.44140625" style="54" customWidth="1"/>
    <col min="4865" max="4865" width="68.109375" style="54" customWidth="1"/>
    <col min="4866" max="5116" width="8.88671875" style="54"/>
    <col min="5117" max="5117" width="22.109375" style="54" customWidth="1"/>
    <col min="5118" max="5118" width="19.5546875" style="54" customWidth="1"/>
    <col min="5119" max="5119" width="19.44140625" style="54" customWidth="1"/>
    <col min="5120" max="5120" width="18.44140625" style="54" customWidth="1"/>
    <col min="5121" max="5121" width="68.109375" style="54" customWidth="1"/>
    <col min="5122" max="5372" width="8.88671875" style="54"/>
    <col min="5373" max="5373" width="22.109375" style="54" customWidth="1"/>
    <col min="5374" max="5374" width="19.5546875" style="54" customWidth="1"/>
    <col min="5375" max="5375" width="19.44140625" style="54" customWidth="1"/>
    <col min="5376" max="5376" width="18.44140625" style="54" customWidth="1"/>
    <col min="5377" max="5377" width="68.109375" style="54" customWidth="1"/>
    <col min="5378" max="5628" width="8.88671875" style="54"/>
    <col min="5629" max="5629" width="22.109375" style="54" customWidth="1"/>
    <col min="5630" max="5630" width="19.5546875" style="54" customWidth="1"/>
    <col min="5631" max="5631" width="19.44140625" style="54" customWidth="1"/>
    <col min="5632" max="5632" width="18.44140625" style="54" customWidth="1"/>
    <col min="5633" max="5633" width="68.109375" style="54" customWidth="1"/>
    <col min="5634" max="5884" width="8.88671875" style="54"/>
    <col min="5885" max="5885" width="22.109375" style="54" customWidth="1"/>
    <col min="5886" max="5886" width="19.5546875" style="54" customWidth="1"/>
    <col min="5887" max="5887" width="19.44140625" style="54" customWidth="1"/>
    <col min="5888" max="5888" width="18.44140625" style="54" customWidth="1"/>
    <col min="5889" max="5889" width="68.109375" style="54" customWidth="1"/>
    <col min="5890" max="6140" width="8.88671875" style="54"/>
    <col min="6141" max="6141" width="22.109375" style="54" customWidth="1"/>
    <col min="6142" max="6142" width="19.5546875" style="54" customWidth="1"/>
    <col min="6143" max="6143" width="19.44140625" style="54" customWidth="1"/>
    <col min="6144" max="6144" width="18.44140625" style="54" customWidth="1"/>
    <col min="6145" max="6145" width="68.109375" style="54" customWidth="1"/>
    <col min="6146" max="6396" width="8.88671875" style="54"/>
    <col min="6397" max="6397" width="22.109375" style="54" customWidth="1"/>
    <col min="6398" max="6398" width="19.5546875" style="54" customWidth="1"/>
    <col min="6399" max="6399" width="19.44140625" style="54" customWidth="1"/>
    <col min="6400" max="6400" width="18.44140625" style="54" customWidth="1"/>
    <col min="6401" max="6401" width="68.109375" style="54" customWidth="1"/>
    <col min="6402" max="6652" width="8.88671875" style="54"/>
    <col min="6653" max="6653" width="22.109375" style="54" customWidth="1"/>
    <col min="6654" max="6654" width="19.5546875" style="54" customWidth="1"/>
    <col min="6655" max="6655" width="19.44140625" style="54" customWidth="1"/>
    <col min="6656" max="6656" width="18.44140625" style="54" customWidth="1"/>
    <col min="6657" max="6657" width="68.109375" style="54" customWidth="1"/>
    <col min="6658" max="6908" width="8.88671875" style="54"/>
    <col min="6909" max="6909" width="22.109375" style="54" customWidth="1"/>
    <col min="6910" max="6910" width="19.5546875" style="54" customWidth="1"/>
    <col min="6911" max="6911" width="19.44140625" style="54" customWidth="1"/>
    <col min="6912" max="6912" width="18.44140625" style="54" customWidth="1"/>
    <col min="6913" max="6913" width="68.109375" style="54" customWidth="1"/>
    <col min="6914" max="7164" width="8.88671875" style="54"/>
    <col min="7165" max="7165" width="22.109375" style="54" customWidth="1"/>
    <col min="7166" max="7166" width="19.5546875" style="54" customWidth="1"/>
    <col min="7167" max="7167" width="19.44140625" style="54" customWidth="1"/>
    <col min="7168" max="7168" width="18.44140625" style="54" customWidth="1"/>
    <col min="7169" max="7169" width="68.109375" style="54" customWidth="1"/>
    <col min="7170" max="7420" width="8.88671875" style="54"/>
    <col min="7421" max="7421" width="22.109375" style="54" customWidth="1"/>
    <col min="7422" max="7422" width="19.5546875" style="54" customWidth="1"/>
    <col min="7423" max="7423" width="19.44140625" style="54" customWidth="1"/>
    <col min="7424" max="7424" width="18.44140625" style="54" customWidth="1"/>
    <col min="7425" max="7425" width="68.109375" style="54" customWidth="1"/>
    <col min="7426" max="7676" width="8.88671875" style="54"/>
    <col min="7677" max="7677" width="22.109375" style="54" customWidth="1"/>
    <col min="7678" max="7678" width="19.5546875" style="54" customWidth="1"/>
    <col min="7679" max="7679" width="19.44140625" style="54" customWidth="1"/>
    <col min="7680" max="7680" width="18.44140625" style="54" customWidth="1"/>
    <col min="7681" max="7681" width="68.109375" style="54" customWidth="1"/>
    <col min="7682" max="7932" width="8.88671875" style="54"/>
    <col min="7933" max="7933" width="22.109375" style="54" customWidth="1"/>
    <col min="7934" max="7934" width="19.5546875" style="54" customWidth="1"/>
    <col min="7935" max="7935" width="19.44140625" style="54" customWidth="1"/>
    <col min="7936" max="7936" width="18.44140625" style="54" customWidth="1"/>
    <col min="7937" max="7937" width="68.109375" style="54" customWidth="1"/>
    <col min="7938" max="8188" width="8.88671875" style="54"/>
    <col min="8189" max="8189" width="22.109375" style="54" customWidth="1"/>
    <col min="8190" max="8190" width="19.5546875" style="54" customWidth="1"/>
    <col min="8191" max="8191" width="19.44140625" style="54" customWidth="1"/>
    <col min="8192" max="8192" width="18.44140625" style="54" customWidth="1"/>
    <col min="8193" max="8193" width="68.109375" style="54" customWidth="1"/>
    <col min="8194" max="8444" width="8.88671875" style="54"/>
    <col min="8445" max="8445" width="22.109375" style="54" customWidth="1"/>
    <col min="8446" max="8446" width="19.5546875" style="54" customWidth="1"/>
    <col min="8447" max="8447" width="19.44140625" style="54" customWidth="1"/>
    <col min="8448" max="8448" width="18.44140625" style="54" customWidth="1"/>
    <col min="8449" max="8449" width="68.109375" style="54" customWidth="1"/>
    <col min="8450" max="8700" width="8.88671875" style="54"/>
    <col min="8701" max="8701" width="22.109375" style="54" customWidth="1"/>
    <col min="8702" max="8702" width="19.5546875" style="54" customWidth="1"/>
    <col min="8703" max="8703" width="19.44140625" style="54" customWidth="1"/>
    <col min="8704" max="8704" width="18.44140625" style="54" customWidth="1"/>
    <col min="8705" max="8705" width="68.109375" style="54" customWidth="1"/>
    <col min="8706" max="8956" width="8.88671875" style="54"/>
    <col min="8957" max="8957" width="22.109375" style="54" customWidth="1"/>
    <col min="8958" max="8958" width="19.5546875" style="54" customWidth="1"/>
    <col min="8959" max="8959" width="19.44140625" style="54" customWidth="1"/>
    <col min="8960" max="8960" width="18.44140625" style="54" customWidth="1"/>
    <col min="8961" max="8961" width="68.109375" style="54" customWidth="1"/>
    <col min="8962" max="9212" width="8.88671875" style="54"/>
    <col min="9213" max="9213" width="22.109375" style="54" customWidth="1"/>
    <col min="9214" max="9214" width="19.5546875" style="54" customWidth="1"/>
    <col min="9215" max="9215" width="19.44140625" style="54" customWidth="1"/>
    <col min="9216" max="9216" width="18.44140625" style="54" customWidth="1"/>
    <col min="9217" max="9217" width="68.109375" style="54" customWidth="1"/>
    <col min="9218" max="9468" width="8.88671875" style="54"/>
    <col min="9469" max="9469" width="22.109375" style="54" customWidth="1"/>
    <col min="9470" max="9470" width="19.5546875" style="54" customWidth="1"/>
    <col min="9471" max="9471" width="19.44140625" style="54" customWidth="1"/>
    <col min="9472" max="9472" width="18.44140625" style="54" customWidth="1"/>
    <col min="9473" max="9473" width="68.109375" style="54" customWidth="1"/>
    <col min="9474" max="9724" width="8.88671875" style="54"/>
    <col min="9725" max="9725" width="22.109375" style="54" customWidth="1"/>
    <col min="9726" max="9726" width="19.5546875" style="54" customWidth="1"/>
    <col min="9727" max="9727" width="19.44140625" style="54" customWidth="1"/>
    <col min="9728" max="9728" width="18.44140625" style="54" customWidth="1"/>
    <col min="9729" max="9729" width="68.109375" style="54" customWidth="1"/>
    <col min="9730" max="9980" width="8.88671875" style="54"/>
    <col min="9981" max="9981" width="22.109375" style="54" customWidth="1"/>
    <col min="9982" max="9982" width="19.5546875" style="54" customWidth="1"/>
    <col min="9983" max="9983" width="19.44140625" style="54" customWidth="1"/>
    <col min="9984" max="9984" width="18.44140625" style="54" customWidth="1"/>
    <col min="9985" max="9985" width="68.109375" style="54" customWidth="1"/>
    <col min="9986" max="10236" width="8.88671875" style="54"/>
    <col min="10237" max="10237" width="22.109375" style="54" customWidth="1"/>
    <col min="10238" max="10238" width="19.5546875" style="54" customWidth="1"/>
    <col min="10239" max="10239" width="19.44140625" style="54" customWidth="1"/>
    <col min="10240" max="10240" width="18.44140625" style="54" customWidth="1"/>
    <col min="10241" max="10241" width="68.109375" style="54" customWidth="1"/>
    <col min="10242" max="10492" width="8.88671875" style="54"/>
    <col min="10493" max="10493" width="22.109375" style="54" customWidth="1"/>
    <col min="10494" max="10494" width="19.5546875" style="54" customWidth="1"/>
    <col min="10495" max="10495" width="19.44140625" style="54" customWidth="1"/>
    <col min="10496" max="10496" width="18.44140625" style="54" customWidth="1"/>
    <col min="10497" max="10497" width="68.109375" style="54" customWidth="1"/>
    <col min="10498" max="10748" width="8.88671875" style="54"/>
    <col min="10749" max="10749" width="22.109375" style="54" customWidth="1"/>
    <col min="10750" max="10750" width="19.5546875" style="54" customWidth="1"/>
    <col min="10751" max="10751" width="19.44140625" style="54" customWidth="1"/>
    <col min="10752" max="10752" width="18.44140625" style="54" customWidth="1"/>
    <col min="10753" max="10753" width="68.109375" style="54" customWidth="1"/>
    <col min="10754" max="11004" width="8.88671875" style="54"/>
    <col min="11005" max="11005" width="22.109375" style="54" customWidth="1"/>
    <col min="11006" max="11006" width="19.5546875" style="54" customWidth="1"/>
    <col min="11007" max="11007" width="19.44140625" style="54" customWidth="1"/>
    <col min="11008" max="11008" width="18.44140625" style="54" customWidth="1"/>
    <col min="11009" max="11009" width="68.109375" style="54" customWidth="1"/>
    <col min="11010" max="11260" width="8.88671875" style="54"/>
    <col min="11261" max="11261" width="22.109375" style="54" customWidth="1"/>
    <col min="11262" max="11262" width="19.5546875" style="54" customWidth="1"/>
    <col min="11263" max="11263" width="19.44140625" style="54" customWidth="1"/>
    <col min="11264" max="11264" width="18.44140625" style="54" customWidth="1"/>
    <col min="11265" max="11265" width="68.109375" style="54" customWidth="1"/>
    <col min="11266" max="11516" width="8.88671875" style="54"/>
    <col min="11517" max="11517" width="22.109375" style="54" customWidth="1"/>
    <col min="11518" max="11518" width="19.5546875" style="54" customWidth="1"/>
    <col min="11519" max="11519" width="19.44140625" style="54" customWidth="1"/>
    <col min="11520" max="11520" width="18.44140625" style="54" customWidth="1"/>
    <col min="11521" max="11521" width="68.109375" style="54" customWidth="1"/>
    <col min="11522" max="11772" width="8.88671875" style="54"/>
    <col min="11773" max="11773" width="22.109375" style="54" customWidth="1"/>
    <col min="11774" max="11774" width="19.5546875" style="54" customWidth="1"/>
    <col min="11775" max="11775" width="19.44140625" style="54" customWidth="1"/>
    <col min="11776" max="11776" width="18.44140625" style="54" customWidth="1"/>
    <col min="11777" max="11777" width="68.109375" style="54" customWidth="1"/>
    <col min="11778" max="12028" width="8.88671875" style="54"/>
    <col min="12029" max="12029" width="22.109375" style="54" customWidth="1"/>
    <col min="12030" max="12030" width="19.5546875" style="54" customWidth="1"/>
    <col min="12031" max="12031" width="19.44140625" style="54" customWidth="1"/>
    <col min="12032" max="12032" width="18.44140625" style="54" customWidth="1"/>
    <col min="12033" max="12033" width="68.109375" style="54" customWidth="1"/>
    <col min="12034" max="12284" width="8.88671875" style="54"/>
    <col min="12285" max="12285" width="22.109375" style="54" customWidth="1"/>
    <col min="12286" max="12286" width="19.5546875" style="54" customWidth="1"/>
    <col min="12287" max="12287" width="19.44140625" style="54" customWidth="1"/>
    <col min="12288" max="12288" width="18.44140625" style="54" customWidth="1"/>
    <col min="12289" max="12289" width="68.109375" style="54" customWidth="1"/>
    <col min="12290" max="12540" width="8.88671875" style="54"/>
    <col min="12541" max="12541" width="22.109375" style="54" customWidth="1"/>
    <col min="12542" max="12542" width="19.5546875" style="54" customWidth="1"/>
    <col min="12543" max="12543" width="19.44140625" style="54" customWidth="1"/>
    <col min="12544" max="12544" width="18.44140625" style="54" customWidth="1"/>
    <col min="12545" max="12545" width="68.109375" style="54" customWidth="1"/>
    <col min="12546" max="12796" width="8.88671875" style="54"/>
    <col min="12797" max="12797" width="22.109375" style="54" customWidth="1"/>
    <col min="12798" max="12798" width="19.5546875" style="54" customWidth="1"/>
    <col min="12799" max="12799" width="19.44140625" style="54" customWidth="1"/>
    <col min="12800" max="12800" width="18.44140625" style="54" customWidth="1"/>
    <col min="12801" max="12801" width="68.109375" style="54" customWidth="1"/>
    <col min="12802" max="13052" width="8.88671875" style="54"/>
    <col min="13053" max="13053" width="22.109375" style="54" customWidth="1"/>
    <col min="13054" max="13054" width="19.5546875" style="54" customWidth="1"/>
    <col min="13055" max="13055" width="19.44140625" style="54" customWidth="1"/>
    <col min="13056" max="13056" width="18.44140625" style="54" customWidth="1"/>
    <col min="13057" max="13057" width="68.109375" style="54" customWidth="1"/>
    <col min="13058" max="13308" width="8.88671875" style="54"/>
    <col min="13309" max="13309" width="22.109375" style="54" customWidth="1"/>
    <col min="13310" max="13310" width="19.5546875" style="54" customWidth="1"/>
    <col min="13311" max="13311" width="19.44140625" style="54" customWidth="1"/>
    <col min="13312" max="13312" width="18.44140625" style="54" customWidth="1"/>
    <col min="13313" max="13313" width="68.109375" style="54" customWidth="1"/>
    <col min="13314" max="13564" width="8.88671875" style="54"/>
    <col min="13565" max="13565" width="22.109375" style="54" customWidth="1"/>
    <col min="13566" max="13566" width="19.5546875" style="54" customWidth="1"/>
    <col min="13567" max="13567" width="19.44140625" style="54" customWidth="1"/>
    <col min="13568" max="13568" width="18.44140625" style="54" customWidth="1"/>
    <col min="13569" max="13569" width="68.109375" style="54" customWidth="1"/>
    <col min="13570" max="13820" width="8.88671875" style="54"/>
    <col min="13821" max="13821" width="22.109375" style="54" customWidth="1"/>
    <col min="13822" max="13822" width="19.5546875" style="54" customWidth="1"/>
    <col min="13823" max="13823" width="19.44140625" style="54" customWidth="1"/>
    <col min="13824" max="13824" width="18.44140625" style="54" customWidth="1"/>
    <col min="13825" max="13825" width="68.109375" style="54" customWidth="1"/>
    <col min="13826" max="14076" width="8.88671875" style="54"/>
    <col min="14077" max="14077" width="22.109375" style="54" customWidth="1"/>
    <col min="14078" max="14078" width="19.5546875" style="54" customWidth="1"/>
    <col min="14079" max="14079" width="19.44140625" style="54" customWidth="1"/>
    <col min="14080" max="14080" width="18.44140625" style="54" customWidth="1"/>
    <col min="14081" max="14081" width="68.109375" style="54" customWidth="1"/>
    <col min="14082" max="14332" width="8.88671875" style="54"/>
    <col min="14333" max="14333" width="22.109375" style="54" customWidth="1"/>
    <col min="14334" max="14334" width="19.5546875" style="54" customWidth="1"/>
    <col min="14335" max="14335" width="19.44140625" style="54" customWidth="1"/>
    <col min="14336" max="14336" width="18.44140625" style="54" customWidth="1"/>
    <col min="14337" max="14337" width="68.109375" style="54" customWidth="1"/>
    <col min="14338" max="14588" width="8.88671875" style="54"/>
    <col min="14589" max="14589" width="22.109375" style="54" customWidth="1"/>
    <col min="14590" max="14590" width="19.5546875" style="54" customWidth="1"/>
    <col min="14591" max="14591" width="19.44140625" style="54" customWidth="1"/>
    <col min="14592" max="14592" width="18.44140625" style="54" customWidth="1"/>
    <col min="14593" max="14593" width="68.109375" style="54" customWidth="1"/>
    <col min="14594" max="14844" width="8.88671875" style="54"/>
    <col min="14845" max="14845" width="22.109375" style="54" customWidth="1"/>
    <col min="14846" max="14846" width="19.5546875" style="54" customWidth="1"/>
    <col min="14847" max="14847" width="19.44140625" style="54" customWidth="1"/>
    <col min="14848" max="14848" width="18.44140625" style="54" customWidth="1"/>
    <col min="14849" max="14849" width="68.109375" style="54" customWidth="1"/>
    <col min="14850" max="15100" width="8.88671875" style="54"/>
    <col min="15101" max="15101" width="22.109375" style="54" customWidth="1"/>
    <col min="15102" max="15102" width="19.5546875" style="54" customWidth="1"/>
    <col min="15103" max="15103" width="19.44140625" style="54" customWidth="1"/>
    <col min="15104" max="15104" width="18.44140625" style="54" customWidth="1"/>
    <col min="15105" max="15105" width="68.109375" style="54" customWidth="1"/>
    <col min="15106" max="15356" width="8.88671875" style="54"/>
    <col min="15357" max="15357" width="22.109375" style="54" customWidth="1"/>
    <col min="15358" max="15358" width="19.5546875" style="54" customWidth="1"/>
    <col min="15359" max="15359" width="19.44140625" style="54" customWidth="1"/>
    <col min="15360" max="15360" width="18.44140625" style="54" customWidth="1"/>
    <col min="15361" max="15361" width="68.109375" style="54" customWidth="1"/>
    <col min="15362" max="15612" width="8.88671875" style="54"/>
    <col min="15613" max="15613" width="22.109375" style="54" customWidth="1"/>
    <col min="15614" max="15614" width="19.5546875" style="54" customWidth="1"/>
    <col min="15615" max="15615" width="19.44140625" style="54" customWidth="1"/>
    <col min="15616" max="15616" width="18.44140625" style="54" customWidth="1"/>
    <col min="15617" max="15617" width="68.109375" style="54" customWidth="1"/>
    <col min="15618" max="15868" width="8.88671875" style="54"/>
    <col min="15869" max="15869" width="22.109375" style="54" customWidth="1"/>
    <col min="15870" max="15870" width="19.5546875" style="54" customWidth="1"/>
    <col min="15871" max="15871" width="19.44140625" style="54" customWidth="1"/>
    <col min="15872" max="15872" width="18.44140625" style="54" customWidth="1"/>
    <col min="15873" max="15873" width="68.109375" style="54" customWidth="1"/>
    <col min="15874" max="16124" width="8.88671875" style="54"/>
    <col min="16125" max="16125" width="22.109375" style="54" customWidth="1"/>
    <col min="16126" max="16126" width="19.5546875" style="54" customWidth="1"/>
    <col min="16127" max="16127" width="19.44140625" style="54" customWidth="1"/>
    <col min="16128" max="16128" width="18.44140625" style="54" customWidth="1"/>
    <col min="16129" max="16129" width="68.109375" style="54" customWidth="1"/>
    <col min="16130" max="16384" width="8.88671875" style="54"/>
  </cols>
  <sheetData>
    <row r="2" spans="1:4" ht="18" customHeight="1">
      <c r="A2" s="223" t="s">
        <v>304</v>
      </c>
      <c r="B2" s="223"/>
      <c r="C2" s="223"/>
      <c r="D2" s="223"/>
    </row>
    <row r="3" spans="1:4">
      <c r="A3" s="55"/>
    </row>
    <row r="4" spans="1:4" s="137" customFormat="1" ht="18.600000000000001" customHeight="1">
      <c r="A4" s="224" t="s">
        <v>203</v>
      </c>
      <c r="B4" s="105" t="s">
        <v>204</v>
      </c>
      <c r="C4" s="105" t="s">
        <v>205</v>
      </c>
      <c r="D4" s="224" t="s">
        <v>206</v>
      </c>
    </row>
    <row r="5" spans="1:4" s="137" customFormat="1" ht="24" customHeight="1">
      <c r="A5" s="224"/>
      <c r="B5" s="105" t="s">
        <v>251</v>
      </c>
      <c r="C5" s="105" t="s">
        <v>251</v>
      </c>
      <c r="D5" s="224"/>
    </row>
    <row r="6" spans="1:4" s="137" customFormat="1" ht="15.6">
      <c r="A6" s="105">
        <v>1</v>
      </c>
      <c r="B6" s="105">
        <v>2</v>
      </c>
      <c r="C6" s="105">
        <v>3</v>
      </c>
      <c r="D6" s="105">
        <v>4</v>
      </c>
    </row>
    <row r="7" spans="1:4" s="57" customFormat="1" ht="240.6" customHeight="1">
      <c r="A7" s="58" t="s">
        <v>207</v>
      </c>
      <c r="B7" s="138">
        <v>1581.6</v>
      </c>
      <c r="C7" s="138">
        <v>506.2</v>
      </c>
      <c r="D7" s="58" t="s">
        <v>315</v>
      </c>
    </row>
    <row r="8" spans="1:4" s="57" customFormat="1" ht="267" customHeight="1">
      <c r="A8" s="58" t="s">
        <v>208</v>
      </c>
      <c r="B8" s="138">
        <v>574.9</v>
      </c>
      <c r="C8" s="138">
        <v>83.4</v>
      </c>
      <c r="D8" s="58" t="s">
        <v>316</v>
      </c>
    </row>
    <row r="9" spans="1:4" s="57" customFormat="1" ht="178.8" customHeight="1">
      <c r="A9" s="58" t="s">
        <v>209</v>
      </c>
      <c r="B9" s="139">
        <v>174.4</v>
      </c>
      <c r="C9" s="140">
        <v>222.5</v>
      </c>
      <c r="D9" s="141" t="s">
        <v>317</v>
      </c>
    </row>
    <row r="10" spans="1:4" s="57" customFormat="1" ht="24.6" customHeight="1">
      <c r="A10" s="58" t="s">
        <v>210</v>
      </c>
      <c r="B10" s="138">
        <v>306</v>
      </c>
      <c r="C10" s="138">
        <v>313.7</v>
      </c>
      <c r="D10" s="142" t="s">
        <v>305</v>
      </c>
    </row>
    <row r="11" spans="1:4" s="59" customFormat="1" ht="22.8" customHeight="1">
      <c r="A11" s="143" t="s">
        <v>211</v>
      </c>
      <c r="B11" s="144">
        <f>SUM(B7:B10)</f>
        <v>2636.9</v>
      </c>
      <c r="C11" s="144">
        <f>SUM(C7:C10)</f>
        <v>1125.8</v>
      </c>
      <c r="D11" s="143" t="s">
        <v>314</v>
      </c>
    </row>
    <row r="12" spans="1:4" s="59" customFormat="1" ht="32.4" customHeight="1">
      <c r="A12" s="60"/>
      <c r="B12" s="61"/>
      <c r="C12" s="61"/>
      <c r="D12" s="60"/>
    </row>
  </sheetData>
  <mergeCells count="3">
    <mergeCell ref="A2:D2"/>
    <mergeCell ref="A4:A5"/>
    <mergeCell ref="D4:D5"/>
  </mergeCells>
  <pageMargins left="0.39370078740157483" right="0.39370078740157483" top="0.78740157480314965"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1. отчет </vt:lpstr>
      <vt:lpstr>2. освоение средств </vt:lpstr>
      <vt:lpstr>'1. отчет '!Заголовки_для_печати</vt:lpstr>
      <vt:lpstr>'1. отчет '!Область_печати</vt:lpstr>
      <vt:lpstr>'2. освоение средств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User</cp:lastModifiedBy>
  <cp:lastPrinted>2022-03-02T05:41:12Z</cp:lastPrinted>
  <dcterms:created xsi:type="dcterms:W3CDTF">2019-12-23T09:23:20Z</dcterms:created>
  <dcterms:modified xsi:type="dcterms:W3CDTF">2022-03-02T05:46:08Z</dcterms:modified>
</cp:coreProperties>
</file>