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240" yWindow="75" windowWidth="19320" windowHeight="8205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Лист1!$A$1:$N$270</definedName>
  </definedNames>
  <calcPr calcId="124519"/>
</workbook>
</file>

<file path=xl/calcChain.xml><?xml version="1.0" encoding="utf-8"?>
<calcChain xmlns="http://schemas.openxmlformats.org/spreadsheetml/2006/main">
  <c r="I117" i="1"/>
  <c r="H117"/>
  <c r="H116"/>
  <c r="I116"/>
  <c r="I261"/>
  <c r="H261"/>
  <c r="G261"/>
  <c r="I260"/>
  <c r="H260"/>
  <c r="G260"/>
  <c r="I209"/>
  <c r="H209"/>
  <c r="G210"/>
  <c r="G209"/>
  <c r="H179"/>
  <c r="I180"/>
  <c r="H180"/>
  <c r="G180"/>
  <c r="G266" s="1"/>
  <c r="G179"/>
  <c r="I178"/>
  <c r="H178"/>
  <c r="G178"/>
  <c r="G264" s="1"/>
  <c r="G117" l="1"/>
  <c r="G116"/>
  <c r="G80"/>
  <c r="G141" s="1"/>
  <c r="G79"/>
  <c r="G78"/>
  <c r="G139" s="1"/>
  <c r="I210"/>
  <c r="I266" s="1"/>
  <c r="H210"/>
  <c r="H266" s="1"/>
  <c r="G207"/>
  <c r="I179"/>
  <c r="H207" l="1"/>
  <c r="I207"/>
  <c r="I80"/>
  <c r="I79"/>
  <c r="I78"/>
  <c r="I139" s="1"/>
  <c r="H80"/>
  <c r="H79"/>
  <c r="H78"/>
  <c r="H139" s="1"/>
  <c r="I36"/>
  <c r="H36"/>
  <c r="I26"/>
  <c r="H26"/>
  <c r="G77" l="1"/>
  <c r="I259"/>
  <c r="H259"/>
  <c r="G259"/>
  <c r="I264"/>
  <c r="H264"/>
  <c r="I193"/>
  <c r="H193"/>
  <c r="G193"/>
  <c r="I136"/>
  <c r="I140" s="1"/>
  <c r="H136"/>
  <c r="H140" s="1"/>
  <c r="I115"/>
  <c r="H115"/>
  <c r="G115"/>
  <c r="I46"/>
  <c r="H46"/>
  <c r="G46"/>
  <c r="G268" s="1"/>
  <c r="I34"/>
  <c r="H34"/>
  <c r="G36"/>
  <c r="G34" s="1"/>
  <c r="G26"/>
  <c r="G191" l="1"/>
  <c r="G265"/>
  <c r="I265"/>
  <c r="I263" s="1"/>
  <c r="I268"/>
  <c r="H77"/>
  <c r="H47"/>
  <c r="H265"/>
  <c r="H263" s="1"/>
  <c r="G47"/>
  <c r="I47"/>
  <c r="I77"/>
  <c r="H268"/>
  <c r="G24"/>
  <c r="I141"/>
  <c r="H141"/>
  <c r="I134"/>
  <c r="H134"/>
  <c r="G136"/>
  <c r="G134" s="1"/>
  <c r="I124"/>
  <c r="H124"/>
  <c r="I24"/>
  <c r="H24"/>
  <c r="I41"/>
  <c r="H41"/>
  <c r="G41"/>
  <c r="I177"/>
  <c r="H177"/>
  <c r="I87"/>
  <c r="H87"/>
  <c r="G89"/>
  <c r="I191"/>
  <c r="H191"/>
  <c r="G87" l="1"/>
  <c r="G140"/>
  <c r="I269"/>
  <c r="G263"/>
  <c r="I138"/>
  <c r="H269"/>
  <c r="H138"/>
  <c r="G269"/>
  <c r="G177"/>
  <c r="H48" l="1"/>
  <c r="I48"/>
  <c r="I270" l="1"/>
  <c r="I267" s="1"/>
  <c r="I45"/>
  <c r="H270"/>
  <c r="H267" s="1"/>
  <c r="H45"/>
  <c r="G138"/>
  <c r="G48"/>
  <c r="G45" l="1"/>
  <c r="G270"/>
  <c r="G267"/>
</calcChain>
</file>

<file path=xl/sharedStrings.xml><?xml version="1.0" encoding="utf-8"?>
<sst xmlns="http://schemas.openxmlformats.org/spreadsheetml/2006/main" count="1100" uniqueCount="266">
  <si>
    <t>№</t>
  </si>
  <si>
    <t>Форма завершения</t>
  </si>
  <si>
    <t>Сроки исполнения</t>
  </si>
  <si>
    <t>Ответственные за исполнение</t>
  </si>
  <si>
    <t>Код бюджетной программы</t>
  </si>
  <si>
    <t>2021 год</t>
  </si>
  <si>
    <t>Целевые индикаторы:</t>
  </si>
  <si>
    <t>Мероприятия:</t>
  </si>
  <si>
    <t>тыс. тенге</t>
  </si>
  <si>
    <t xml:space="preserve"> </t>
  </si>
  <si>
    <t>Итого по цели:</t>
  </si>
  <si>
    <t>РБ</t>
  </si>
  <si>
    <t>МБ</t>
  </si>
  <si>
    <t>Целевой индикатор:</t>
  </si>
  <si>
    <t>Итого по Направлению 1:</t>
  </si>
  <si>
    <t>Обеспеченность жильем на одного проживающего, кв. м/чел</t>
  </si>
  <si>
    <t>Акт ввода в эксплуатацию</t>
  </si>
  <si>
    <t>2021-2025</t>
  </si>
  <si>
    <t>Акт выполненых работ</t>
  </si>
  <si>
    <t>Уровень преступности на 10 000 населения, количество преступлений</t>
  </si>
  <si>
    <t>Итого по Направлению 2:</t>
  </si>
  <si>
    <t>постоянных, ед.</t>
  </si>
  <si>
    <t>временных, ед.</t>
  </si>
  <si>
    <t>НФ</t>
  </si>
  <si>
    <t>Акт приемки</t>
  </si>
  <si>
    <t>Акт ввода</t>
  </si>
  <si>
    <t>Итого по Направлению 3:</t>
  </si>
  <si>
    <t>Всего по Направлениям 1,2,3</t>
  </si>
  <si>
    <t>Цель 1: Приоритетное развитие несырьевых отраслей промышленности</t>
  </si>
  <si>
    <t>Ед. измерения</t>
  </si>
  <si>
    <t>Источники Финансирования</t>
  </si>
  <si>
    <t>Направление 3: Обеспечение нового качества жизни</t>
  </si>
  <si>
    <t>Направление 1: Рост экономики региона</t>
  </si>
  <si>
    <t xml:space="preserve">Индекс промышленного производства обрабатывающей промышленности, % </t>
  </si>
  <si>
    <t>ОП,ПиТ</t>
  </si>
  <si>
    <t>Инвестиции в основной капитал в обрабатывающую промышленность, млрд. тенге</t>
  </si>
  <si>
    <t>*</t>
  </si>
  <si>
    <t>Цель 2: Повышение конкурентоспособности  отраслей АПК</t>
  </si>
  <si>
    <t>Индекс физического объема валовой продукции (услуг) сельского хозяйства, %</t>
  </si>
  <si>
    <t xml:space="preserve">ОСХ </t>
  </si>
  <si>
    <t>Цель 3: Развитие туризма - как новая ниша для развития предпринимательства</t>
  </si>
  <si>
    <t>Увеличение количества обслуженных посетителей местами размещения в регионе в сравнении с предыдущим годом,  %</t>
  </si>
  <si>
    <t xml:space="preserve">Направление 2: Регион, комфортный и безопасный для проживания </t>
  </si>
  <si>
    <t>ОС, АиГ</t>
  </si>
  <si>
    <t>Цель 5: Улучшение экологической ситуации в регионе</t>
  </si>
  <si>
    <t>Доля объектов размещения твердых бытовых отходов, соответствующих экологическим требованиям и санитарным правилам (от общего количества мест их размещения), %</t>
  </si>
  <si>
    <t>ОЖКХ, ПТ, АД и ЖИ</t>
  </si>
  <si>
    <t>Доля переработки и утилизации твердых бытовых отходов, %</t>
  </si>
  <si>
    <t>Цель 6: Улучшение состояния местных дорог</t>
  </si>
  <si>
    <t>Доля автомобильных дорог областного и районного значения, находящихся в хорошем и удовлетворительном состоянии,%</t>
  </si>
  <si>
    <t>-</t>
  </si>
  <si>
    <t>РОВД</t>
  </si>
  <si>
    <t>Уровень обеспеченности инфраструктуры противодействия чрезвычайным ситуациям, %</t>
  </si>
  <si>
    <t>Количество созданных  рабочих мест, ед.
в том числе:</t>
  </si>
  <si>
    <t>Общая смертность, на 1 тысячу населения</t>
  </si>
  <si>
    <t>ГКП на ПХВ «ЦРБ»</t>
  </si>
  <si>
    <t>Уровень обеспеченности СНП социальными благами и услугами в соответствии с системой региональных стандартов, %</t>
  </si>
  <si>
    <t>Количество функционирующих аварийных и трехсменных школ, ед.</t>
  </si>
  <si>
    <t>Обеспеченность населения спортивной инфраструктурой на 1000 человек, %</t>
  </si>
  <si>
    <t>ед.</t>
  </si>
  <si>
    <t>Строительство 2-х 36-ти квартирных домов и инженерные сети к ним по программе "Нурлы Жер"</t>
  </si>
  <si>
    <t>Строительство водопровода в с. Каменка</t>
  </si>
  <si>
    <t>Строительство группового водопровода в селах Красная поляна,Петриковка, Арбузинка</t>
  </si>
  <si>
    <t>Приобретение контейнеров для  сбора ТБО (50 штук)</t>
  </si>
  <si>
    <t>Реконструкция стадиона "Урожай" в с. Балкашино</t>
  </si>
  <si>
    <t>Уровень коррупции , %.</t>
  </si>
  <si>
    <t>Информация аппарата акима</t>
  </si>
  <si>
    <t>Приобретение автоматического биохимического анализатора</t>
  </si>
  <si>
    <t>Приобретение аппарата УЗИ</t>
  </si>
  <si>
    <t>Закуп и установка видеокамер</t>
  </si>
  <si>
    <t>Доступ населения к услугам водоснабжения в сельских населеных пунктах,%</t>
  </si>
  <si>
    <t>отдел ЧС</t>
  </si>
  <si>
    <t>Цель 9: Сокращение трудодефицита кадров в регионе</t>
  </si>
  <si>
    <t>Цель 10: Улучшение показателей здоровья населения</t>
  </si>
  <si>
    <t>Удельный вес трудоспособных получателей АСП (обусловленной денежной помощи), занятых и вовлеченных в активные меры содействия занятости (в общем числе трудоспособных получателей ОДП), ед.</t>
  </si>
  <si>
    <t>Цель 11: Обеспечение доступности объектов социальной инфраструктуры для граждан</t>
  </si>
  <si>
    <t>Цель 12: Формирование устойчивой антикоррупционной культуры</t>
  </si>
  <si>
    <t>Текущий ремонт автомобильной дороги Каменка -Дорогинка,  Сандыктауского района</t>
  </si>
  <si>
    <t>Текущий ремонт автомобильной дороги "Атбасар Хлебное Чашке а/д Веселое Балкашино" (участок от с. Бастрымовка до с. Гравниковка протяженностью 5,5 км) Сандыктауского района</t>
  </si>
  <si>
    <t>Текущий ремонт автомобильной дороги сообщением: «село Жыланды- село Быстрымовка» в Весёловском сельском округе  Сандыктауского района</t>
  </si>
  <si>
    <t>Текущий ремонт автомобильной дороги Богородка – Дорогинка  протяженностью 13 км,  Сандыктауского района</t>
  </si>
  <si>
    <t>Приобретение передвежного светодиодного светильника</t>
  </si>
  <si>
    <t>Приобретение монитора пациента</t>
  </si>
  <si>
    <t>Приобретение дефибрилятора</t>
  </si>
  <si>
    <t>Приобретение операционного светодиодного светильника</t>
  </si>
  <si>
    <t>253.033</t>
  </si>
  <si>
    <t>Средний ремонт с асфальтобетонным покрытием внутрипоселковых дорог в с.Максимовка</t>
  </si>
  <si>
    <t>Капитальный ремонт водопропускного устройства на автодороге Максимовка-1 Сандыктауского района</t>
  </si>
  <si>
    <t>Капитальный ремонт водопропускного устройства на автодороге Максимовка-2 Сандыктауского района</t>
  </si>
  <si>
    <t>Финансирование мероприятий по Отделу предпринимательства, промышленности и туризма:</t>
  </si>
  <si>
    <t>Услуги по реализации государственной политики на местном уровне в области развития предпринимательства, промышленности и туризма</t>
  </si>
  <si>
    <t>Отчет об исполнении</t>
  </si>
  <si>
    <t>2021-2025 г.</t>
  </si>
  <si>
    <t>Финансирование мероприятий по Отделу сельского хозяйства:</t>
  </si>
  <si>
    <t xml:space="preserve">Услуги по реализации государственной политики на местном уровне в сфере сельского хозяйства </t>
  </si>
  <si>
    <t>Финансирование мероприятий по Отделу строительства, архитектуры и градостроительства</t>
  </si>
  <si>
    <t>Услуги по реализации государственной политики в области строительства, архитектуры и градостроительства на местном уровне</t>
  </si>
  <si>
    <t>Проектирование и (или) строительство, реконструкция жилья коммунального жилищного фонда</t>
  </si>
  <si>
    <t>Проектирование, развитие и (или) обустройство инженерно-коммуникационной инфраструктуры</t>
  </si>
  <si>
    <t>Разработка схем градостроительного развития территории района, генеральных планов городов районного (областного значения), поселков и иных сельских населенных пунктов</t>
  </si>
  <si>
    <t>Развитие социальной и инженерной инфраструктуры в сельских населенных пунктах в рамках проекта «Ауыл-Ел бесігі»</t>
  </si>
  <si>
    <t>Финансирование мероприятий по Отделу жилищно-коммунального хозяйства, пассажирского транспорта, автомобильных дорог и жилищной инспекции района (города областного значения)</t>
  </si>
  <si>
    <t>Услуги по реализации государственной политики на местном уровне  в области жилищно-коммунального хозяйства, пассажирского транспорта, автомобильных дорог и жилищной инспекции</t>
  </si>
  <si>
    <t>Функционирование системы водоснабжения и водоотведения</t>
  </si>
  <si>
    <t>Обеспечение санитарии населенных пунктов</t>
  </si>
  <si>
    <t xml:space="preserve">Обеспечение функционирования автомобильных дорог </t>
  </si>
  <si>
    <t>Обеспечение безопасности дорожного движения в населенных пунктах</t>
  </si>
  <si>
    <t>Организация эксплуатации тепловых сетей, находящихся в коммунальной собственности районов (городов областного значения)</t>
  </si>
  <si>
    <t>Формирование или увеличение уставного капитала юридических лиц</t>
  </si>
  <si>
    <t>информация в ОЭиФ</t>
  </si>
  <si>
    <t>аппарат акима</t>
  </si>
  <si>
    <t>Услуги по реализации государственной политики на местном уровне в области обеспечения занятости и реализации социальных программ для населения</t>
  </si>
  <si>
    <t>ОЗСП</t>
  </si>
  <si>
    <t>Финансирование мероприятий по Отделу занятости и социальных программ района (города областного значения)</t>
  </si>
  <si>
    <t>Программа занятости</t>
  </si>
  <si>
    <t>Оказание социальной помощи на приобретение топлива специалистам здравоохранения, образования, социального обеспечения, культуры, спорта и ветеринарии в сельской местности в соответствии с законодательством Республики Казахстан</t>
  </si>
  <si>
    <t>Государственная адресная социальная помощь</t>
  </si>
  <si>
    <t>Оказание жилищной помощи</t>
  </si>
  <si>
    <t>451.006</t>
  </si>
  <si>
    <t>Социальная помощь отдельным категориям нуждающихся граждан по решениям местных представительных органов</t>
  </si>
  <si>
    <t>Материальное обеспечение детей-инвалидов, воспитывающихся и обучающихся на дому</t>
  </si>
  <si>
    <t>Оплата услуг по зачислению, выплате и доставке пособий и других социальных выплат</t>
  </si>
  <si>
    <t>Оказание социальной помощи нуждающимся гражданам на дому</t>
  </si>
  <si>
    <t>Обеспечение нуждающихся инвалидов обязательными гигиеническими  средствами и предоставление услуг специалистами жестового языка,   индивидуальными помощниками в соответствии с индивидуальной пограммой реабилитации инвалида</t>
  </si>
  <si>
    <t>Обеспечение деятельности центров занятости населения</t>
  </si>
  <si>
    <t>Обеспечение прав и улучшение качества жизни инвалидов в Республике Казахстан</t>
  </si>
  <si>
    <t>Финансирование мероприятий по Отделу физической культуры и спорта района (города областного значения)</t>
  </si>
  <si>
    <t>Услуги по реализации государственной политики на местном уровне в сфере физической культуры и спорта</t>
  </si>
  <si>
    <t>ОФКиС</t>
  </si>
  <si>
    <t>Развитие массового спорта  и национальных видов спорта</t>
  </si>
  <si>
    <t>Проведение спортивных соревнований на районном (города областного значения) уровне</t>
  </si>
  <si>
    <t>Подготовка и участие членов сборных команд района (города областного значения) по различным видам спорта на областных спортивных соревнованиях</t>
  </si>
  <si>
    <t>Цель 7: Обеспечение правопорядка и общественной безопасности</t>
  </si>
  <si>
    <t>Финансирование мероприятий по Аппарату акима района (города областного значения)</t>
  </si>
  <si>
    <t>Предупреждение и ликвидация чрезвычайных ситуаций масштаба района (города областного значения)</t>
  </si>
  <si>
    <t>Мероприятия по профилактике и тушению степных пожаров районного (городского) масштаба, а также пожаров в населенных пунктах, в которых не созданы органы государственной противопожарной службы</t>
  </si>
  <si>
    <t>Финансирование мероприятий по Отделу земельных отношений района (города областного значения)</t>
  </si>
  <si>
    <t>Услуги по реализации государственной политики  в области регулирования земельных отношений на территории района (города областного значения)</t>
  </si>
  <si>
    <t>ОЗО</t>
  </si>
  <si>
    <t>Услуги по обеспечению деятельности акима района (города областного значения)</t>
  </si>
  <si>
    <t>Мероприятия в рамках исполнения всеобщей воинской обязанности</t>
  </si>
  <si>
    <t>Финансирование мероприятий по Аппарату маслихата района (города областного значения)</t>
  </si>
  <si>
    <t>аппарат маслихата</t>
  </si>
  <si>
    <t>Услуги по обеспечению деятельности маслихата района (города областного значения)</t>
  </si>
  <si>
    <t>Финансирование мероприятий по Отделу культуры и развития языков района (города областного значения)</t>
  </si>
  <si>
    <t>Услуги по реализации государственной политики на местном уровне                                                                                                                    в области развития языков и культуры</t>
  </si>
  <si>
    <t>ОКРЯ</t>
  </si>
  <si>
    <t>Поддержка культурно-досуговой работы</t>
  </si>
  <si>
    <t>Функционирование районных (городских) библиотек</t>
  </si>
  <si>
    <t>Развитие государственного языка и других языков народа Казахстана</t>
  </si>
  <si>
    <t>Обеспечение сохранности историко-культурного наследия и доступа к ним</t>
  </si>
  <si>
    <t>Финансирование мероприятий по Отделу внутренней политики района (города областного значения)</t>
  </si>
  <si>
    <t>ОВП</t>
  </si>
  <si>
    <t>Услуги по реализации государственной политики на местном уровне                                                                                              в области информации, укрепления государственности и формирования                                                                                                                                       социального оптимизма граждан</t>
  </si>
  <si>
    <t xml:space="preserve">Услуги по проведению государственной информационной политики </t>
  </si>
  <si>
    <t>Реализация мероприятий в сфере молодежной политики</t>
  </si>
  <si>
    <t>Финансирование мероприятий по Отделу экономики и финансов района (города областного значения)</t>
  </si>
  <si>
    <t>Услуги по реализации государственной политики в области формирования                                                                        и развития экономической политики, государственного планирования, исполнения бюджета и управления коммунальной собственностью района (города областного значения)</t>
  </si>
  <si>
    <t>ОЭиФ</t>
  </si>
  <si>
    <t>Проведение оценки имущества в целях налогообложения</t>
  </si>
  <si>
    <t>Приватизация, управление коммунальным имуществом, постприватизационная деятельность и регулирование споров, связанных с этим</t>
  </si>
  <si>
    <t>Обслуживание долга местных исполнительных органов по выплате вознаграждений и иных платежей по займам из областного бюджета</t>
  </si>
  <si>
    <t xml:space="preserve">Бюджетные кредиты для реализации мер социальной поддержки специалистов </t>
  </si>
  <si>
    <t>Целевые текущие трансферты из нижестоящего бюджета на компенсацию потерь вышестоящего бюджета в связи с изменением бюджетного законодательства</t>
  </si>
  <si>
    <t>Субвенции</t>
  </si>
  <si>
    <t>Погашение долга местного исполнительного органа перед вышестоящим бюджетом</t>
  </si>
  <si>
    <t xml:space="preserve">Реализация мер по оказанию социальной поддержки специалистов   </t>
  </si>
  <si>
    <t>Отчетный период</t>
  </si>
  <si>
    <t>Утвержден</t>
  </si>
  <si>
    <t>Государственный орган</t>
  </si>
  <si>
    <t>Аппарат акима / Отдел экономики и финансов Сандыктауского района</t>
  </si>
  <si>
    <t xml:space="preserve">Отчет о реализации Программы развития территорий Сандыктауского района на 2021-2025 годы </t>
  </si>
  <si>
    <t>Решением Сандыктауского районного маслихита №53/3 от 24.12.2020 года</t>
  </si>
  <si>
    <t>Наименование направления / цели / индикатора / мероприятия</t>
  </si>
  <si>
    <t>Исполнение</t>
  </si>
  <si>
    <t>Базовое (исходное) занчение 2021 года</t>
  </si>
  <si>
    <t>План на 2021 год</t>
  </si>
  <si>
    <t>Факт за 2021 год</t>
  </si>
  <si>
    <t>АБП</t>
  </si>
  <si>
    <t>Программа</t>
  </si>
  <si>
    <t>Подрограмма</t>
  </si>
  <si>
    <r>
      <t xml:space="preserve">Информация об исполнении: </t>
    </r>
    <r>
      <rPr>
        <b/>
        <sz val="11"/>
        <color theme="1"/>
        <rFont val="Times New Roman"/>
        <family val="1"/>
        <charset val="204"/>
      </rPr>
      <t>"исполнено", "не_исполнено", "частично исполнено (по мероприятиям долгосрочного характера , исполненным в рамках выделенных всредств за 1 финансовый год)", причина несоответствия фактического и планового значений</t>
    </r>
  </si>
  <si>
    <t>Не исполнено. Объем обрабатывающей промышленности за 2021 год составляет 1765,5 млн. тенге, что на 6,6% выше аналогичного периода 2020 года.</t>
  </si>
  <si>
    <t>Не исполнено</t>
  </si>
  <si>
    <t>001</t>
  </si>
  <si>
    <t>015</t>
  </si>
  <si>
    <t>ОБ</t>
  </si>
  <si>
    <t>028</t>
  </si>
  <si>
    <t>Исполнено</t>
  </si>
  <si>
    <t>Не исполнено. Объем валовой продукции сельского хозяйства  составил 48353,4 млн. тенге, что на 0,1%  ниже аналогичного периода 2020 года</t>
  </si>
  <si>
    <t>Не исполнено. На 2021 год было запланировано строительство водопроводных сетей в с. Каменка, Новоромановка, реконструкция водопроводных сетей в с. Белгородкое, Богородка, Васильевка, так как бюджетные средства были выделенны не в полном объеме данные проекты не завершены</t>
  </si>
  <si>
    <t>052</t>
  </si>
  <si>
    <t>013</t>
  </si>
  <si>
    <t>003</t>
  </si>
  <si>
    <t>032</t>
  </si>
  <si>
    <t>004</t>
  </si>
  <si>
    <t>Развитие системы водоснабжения водоотведения в сельских населенных пунктах</t>
  </si>
  <si>
    <t>058</t>
  </si>
  <si>
    <t>079</t>
  </si>
  <si>
    <t>012</t>
  </si>
  <si>
    <t>048</t>
  </si>
  <si>
    <t xml:space="preserve">Исполнено. Проект переходящий на 2022 год. С июля по ноябрь 2021 года находился на корректировки, в связи с удорожанипем проекта.  Сумма удорожания составляет 204 250 852 тенге 77 тиын. </t>
  </si>
  <si>
    <t xml:space="preserve">Исполнено. Проект переходящий на 2022 год. </t>
  </si>
  <si>
    <t>Исполнено. Из 38 объектов размещения ТБО, соответствуют экологическим требованиям и санитарным правилам 4 объекта</t>
  </si>
  <si>
    <t>Не исполнено. Проект запланирован на 2023 год. Подана бюджетная заявка на выделение бюджетных средств  на строительно- монтажные работы, ПСД на сумму 504,020 млн. тенге</t>
  </si>
  <si>
    <t>Исполнено.</t>
  </si>
  <si>
    <t>016</t>
  </si>
  <si>
    <t>021</t>
  </si>
  <si>
    <t>023</t>
  </si>
  <si>
    <t>053</t>
  </si>
  <si>
    <t>026</t>
  </si>
  <si>
    <t>065</t>
  </si>
  <si>
    <t>045</t>
  </si>
  <si>
    <t>Не исполнено. Финансовые средства запланированы из РБ по программе "Ауыл Ел Бесігі" в 2022 году.</t>
  </si>
  <si>
    <t>006</t>
  </si>
  <si>
    <t>Не исполнено. В связи с отсутствием финансирования.</t>
  </si>
  <si>
    <t>007</t>
  </si>
  <si>
    <t>047</t>
  </si>
  <si>
    <t>002</t>
  </si>
  <si>
    <t>011</t>
  </si>
  <si>
    <t>100</t>
  </si>
  <si>
    <t>005</t>
  </si>
  <si>
    <t>010</t>
  </si>
  <si>
    <t>014</t>
  </si>
  <si>
    <t>017</t>
  </si>
  <si>
    <t>050</t>
  </si>
  <si>
    <t>033</t>
  </si>
  <si>
    <t>Не исполнено. В связи с отсутствием финансовых средств</t>
  </si>
  <si>
    <t>Исполнено. Проект переходящий на 2022 год.</t>
  </si>
  <si>
    <t>042</t>
  </si>
  <si>
    <t>049</t>
  </si>
  <si>
    <t>009</t>
  </si>
  <si>
    <t>Услуги по проведению государственной информационной политики</t>
  </si>
  <si>
    <t>2021 г</t>
  </si>
  <si>
    <t>Возврат неиспользованных(недоиспользованных) целевых транфертов</t>
  </si>
  <si>
    <t>Капитальные расходы государственного органа</t>
  </si>
  <si>
    <t>018</t>
  </si>
  <si>
    <t>024</t>
  </si>
  <si>
    <t>038</t>
  </si>
  <si>
    <t>041</t>
  </si>
  <si>
    <t>099</t>
  </si>
  <si>
    <t>051</t>
  </si>
  <si>
    <t>Целевые текущие трансферты нижестоящим бюджетам</t>
  </si>
  <si>
    <t>113</t>
  </si>
  <si>
    <t>На исполнении. Стат.данные формируются</t>
  </si>
  <si>
    <t>Исполнено. Корректировка ПСД "Строительство котельной, тепловых сетей и телефонизации к 2-м 36-ти  квартирным жилым домам в с. Балкашино"</t>
  </si>
  <si>
    <t>Исполнено. Строительство инженерных сетей и благоустройство к 2-м 36-ти квартирным жилым домам в селе Балкашино</t>
  </si>
  <si>
    <t>Исполнено. Строительство инженерных сетей в том числе 
теплотрассы, водоснабжения и электроснабжения для подключения к БМК. Строительство инженерных сетей и благоустройство к 2-м 36-ти квартирным и 45- ти квартирному жилым домам в    с. Балкашино</t>
  </si>
  <si>
    <t>Исполнено. Строительство водопроводных сетей в с. Новоромановка, с. Каменка, с. Белогородское</t>
  </si>
  <si>
    <t xml:space="preserve">Исполнено. Реконструкция стадиона в селе Балкашино </t>
  </si>
  <si>
    <t>Исполнено. Предоставлено 17 подъемных пособий специалистам в рамках программы с "Дипломом в село"</t>
  </si>
  <si>
    <t>Исполнено. Предоставленно 10 бюджетных кредитов на приобретение жилья специалистам в рамках программы "С дипломом в село"</t>
  </si>
  <si>
    <t>Исполнено. Приобретена 1 единица служебного автомобиля.</t>
  </si>
  <si>
    <t>Исполнено.Приобретение экскаватора и БМК.</t>
  </si>
  <si>
    <t>Исполнено. Устранено 94 порыва в населенных пунктах</t>
  </si>
  <si>
    <t>Исполнено. Разработана предпроектная документация детальной планировки для строительства многоквартирных жилых домов в с. Балкашино. Проведено строительство 2-х тридцати шести квартирных и одного 45-ти квартирного жилых домов в селе Балкашино.</t>
  </si>
  <si>
    <t>Исполнено. Проведена дератизация подлежащих обработке водоемов, дезинсекция подлежащих обработке территорий</t>
  </si>
  <si>
    <t>Исполнено. Установка 118 дорожных знаков.</t>
  </si>
  <si>
    <t>Исполнено. Проведен текущий ремонт автомробильной дороги Богородка-Дорогинка 13 км, Атбасар-Хлебное-Чашке-Веселое-Балкашино 5,5 км, Каменка -Дорогинка 13 км, Жыланды-Быстрымовка, изогтовение ПСД на текущий ремонт автодорог.</t>
  </si>
  <si>
    <t>Исполнено. Проведение текущего ремонта центральной котельной и теплотрассы в с. Балкашино. Изготовление ПСД на рекострукцию и текущий ремонт центральной котельной в с.Балкашино</t>
  </si>
  <si>
    <t>2021 г.</t>
  </si>
  <si>
    <t>Исполнено. Проведен средний ремонт водопропускного устройства на ватодороге "Веселое-Кронштадка", средний ремонт моста на автомобильной дороге "Подъезд к селу Мадениет"</t>
  </si>
  <si>
    <t>Капитальный и средний ремонт автомобильных дорог районного значения и улиц населенных пунктов</t>
  </si>
  <si>
    <t>Не исполнено. Общая смертность за 2021 год составила 352 человека (2020 г-328 чел.)</t>
  </si>
  <si>
    <t xml:space="preserve">Цель 4: Повышение обеспеченности населения жильем, центральным водоснабжением
</t>
  </si>
  <si>
    <t>Цель 8: Обеспеченность безопасности жизнедеятельности населения</t>
  </si>
</sst>
</file>

<file path=xl/styles.xml><?xml version="1.0" encoding="utf-8"?>
<styleSheet xmlns="http://schemas.openxmlformats.org/spreadsheetml/2006/main">
  <numFmts count="5">
    <numFmt numFmtId="43" formatCode="_-* #,##0.00\ _₽_-;\-* #,##0.00\ _₽_-;_-* &quot;-&quot;??\ _₽_-;_-@_-"/>
    <numFmt numFmtId="164" formatCode="_-* #,##0.00&quot;р.&quot;_-;\-* #,##0.00&quot;р.&quot;_-;_-* &quot;-&quot;??&quot;р.&quot;_-;_-@_-"/>
    <numFmt numFmtId="165" formatCode="_-* #,##0.00_р_._-;\-* #,##0.00_р_._-;_-* &quot;-&quot;??_р_._-;_-@_-"/>
    <numFmt numFmtId="166" formatCode="#,##0.0"/>
    <numFmt numFmtId="167" formatCode="0.0"/>
  </numFmts>
  <fonts count="39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2"/>
      <name val="Times New Roman"/>
      <family val="1"/>
      <charset val="204"/>
    </font>
    <font>
      <sz val="12"/>
      <name val="KZ Times New Roman"/>
      <family val="1"/>
      <charset val="204"/>
    </font>
    <font>
      <sz val="8"/>
      <color indexed="8"/>
      <name val="Arial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0"/>
      <name val="Helv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i/>
      <sz val="12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rgb="FFC00000"/>
      <name val="Times New Roman"/>
      <family val="1"/>
      <charset val="204"/>
    </font>
    <font>
      <b/>
      <sz val="12"/>
      <color rgb="FFC00000"/>
      <name val="Times New Roman"/>
      <family val="1"/>
      <charset val="204"/>
    </font>
  </fonts>
  <fills count="23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0B2D2"/>
        <bgColor indexed="64"/>
      </patternFill>
    </fill>
    <fill>
      <patternFill patternType="solid">
        <fgColor rgb="FFB2A1C7"/>
        <bgColor indexed="64"/>
      </patternFill>
    </fill>
    <fill>
      <patternFill patternType="solid">
        <fgColor rgb="FFCCFFCC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6">
    <xf numFmtId="0" fontId="0" fillId="0" borderId="0"/>
    <xf numFmtId="0" fontId="5" fillId="0" borderId="1">
      <alignment horizontal="left" vertical="top" wrapText="1"/>
    </xf>
    <xf numFmtId="0" fontId="6" fillId="0" borderId="0">
      <alignment horizontal="left" vertical="top"/>
    </xf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10" borderId="0" applyNumberFormat="0" applyBorder="0" applyAlignment="0" applyProtection="0"/>
    <xf numFmtId="0" fontId="8" fillId="4" borderId="2" applyNumberFormat="0" applyAlignment="0" applyProtection="0"/>
    <xf numFmtId="0" fontId="9" fillId="11" borderId="3" applyNumberFormat="0" applyAlignment="0" applyProtection="0"/>
    <xf numFmtId="0" fontId="10" fillId="11" borderId="2" applyNumberFormat="0" applyAlignment="0" applyProtection="0"/>
    <xf numFmtId="164" fontId="2" fillId="0" borderId="0" applyFont="0" applyFill="0" applyBorder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3" fillId="0" borderId="6" applyNumberFormat="0" applyFill="0" applyAlignment="0" applyProtection="0"/>
    <xf numFmtId="0" fontId="13" fillId="0" borderId="0" applyNumberFormat="0" applyFill="0" applyBorder="0" applyAlignment="0" applyProtection="0"/>
    <xf numFmtId="0" fontId="14" fillId="0" borderId="7" applyNumberFormat="0" applyFill="0" applyAlignment="0" applyProtection="0"/>
    <xf numFmtId="0" fontId="15" fillId="0" borderId="0"/>
    <xf numFmtId="0" fontId="15" fillId="0" borderId="0"/>
    <xf numFmtId="0" fontId="16" fillId="12" borderId="8" applyNumberFormat="0" applyAlignment="0" applyProtection="0"/>
    <xf numFmtId="0" fontId="17" fillId="0" borderId="0" applyNumberFormat="0" applyFill="0" applyBorder="0" applyAlignment="0" applyProtection="0"/>
    <xf numFmtId="0" fontId="18" fillId="13" borderId="0" applyNumberFormat="0" applyBorder="0" applyAlignment="0" applyProtection="0"/>
    <xf numFmtId="0" fontId="2" fillId="0" borderId="0"/>
    <xf numFmtId="0" fontId="15" fillId="0" borderId="0"/>
    <xf numFmtId="0" fontId="2" fillId="0" borderId="0">
      <alignment horizontal="center"/>
    </xf>
    <xf numFmtId="0" fontId="2" fillId="0" borderId="0">
      <alignment horizontal="center"/>
    </xf>
    <xf numFmtId="0" fontId="19" fillId="2" borderId="0" applyNumberFormat="0" applyBorder="0" applyAlignment="0" applyProtection="0"/>
    <xf numFmtId="0" fontId="20" fillId="0" borderId="0" applyNumberFormat="0" applyFill="0" applyBorder="0" applyAlignment="0" applyProtection="0"/>
    <xf numFmtId="0" fontId="3" fillId="14" borderId="9" applyNumberFormat="0" applyFont="0" applyAlignment="0" applyProtection="0"/>
    <xf numFmtId="0" fontId="21" fillId="0" borderId="10" applyNumberFormat="0" applyFill="0" applyAlignment="0" applyProtection="0"/>
    <xf numFmtId="0" fontId="22" fillId="0" borderId="0"/>
    <xf numFmtId="0" fontId="23" fillId="0" borderId="0" applyNumberForma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24" fillId="3" borderId="0" applyNumberFormat="0" applyBorder="0" applyAlignment="0" applyProtection="0"/>
  </cellStyleXfs>
  <cellXfs count="441">
    <xf numFmtId="0" fontId="0" fillId="0" borderId="0" xfId="0"/>
    <xf numFmtId="0" fontId="1" fillId="15" borderId="0" xfId="0" applyFont="1" applyFill="1" applyAlignment="1">
      <alignment vertical="center"/>
    </xf>
    <xf numFmtId="0" fontId="25" fillId="15" borderId="0" xfId="0" applyFont="1" applyFill="1" applyBorder="1" applyAlignment="1">
      <alignment vertical="center"/>
    </xf>
    <xf numFmtId="0" fontId="1" fillId="15" borderId="0" xfId="0" applyFont="1" applyFill="1" applyBorder="1" applyAlignment="1">
      <alignment horizontal="center"/>
    </xf>
    <xf numFmtId="0" fontId="25" fillId="15" borderId="0" xfId="0" applyFont="1" applyFill="1" applyBorder="1" applyAlignment="1">
      <alignment horizontal="center" vertical="center"/>
    </xf>
    <xf numFmtId="0" fontId="25" fillId="15" borderId="0" xfId="0" applyFont="1" applyFill="1" applyBorder="1" applyAlignment="1">
      <alignment horizontal="center" vertical="center" wrapText="1"/>
    </xf>
    <xf numFmtId="0" fontId="1" fillId="15" borderId="0" xfId="0" applyFont="1" applyFill="1" applyAlignment="1">
      <alignment horizontal="center" vertical="center" wrapText="1"/>
    </xf>
    <xf numFmtId="0" fontId="26" fillId="16" borderId="11" xfId="0" applyFont="1" applyFill="1" applyBorder="1" applyAlignment="1">
      <alignment vertical="center"/>
    </xf>
    <xf numFmtId="0" fontId="25" fillId="16" borderId="11" xfId="0" applyFont="1" applyFill="1" applyBorder="1" applyAlignment="1">
      <alignment vertical="center"/>
    </xf>
    <xf numFmtId="0" fontId="25" fillId="16" borderId="11" xfId="0" applyFont="1" applyFill="1" applyBorder="1" applyAlignment="1">
      <alignment horizontal="center" vertical="center" wrapText="1"/>
    </xf>
    <xf numFmtId="166" fontId="25" fillId="16" borderId="11" xfId="0" applyNumberFormat="1" applyFont="1" applyFill="1" applyBorder="1" applyAlignment="1">
      <alignment horizontal="center" vertical="center"/>
    </xf>
    <xf numFmtId="0" fontId="25" fillId="17" borderId="11" xfId="0" applyFont="1" applyFill="1" applyBorder="1" applyAlignment="1">
      <alignment vertical="center"/>
    </xf>
    <xf numFmtId="0" fontId="1" fillId="17" borderId="11" xfId="0" applyFont="1" applyFill="1" applyBorder="1" applyAlignment="1">
      <alignment horizontal="center" vertical="center"/>
    </xf>
    <xf numFmtId="0" fontId="1" fillId="17" borderId="11" xfId="0" applyFont="1" applyFill="1" applyBorder="1" applyAlignment="1">
      <alignment horizontal="center"/>
    </xf>
    <xf numFmtId="0" fontId="25" fillId="17" borderId="11" xfId="0" applyFont="1" applyFill="1" applyBorder="1" applyAlignment="1"/>
    <xf numFmtId="0" fontId="25" fillId="17" borderId="11" xfId="0" applyFont="1" applyFill="1" applyBorder="1" applyAlignment="1">
      <alignment horizontal="center" wrapText="1"/>
    </xf>
    <xf numFmtId="166" fontId="25" fillId="17" borderId="11" xfId="0" applyNumberFormat="1" applyFont="1" applyFill="1" applyBorder="1" applyAlignment="1">
      <alignment horizontal="center"/>
    </xf>
    <xf numFmtId="0" fontId="26" fillId="19" borderId="11" xfId="0" applyFont="1" applyFill="1" applyBorder="1" applyAlignment="1">
      <alignment vertical="center"/>
    </xf>
    <xf numFmtId="0" fontId="25" fillId="19" borderId="11" xfId="0" applyFont="1" applyFill="1" applyBorder="1" applyAlignment="1">
      <alignment vertical="center"/>
    </xf>
    <xf numFmtId="0" fontId="1" fillId="19" borderId="11" xfId="0" applyFont="1" applyFill="1" applyBorder="1" applyAlignment="1">
      <alignment vertical="center"/>
    </xf>
    <xf numFmtId="0" fontId="25" fillId="19" borderId="11" xfId="0" applyFont="1" applyFill="1" applyBorder="1" applyAlignment="1">
      <alignment horizontal="center" vertical="center" wrapText="1"/>
    </xf>
    <xf numFmtId="166" fontId="25" fillId="19" borderId="11" xfId="0" applyNumberFormat="1" applyFont="1" applyFill="1" applyBorder="1" applyAlignment="1">
      <alignment horizontal="center" vertical="center"/>
    </xf>
    <xf numFmtId="166" fontId="1" fillId="15" borderId="0" xfId="0" applyNumberFormat="1" applyFont="1" applyFill="1" applyAlignment="1">
      <alignment horizontal="center" vertical="center"/>
    </xf>
    <xf numFmtId="166" fontId="25" fillId="15" borderId="0" xfId="0" applyNumberFormat="1" applyFont="1" applyFill="1" applyBorder="1" applyAlignment="1">
      <alignment horizontal="center" vertical="center"/>
    </xf>
    <xf numFmtId="166" fontId="0" fillId="0" borderId="0" xfId="0" applyNumberFormat="1"/>
    <xf numFmtId="0" fontId="0" fillId="18" borderId="0" xfId="0" applyFill="1"/>
    <xf numFmtId="0" fontId="27" fillId="0" borderId="0" xfId="0" applyFont="1"/>
    <xf numFmtId="0" fontId="27" fillId="18" borderId="0" xfId="0" applyFont="1" applyFill="1"/>
    <xf numFmtId="0" fontId="27" fillId="0" borderId="0" xfId="0" applyFont="1" applyFill="1"/>
    <xf numFmtId="0" fontId="4" fillId="0" borderId="11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 wrapText="1"/>
    </xf>
    <xf numFmtId="166" fontId="4" fillId="0" borderId="11" xfId="0" applyNumberFormat="1" applyFont="1" applyFill="1" applyBorder="1" applyAlignment="1">
      <alignment horizontal="center" vertical="center"/>
    </xf>
    <xf numFmtId="0" fontId="26" fillId="0" borderId="11" xfId="0" applyFont="1" applyFill="1" applyBorder="1" applyAlignment="1">
      <alignment horizontal="center" vertical="center"/>
    </xf>
    <xf numFmtId="0" fontId="4" fillId="18" borderId="18" xfId="0" applyFont="1" applyFill="1" applyBorder="1" applyAlignment="1">
      <alignment horizontal="center" vertical="center" wrapText="1"/>
    </xf>
    <xf numFmtId="0" fontId="1" fillId="16" borderId="19" xfId="0" applyFont="1" applyFill="1" applyBorder="1" applyAlignment="1">
      <alignment vertical="center"/>
    </xf>
    <xf numFmtId="0" fontId="1" fillId="16" borderId="19" xfId="0" applyFont="1" applyFill="1" applyBorder="1" applyAlignment="1">
      <alignment horizontal="center"/>
    </xf>
    <xf numFmtId="0" fontId="25" fillId="18" borderId="11" xfId="23" applyFont="1" applyFill="1" applyBorder="1" applyAlignment="1">
      <alignment horizontal="left" vertical="top" wrapText="1"/>
    </xf>
    <xf numFmtId="166" fontId="25" fillId="18" borderId="14" xfId="0" applyNumberFormat="1" applyFont="1" applyFill="1" applyBorder="1" applyAlignment="1">
      <alignment horizontal="left" vertical="top" wrapText="1"/>
    </xf>
    <xf numFmtId="0" fontId="25" fillId="18" borderId="11" xfId="0" applyFont="1" applyFill="1" applyBorder="1" applyAlignment="1">
      <alignment horizontal="left" vertical="top"/>
    </xf>
    <xf numFmtId="0" fontId="25" fillId="15" borderId="11" xfId="0" applyFont="1" applyFill="1" applyBorder="1" applyAlignment="1">
      <alignment horizontal="left" vertical="top"/>
    </xf>
    <xf numFmtId="0" fontId="4" fillId="18" borderId="11" xfId="0" applyFont="1" applyFill="1" applyBorder="1" applyAlignment="1">
      <alignment horizontal="left" vertical="top"/>
    </xf>
    <xf numFmtId="166" fontId="4" fillId="18" borderId="11" xfId="0" applyNumberFormat="1" applyFont="1" applyFill="1" applyBorder="1" applyAlignment="1">
      <alignment horizontal="left" vertical="top"/>
    </xf>
    <xf numFmtId="0" fontId="4" fillId="18" borderId="16" xfId="0" applyFont="1" applyFill="1" applyBorder="1"/>
    <xf numFmtId="0" fontId="26" fillId="19" borderId="11" xfId="0" applyFont="1" applyFill="1" applyBorder="1" applyAlignment="1">
      <alignment horizontal="left" vertical="top"/>
    </xf>
    <xf numFmtId="0" fontId="26" fillId="15" borderId="11" xfId="0" applyFont="1" applyFill="1" applyBorder="1" applyAlignment="1">
      <alignment horizontal="left" vertical="top"/>
    </xf>
    <xf numFmtId="166" fontId="4" fillId="18" borderId="19" xfId="0" applyNumberFormat="1" applyFont="1" applyFill="1" applyBorder="1" applyAlignment="1">
      <alignment horizontal="left" vertical="top"/>
    </xf>
    <xf numFmtId="0" fontId="4" fillId="18" borderId="19" xfId="0" applyFont="1" applyFill="1" applyBorder="1" applyAlignment="1">
      <alignment horizontal="left" vertical="top"/>
    </xf>
    <xf numFmtId="166" fontId="4" fillId="18" borderId="11" xfId="0" applyNumberFormat="1" applyFont="1" applyFill="1" applyBorder="1" applyAlignment="1">
      <alignment horizontal="left" vertical="top" wrapText="1"/>
    </xf>
    <xf numFmtId="0" fontId="4" fillId="18" borderId="24" xfId="0" applyFont="1" applyFill="1" applyBorder="1" applyAlignment="1">
      <alignment horizontal="left" vertical="top"/>
    </xf>
    <xf numFmtId="0" fontId="4" fillId="18" borderId="19" xfId="0" applyFont="1" applyFill="1" applyBorder="1"/>
    <xf numFmtId="0" fontId="26" fillId="18" borderId="11" xfId="23" applyFont="1" applyFill="1" applyBorder="1" applyAlignment="1">
      <alignment horizontal="left" vertical="top" wrapText="1"/>
    </xf>
    <xf numFmtId="166" fontId="26" fillId="18" borderId="14" xfId="0" applyNumberFormat="1" applyFont="1" applyFill="1" applyBorder="1" applyAlignment="1">
      <alignment horizontal="left" vertical="top" wrapText="1"/>
    </xf>
    <xf numFmtId="0" fontId="4" fillId="18" borderId="11" xfId="0" applyFont="1" applyFill="1" applyBorder="1" applyAlignment="1">
      <alignment horizontal="center" vertical="top"/>
    </xf>
    <xf numFmtId="0" fontId="4" fillId="18" borderId="19" xfId="0" applyFont="1" applyFill="1" applyBorder="1" applyAlignment="1">
      <alignment horizontal="center" vertical="top"/>
    </xf>
    <xf numFmtId="0" fontId="26" fillId="18" borderId="11" xfId="0" applyFont="1" applyFill="1" applyBorder="1" applyAlignment="1">
      <alignment horizontal="left" vertical="top"/>
    </xf>
    <xf numFmtId="0" fontId="26" fillId="0" borderId="11" xfId="23" applyFont="1" applyFill="1" applyBorder="1" applyAlignment="1">
      <alignment vertical="center" wrapText="1"/>
    </xf>
    <xf numFmtId="166" fontId="26" fillId="0" borderId="11" xfId="0" applyNumberFormat="1" applyFont="1" applyFill="1" applyBorder="1" applyAlignment="1">
      <alignment horizontal="center" vertical="center" wrapText="1"/>
    </xf>
    <xf numFmtId="0" fontId="26" fillId="0" borderId="11" xfId="0" applyFont="1" applyFill="1" applyBorder="1" applyAlignment="1"/>
    <xf numFmtId="0" fontId="26" fillId="0" borderId="11" xfId="0" applyFont="1" applyFill="1" applyBorder="1" applyAlignment="1">
      <alignment vertical="center"/>
    </xf>
    <xf numFmtId="0" fontId="26" fillId="0" borderId="11" xfId="0" applyFont="1" applyFill="1" applyBorder="1" applyAlignment="1">
      <alignment horizontal="center" wrapText="1"/>
    </xf>
    <xf numFmtId="166" fontId="26" fillId="0" borderId="11" xfId="0" applyNumberFormat="1" applyFont="1" applyFill="1" applyBorder="1" applyAlignment="1">
      <alignment horizontal="center"/>
    </xf>
    <xf numFmtId="166" fontId="4" fillId="0" borderId="11" xfId="0" applyNumberFormat="1" applyFont="1" applyFill="1" applyBorder="1" applyAlignment="1">
      <alignment horizontal="center" vertical="center" wrapText="1"/>
    </xf>
    <xf numFmtId="166" fontId="28" fillId="0" borderId="16" xfId="0" applyNumberFormat="1" applyFont="1" applyFill="1" applyBorder="1" applyAlignment="1">
      <alignment horizontal="center" wrapText="1"/>
    </xf>
    <xf numFmtId="166" fontId="28" fillId="0" borderId="11" xfId="0" applyNumberFormat="1" applyFont="1" applyFill="1" applyBorder="1" applyAlignment="1">
      <alignment horizontal="center" wrapText="1"/>
    </xf>
    <xf numFmtId="0" fontId="4" fillId="18" borderId="11" xfId="0" applyFont="1" applyFill="1" applyBorder="1" applyAlignment="1">
      <alignment horizontal="center" vertical="center"/>
    </xf>
    <xf numFmtId="4" fontId="4" fillId="18" borderId="18" xfId="0" applyNumberFormat="1" applyFont="1" applyFill="1" applyBorder="1" applyAlignment="1">
      <alignment horizontal="center" vertical="center"/>
    </xf>
    <xf numFmtId="166" fontId="4" fillId="18" borderId="11" xfId="0" applyNumberFormat="1" applyFont="1" applyFill="1" applyBorder="1" applyAlignment="1">
      <alignment horizontal="center" vertical="center"/>
    </xf>
    <xf numFmtId="0" fontId="4" fillId="18" borderId="11" xfId="0" applyFont="1" applyFill="1" applyBorder="1" applyAlignment="1">
      <alignment horizontal="center" vertical="center" wrapText="1"/>
    </xf>
    <xf numFmtId="0" fontId="4" fillId="18" borderId="19" xfId="0" applyFont="1" applyFill="1" applyBorder="1" applyAlignment="1">
      <alignment horizontal="center" vertical="center"/>
    </xf>
    <xf numFmtId="166" fontId="4" fillId="18" borderId="19" xfId="0" applyNumberFormat="1" applyFont="1" applyFill="1" applyBorder="1" applyAlignment="1">
      <alignment horizontal="center" vertical="center"/>
    </xf>
    <xf numFmtId="0" fontId="4" fillId="18" borderId="12" xfId="0" applyFont="1" applyFill="1" applyBorder="1" applyAlignment="1">
      <alignment horizontal="left" vertical="top" wrapText="1"/>
    </xf>
    <xf numFmtId="0" fontId="4" fillId="18" borderId="11" xfId="0" applyFont="1" applyFill="1" applyBorder="1" applyAlignment="1">
      <alignment horizontal="left" vertical="top"/>
    </xf>
    <xf numFmtId="0" fontId="26" fillId="18" borderId="12" xfId="0" applyFont="1" applyFill="1" applyBorder="1" applyAlignment="1">
      <alignment horizontal="left" vertical="top" wrapText="1"/>
    </xf>
    <xf numFmtId="0" fontId="26" fillId="18" borderId="14" xfId="0" applyFont="1" applyFill="1" applyBorder="1" applyAlignment="1">
      <alignment horizontal="left" vertical="top" wrapText="1"/>
    </xf>
    <xf numFmtId="0" fontId="26" fillId="18" borderId="14" xfId="0" applyFont="1" applyFill="1" applyBorder="1" applyAlignment="1">
      <alignment horizontal="left" vertical="top"/>
    </xf>
    <xf numFmtId="0" fontId="4" fillId="18" borderId="11" xfId="0" applyFont="1" applyFill="1" applyBorder="1" applyAlignment="1">
      <alignment horizontal="left" vertical="top" wrapText="1"/>
    </xf>
    <xf numFmtId="0" fontId="26" fillId="18" borderId="12" xfId="0" applyFont="1" applyFill="1" applyBorder="1" applyAlignment="1">
      <alignment horizontal="left" vertical="top"/>
    </xf>
    <xf numFmtId="0" fontId="4" fillId="15" borderId="11" xfId="0" applyFont="1" applyFill="1" applyBorder="1" applyAlignment="1">
      <alignment horizontal="left" vertical="top"/>
    </xf>
    <xf numFmtId="0" fontId="4" fillId="18" borderId="20" xfId="0" applyFont="1" applyFill="1" applyBorder="1" applyAlignment="1">
      <alignment horizontal="left" vertical="top" wrapText="1"/>
    </xf>
    <xf numFmtId="0" fontId="4" fillId="18" borderId="20" xfId="0" applyFont="1" applyFill="1" applyBorder="1" applyAlignment="1">
      <alignment horizontal="left" vertical="justify"/>
    </xf>
    <xf numFmtId="0" fontId="4" fillId="18" borderId="24" xfId="0" applyFont="1" applyFill="1" applyBorder="1" applyAlignment="1">
      <alignment horizontal="center" vertical="top"/>
    </xf>
    <xf numFmtId="0" fontId="4" fillId="18" borderId="24" xfId="0" applyFont="1" applyFill="1" applyBorder="1" applyAlignment="1">
      <alignment horizontal="center" vertical="center"/>
    </xf>
    <xf numFmtId="0" fontId="4" fillId="15" borderId="24" xfId="0" applyFont="1" applyFill="1" applyBorder="1" applyAlignment="1">
      <alignment horizontal="left" vertical="top"/>
    </xf>
    <xf numFmtId="0" fontId="4" fillId="15" borderId="24" xfId="0" applyFont="1" applyFill="1" applyBorder="1" applyAlignment="1">
      <alignment horizontal="left" vertical="top" wrapText="1"/>
    </xf>
    <xf numFmtId="0" fontId="4" fillId="0" borderId="24" xfId="0" applyFont="1" applyFill="1" applyBorder="1" applyAlignment="1">
      <alignment horizontal="center" vertical="top" wrapText="1"/>
    </xf>
    <xf numFmtId="0" fontId="4" fillId="18" borderId="19" xfId="0" applyFont="1" applyFill="1" applyBorder="1" applyAlignment="1">
      <alignment horizontal="left" vertical="top" wrapText="1"/>
    </xf>
    <xf numFmtId="0" fontId="4" fillId="20" borderId="11" xfId="0" applyFont="1" applyFill="1" applyBorder="1" applyAlignment="1">
      <alignment horizontal="left" vertical="top"/>
    </xf>
    <xf numFmtId="0" fontId="26" fillId="20" borderId="11" xfId="0" applyFont="1" applyFill="1" applyBorder="1" applyAlignment="1">
      <alignment horizontal="left" vertical="top"/>
    </xf>
    <xf numFmtId="0" fontId="26" fillId="20" borderId="11" xfId="0" applyFont="1" applyFill="1" applyBorder="1" applyAlignment="1">
      <alignment horizontal="left" vertical="top" wrapText="1"/>
    </xf>
    <xf numFmtId="166" fontId="26" fillId="20" borderId="11" xfId="0" applyNumberFormat="1" applyFont="1" applyFill="1" applyBorder="1" applyAlignment="1">
      <alignment horizontal="left" vertical="top"/>
    </xf>
    <xf numFmtId="0" fontId="27" fillId="20" borderId="0" xfId="0" applyFont="1" applyFill="1"/>
    <xf numFmtId="166" fontId="26" fillId="18" borderId="14" xfId="0" applyNumberFormat="1" applyFont="1" applyFill="1" applyBorder="1" applyAlignment="1">
      <alignment horizontal="left" vertical="top"/>
    </xf>
    <xf numFmtId="166" fontId="4" fillId="18" borderId="24" xfId="0" applyNumberFormat="1" applyFont="1" applyFill="1" applyBorder="1" applyAlignment="1">
      <alignment horizontal="left" vertical="top"/>
    </xf>
    <xf numFmtId="0" fontId="4" fillId="20" borderId="11" xfId="0" applyFont="1" applyFill="1" applyBorder="1" applyAlignment="1">
      <alignment horizontal="left" vertical="top" wrapText="1"/>
    </xf>
    <xf numFmtId="0" fontId="4" fillId="18" borderId="0" xfId="0" applyFont="1" applyFill="1" applyAlignment="1">
      <alignment horizontal="left" vertical="top"/>
    </xf>
    <xf numFmtId="0" fontId="32" fillId="19" borderId="11" xfId="0" applyFont="1" applyFill="1" applyBorder="1" applyAlignment="1">
      <alignment horizontal="left" vertical="top"/>
    </xf>
    <xf numFmtId="0" fontId="32" fillId="19" borderId="11" xfId="0" applyFont="1" applyFill="1" applyBorder="1" applyAlignment="1">
      <alignment horizontal="left" vertical="top" wrapText="1"/>
    </xf>
    <xf numFmtId="166" fontId="26" fillId="19" borderId="11" xfId="0" applyNumberFormat="1" applyFont="1" applyFill="1" applyBorder="1" applyAlignment="1">
      <alignment horizontal="left" vertical="top"/>
    </xf>
    <xf numFmtId="0" fontId="4" fillId="18" borderId="20" xfId="0" applyFont="1" applyFill="1" applyBorder="1" applyAlignment="1">
      <alignment vertical="top" wrapText="1"/>
    </xf>
    <xf numFmtId="0" fontId="4" fillId="15" borderId="11" xfId="0" applyFont="1" applyFill="1" applyBorder="1" applyAlignment="1">
      <alignment horizontal="left" vertical="top" wrapText="1"/>
    </xf>
    <xf numFmtId="166" fontId="4" fillId="15" borderId="11" xfId="0" applyNumberFormat="1" applyFont="1" applyFill="1" applyBorder="1" applyAlignment="1">
      <alignment horizontal="left" vertical="top"/>
    </xf>
    <xf numFmtId="0" fontId="4" fillId="15" borderId="18" xfId="0" applyFont="1" applyFill="1" applyBorder="1" applyAlignment="1">
      <alignment horizontal="left" vertical="top"/>
    </xf>
    <xf numFmtId="0" fontId="26" fillId="0" borderId="11" xfId="0" applyFont="1" applyFill="1" applyBorder="1" applyAlignment="1">
      <alignment horizontal="left" vertical="top"/>
    </xf>
    <xf numFmtId="0" fontId="4" fillId="18" borderId="24" xfId="0" applyFont="1" applyFill="1" applyBorder="1" applyAlignment="1">
      <alignment vertical="top" wrapText="1"/>
    </xf>
    <xf numFmtId="166" fontId="4" fillId="18" borderId="16" xfId="0" applyNumberFormat="1" applyFont="1" applyFill="1" applyBorder="1" applyAlignment="1">
      <alignment horizontal="left" vertical="top"/>
    </xf>
    <xf numFmtId="0" fontId="4" fillId="18" borderId="18" xfId="0" applyFont="1" applyFill="1" applyBorder="1" applyAlignment="1">
      <alignment horizontal="left" vertical="top" wrapText="1"/>
    </xf>
    <xf numFmtId="0" fontId="4" fillId="0" borderId="18" xfId="0" applyFont="1" applyFill="1" applyBorder="1" applyAlignment="1">
      <alignment horizontal="left" vertical="top" wrapText="1"/>
    </xf>
    <xf numFmtId="166" fontId="4" fillId="0" borderId="11" xfId="0" applyNumberFormat="1" applyFont="1" applyFill="1" applyBorder="1" applyAlignment="1">
      <alignment horizontal="left" vertical="top"/>
    </xf>
    <xf numFmtId="0" fontId="4" fillId="0" borderId="11" xfId="0" applyFont="1" applyFill="1" applyBorder="1" applyAlignment="1">
      <alignment horizontal="left" vertical="top"/>
    </xf>
    <xf numFmtId="0" fontId="4" fillId="0" borderId="11" xfId="0" applyFont="1" applyFill="1" applyBorder="1" applyAlignment="1">
      <alignment horizontal="left" vertical="top" wrapText="1"/>
    </xf>
    <xf numFmtId="0" fontId="4" fillId="15" borderId="19" xfId="0" applyFont="1" applyFill="1" applyBorder="1" applyAlignment="1">
      <alignment horizontal="left" vertical="top"/>
    </xf>
    <xf numFmtId="166" fontId="4" fillId="0" borderId="19" xfId="0" applyNumberFormat="1" applyFont="1" applyFill="1" applyBorder="1" applyAlignment="1">
      <alignment horizontal="left" vertical="top"/>
    </xf>
    <xf numFmtId="0" fontId="4" fillId="15" borderId="23" xfId="0" applyFont="1" applyFill="1" applyBorder="1" applyAlignment="1">
      <alignment horizontal="left" vertical="top"/>
    </xf>
    <xf numFmtId="0" fontId="4" fillId="15" borderId="23" xfId="0" applyFont="1" applyFill="1" applyBorder="1" applyAlignment="1">
      <alignment horizontal="left" vertical="top" wrapText="1"/>
    </xf>
    <xf numFmtId="3" fontId="4" fillId="0" borderId="23" xfId="0" applyNumberFormat="1" applyFont="1" applyFill="1" applyBorder="1" applyAlignment="1">
      <alignment horizontal="left" vertical="top"/>
    </xf>
    <xf numFmtId="0" fontId="27" fillId="0" borderId="0" xfId="0" applyFont="1" applyAlignment="1">
      <alignment horizontal="left" vertical="top"/>
    </xf>
    <xf numFmtId="3" fontId="26" fillId="20" borderId="11" xfId="0" applyNumberFormat="1" applyFont="1" applyFill="1" applyBorder="1" applyAlignment="1">
      <alignment horizontal="center" vertical="top"/>
    </xf>
    <xf numFmtId="166" fontId="26" fillId="20" borderId="11" xfId="0" applyNumberFormat="1" applyFont="1" applyFill="1" applyBorder="1" applyAlignment="1">
      <alignment horizontal="center" vertical="top"/>
    </xf>
    <xf numFmtId="0" fontId="4" fillId="18" borderId="18" xfId="0" applyFont="1" applyFill="1" applyBorder="1" applyAlignment="1">
      <alignment horizontal="left" vertical="top"/>
    </xf>
    <xf numFmtId="0" fontId="4" fillId="18" borderId="18" xfId="0" applyFont="1" applyFill="1" applyBorder="1" applyAlignment="1">
      <alignment vertical="top" wrapText="1"/>
    </xf>
    <xf numFmtId="166" fontId="4" fillId="18" borderId="18" xfId="0" applyNumberFormat="1" applyFont="1" applyFill="1" applyBorder="1" applyAlignment="1">
      <alignment horizontal="left" vertical="top"/>
    </xf>
    <xf numFmtId="0" fontId="27" fillId="18" borderId="0" xfId="0" applyFont="1" applyFill="1" applyAlignment="1">
      <alignment vertical="top"/>
    </xf>
    <xf numFmtId="0" fontId="4" fillId="19" borderId="11" xfId="0" applyFont="1" applyFill="1" applyBorder="1" applyAlignment="1">
      <alignment vertical="center"/>
    </xf>
    <xf numFmtId="0" fontId="26" fillId="19" borderId="11" xfId="0" applyFont="1" applyFill="1" applyBorder="1" applyAlignment="1">
      <alignment horizontal="center" vertical="center" wrapText="1"/>
    </xf>
    <xf numFmtId="166" fontId="26" fillId="19" borderId="11" xfId="0" applyNumberFormat="1" applyFont="1" applyFill="1" applyBorder="1" applyAlignment="1">
      <alignment horizontal="center" vertical="center"/>
    </xf>
    <xf numFmtId="0" fontId="26" fillId="0" borderId="15" xfId="0" applyFont="1" applyFill="1" applyBorder="1" applyAlignment="1">
      <alignment horizontal="center" wrapText="1"/>
    </xf>
    <xf numFmtId="166" fontId="26" fillId="0" borderId="15" xfId="0" applyNumberFormat="1" applyFont="1" applyFill="1" applyBorder="1" applyAlignment="1">
      <alignment horizontal="center"/>
    </xf>
    <xf numFmtId="0" fontId="4" fillId="0" borderId="11" xfId="0" applyFont="1" applyFill="1" applyBorder="1" applyAlignment="1">
      <alignment vertical="center" wrapText="1"/>
    </xf>
    <xf numFmtId="0" fontId="4" fillId="0" borderId="24" xfId="0" applyFont="1" applyFill="1" applyBorder="1" applyAlignment="1">
      <alignment horizontal="center" vertical="center" wrapText="1"/>
    </xf>
    <xf numFmtId="166" fontId="4" fillId="0" borderId="11" xfId="0" applyNumberFormat="1" applyFont="1" applyBorder="1" applyAlignment="1">
      <alignment horizontal="center" vertical="center" wrapText="1"/>
    </xf>
    <xf numFmtId="0" fontId="27" fillId="0" borderId="0" xfId="0" applyFont="1" applyAlignment="1">
      <alignment vertical="center"/>
    </xf>
    <xf numFmtId="0" fontId="4" fillId="0" borderId="24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vertical="center" wrapText="1"/>
    </xf>
    <xf numFmtId="166" fontId="4" fillId="0" borderId="24" xfId="0" applyNumberFormat="1" applyFont="1" applyFill="1" applyBorder="1" applyAlignment="1">
      <alignment horizontal="center" vertical="center"/>
    </xf>
    <xf numFmtId="0" fontId="4" fillId="17" borderId="11" xfId="0" applyFont="1" applyFill="1" applyBorder="1" applyAlignment="1">
      <alignment horizontal="center" vertical="center"/>
    </xf>
    <xf numFmtId="0" fontId="26" fillId="17" borderId="11" xfId="0" applyFont="1" applyFill="1" applyBorder="1" applyAlignment="1">
      <alignment vertical="center"/>
    </xf>
    <xf numFmtId="0" fontId="26" fillId="17" borderId="11" xfId="0" applyFont="1" applyFill="1" applyBorder="1" applyAlignment="1">
      <alignment horizontal="center" vertical="center" wrapText="1"/>
    </xf>
    <xf numFmtId="166" fontId="26" fillId="17" borderId="11" xfId="0" applyNumberFormat="1" applyFont="1" applyFill="1" applyBorder="1" applyAlignment="1">
      <alignment horizontal="center" vertical="center"/>
    </xf>
    <xf numFmtId="0" fontId="4" fillId="17" borderId="11" xfId="0" applyFont="1" applyFill="1" applyBorder="1" applyAlignment="1">
      <alignment horizontal="center"/>
    </xf>
    <xf numFmtId="0" fontId="4" fillId="0" borderId="11" xfId="0" applyFont="1" applyFill="1" applyBorder="1" applyAlignment="1">
      <alignment horizontal="center" vertical="justify"/>
    </xf>
    <xf numFmtId="0" fontId="4" fillId="0" borderId="11" xfId="0" applyFont="1" applyFill="1" applyBorder="1" applyAlignment="1">
      <alignment vertical="top" wrapText="1"/>
    </xf>
    <xf numFmtId="0" fontId="4" fillId="0" borderId="11" xfId="0" applyFont="1" applyFill="1" applyBorder="1" applyAlignment="1">
      <alignment horizontal="left" vertical="center" wrapText="1"/>
    </xf>
    <xf numFmtId="0" fontId="4" fillId="15" borderId="11" xfId="0" applyFont="1" applyFill="1" applyBorder="1" applyAlignment="1">
      <alignment horizontal="center" vertical="center" wrapText="1"/>
    </xf>
    <xf numFmtId="166" fontId="4" fillId="18" borderId="24" xfId="0" applyNumberFormat="1" applyFont="1" applyFill="1" applyBorder="1" applyAlignment="1">
      <alignment horizontal="center" vertical="center"/>
    </xf>
    <xf numFmtId="0" fontId="26" fillId="18" borderId="11" xfId="0" applyFont="1" applyFill="1" applyBorder="1" applyAlignment="1"/>
    <xf numFmtId="0" fontId="26" fillId="18" borderId="11" xfId="0" applyFont="1" applyFill="1" applyBorder="1" applyAlignment="1">
      <alignment vertical="center"/>
    </xf>
    <xf numFmtId="0" fontId="26" fillId="18" borderId="11" xfId="0" applyFont="1" applyFill="1" applyBorder="1" applyAlignment="1">
      <alignment horizontal="center" wrapText="1"/>
    </xf>
    <xf numFmtId="166" fontId="26" fillId="18" borderId="11" xfId="0" applyNumberFormat="1" applyFont="1" applyFill="1" applyBorder="1" applyAlignment="1">
      <alignment horizontal="center"/>
    </xf>
    <xf numFmtId="0" fontId="26" fillId="18" borderId="20" xfId="0" applyFont="1" applyFill="1" applyBorder="1" applyAlignment="1"/>
    <xf numFmtId="0" fontId="26" fillId="18" borderId="21" xfId="0" applyFont="1" applyFill="1" applyBorder="1" applyAlignment="1"/>
    <xf numFmtId="0" fontId="4" fillId="18" borderId="11" xfId="0" applyFont="1" applyFill="1" applyBorder="1" applyAlignment="1">
      <alignment horizontal="center" wrapText="1"/>
    </xf>
    <xf numFmtId="0" fontId="4" fillId="18" borderId="24" xfId="0" applyFont="1" applyFill="1" applyBorder="1" applyAlignment="1">
      <alignment horizontal="left" vertical="center" wrapText="1"/>
    </xf>
    <xf numFmtId="0" fontId="4" fillId="18" borderId="24" xfId="0" applyFont="1" applyFill="1" applyBorder="1" applyAlignment="1">
      <alignment horizontal="center" vertical="center" wrapText="1"/>
    </xf>
    <xf numFmtId="0" fontId="25" fillId="15" borderId="11" xfId="23" applyFont="1" applyFill="1" applyBorder="1" applyAlignment="1">
      <alignment horizontal="center" vertical="top" wrapText="1"/>
    </xf>
    <xf numFmtId="166" fontId="25" fillId="15" borderId="11" xfId="23" applyNumberFormat="1" applyFont="1" applyFill="1" applyBorder="1" applyAlignment="1">
      <alignment horizontal="center" vertical="top" wrapText="1"/>
    </xf>
    <xf numFmtId="0" fontId="25" fillId="15" borderId="20" xfId="23" applyFont="1" applyFill="1" applyBorder="1" applyAlignment="1">
      <alignment horizontal="center" vertical="top" wrapText="1"/>
    </xf>
    <xf numFmtId="0" fontId="25" fillId="18" borderId="21" xfId="0" applyFont="1" applyFill="1" applyBorder="1" applyAlignment="1">
      <alignment horizontal="left" vertical="top" wrapText="1"/>
    </xf>
    <xf numFmtId="0" fontId="4" fillId="18" borderId="20" xfId="0" applyFont="1" applyFill="1" applyBorder="1" applyAlignment="1">
      <alignment horizontal="left" vertical="top"/>
    </xf>
    <xf numFmtId="0" fontId="4" fillId="15" borderId="20" xfId="0" applyFont="1" applyFill="1" applyBorder="1" applyAlignment="1">
      <alignment horizontal="left" vertical="top"/>
    </xf>
    <xf numFmtId="166" fontId="26" fillId="20" borderId="20" xfId="0" applyNumberFormat="1" applyFont="1" applyFill="1" applyBorder="1" applyAlignment="1">
      <alignment horizontal="left" vertical="top"/>
    </xf>
    <xf numFmtId="0" fontId="26" fillId="18" borderId="21" xfId="0" applyFont="1" applyFill="1" applyBorder="1" applyAlignment="1">
      <alignment horizontal="left" vertical="top"/>
    </xf>
    <xf numFmtId="166" fontId="4" fillId="18" borderId="20" xfId="0" applyNumberFormat="1" applyFont="1" applyFill="1" applyBorder="1" applyAlignment="1">
      <alignment horizontal="left" vertical="top"/>
    </xf>
    <xf numFmtId="0" fontId="26" fillId="18" borderId="21" xfId="0" applyFont="1" applyFill="1" applyBorder="1" applyAlignment="1">
      <alignment horizontal="left" vertical="top" wrapText="1"/>
    </xf>
    <xf numFmtId="0" fontId="32" fillId="19" borderId="20" xfId="0" applyFont="1" applyFill="1" applyBorder="1" applyAlignment="1">
      <alignment horizontal="left" vertical="top"/>
    </xf>
    <xf numFmtId="166" fontId="4" fillId="18" borderId="20" xfId="0" applyNumberFormat="1" applyFont="1" applyFill="1" applyBorder="1" applyAlignment="1">
      <alignment horizontal="center" vertical="top"/>
    </xf>
    <xf numFmtId="0" fontId="26" fillId="18" borderId="20" xfId="0" applyFont="1" applyFill="1" applyBorder="1" applyAlignment="1">
      <alignment horizontal="left" vertical="top"/>
    </xf>
    <xf numFmtId="166" fontId="26" fillId="19" borderId="20" xfId="0" applyNumberFormat="1" applyFont="1" applyFill="1" applyBorder="1" applyAlignment="1">
      <alignment horizontal="center" vertical="center"/>
    </xf>
    <xf numFmtId="0" fontId="26" fillId="0" borderId="20" xfId="0" applyFont="1" applyFill="1" applyBorder="1" applyAlignment="1">
      <alignment horizontal="center" vertical="center" wrapText="1"/>
    </xf>
    <xf numFmtId="0" fontId="26" fillId="0" borderId="20" xfId="0" applyFont="1" applyFill="1" applyBorder="1" applyAlignment="1">
      <alignment horizontal="center"/>
    </xf>
    <xf numFmtId="0" fontId="26" fillId="0" borderId="26" xfId="0" applyFont="1" applyFill="1" applyBorder="1" applyAlignment="1">
      <alignment horizontal="center"/>
    </xf>
    <xf numFmtId="0" fontId="4" fillId="0" borderId="20" xfId="0" applyFont="1" applyFill="1" applyBorder="1" applyAlignment="1">
      <alignment horizontal="center"/>
    </xf>
    <xf numFmtId="0" fontId="4" fillId="0" borderId="20" xfId="0" applyFont="1" applyFill="1" applyBorder="1" applyAlignment="1">
      <alignment horizontal="center" vertical="center"/>
    </xf>
    <xf numFmtId="0" fontId="26" fillId="17" borderId="20" xfId="0" applyFont="1" applyFill="1" applyBorder="1" applyAlignment="1">
      <alignment horizontal="center" vertical="center"/>
    </xf>
    <xf numFmtId="0" fontId="26" fillId="18" borderId="20" xfId="0" applyFont="1" applyFill="1" applyBorder="1" applyAlignment="1">
      <alignment horizontal="center" vertical="center"/>
    </xf>
    <xf numFmtId="166" fontId="4" fillId="18" borderId="20" xfId="0" applyNumberFormat="1" applyFont="1" applyFill="1" applyBorder="1" applyAlignment="1">
      <alignment horizontal="center" vertical="center"/>
    </xf>
    <xf numFmtId="0" fontId="26" fillId="18" borderId="20" xfId="0" applyFont="1" applyFill="1" applyBorder="1" applyAlignment="1">
      <alignment horizontal="center"/>
    </xf>
    <xf numFmtId="0" fontId="25" fillId="17" borderId="20" xfId="0" applyFont="1" applyFill="1" applyBorder="1" applyAlignment="1">
      <alignment horizontal="center"/>
    </xf>
    <xf numFmtId="166" fontId="25" fillId="19" borderId="20" xfId="0" applyNumberFormat="1" applyFont="1" applyFill="1" applyBorder="1" applyAlignment="1">
      <alignment horizontal="center" vertical="center"/>
    </xf>
    <xf numFmtId="166" fontId="25" fillId="16" borderId="20" xfId="0" applyNumberFormat="1" applyFont="1" applyFill="1" applyBorder="1" applyAlignment="1">
      <alignment horizontal="center" vertical="center"/>
    </xf>
    <xf numFmtId="0" fontId="0" fillId="0" borderId="24" xfId="0" applyBorder="1"/>
    <xf numFmtId="0" fontId="25" fillId="15" borderId="24" xfId="23" applyFont="1" applyFill="1" applyBorder="1" applyAlignment="1">
      <alignment vertical="top" wrapText="1"/>
    </xf>
    <xf numFmtId="166" fontId="25" fillId="15" borderId="24" xfId="23" applyNumberFormat="1" applyFont="1" applyFill="1" applyBorder="1" applyAlignment="1">
      <alignment horizontal="left" vertical="top" wrapText="1"/>
    </xf>
    <xf numFmtId="0" fontId="25" fillId="15" borderId="24" xfId="23" applyFont="1" applyFill="1" applyBorder="1" applyAlignment="1">
      <alignment horizontal="center" vertical="top" wrapText="1"/>
    </xf>
    <xf numFmtId="0" fontId="25" fillId="18" borderId="24" xfId="0" applyFont="1" applyFill="1" applyBorder="1" applyAlignment="1">
      <alignment horizontal="left" vertical="top" wrapText="1"/>
    </xf>
    <xf numFmtId="0" fontId="0" fillId="18" borderId="24" xfId="0" applyFill="1" applyBorder="1"/>
    <xf numFmtId="0" fontId="27" fillId="18" borderId="24" xfId="0" applyFont="1" applyFill="1" applyBorder="1"/>
    <xf numFmtId="0" fontId="27" fillId="0" borderId="24" xfId="0" applyFont="1" applyBorder="1"/>
    <xf numFmtId="0" fontId="4" fillId="18" borderId="24" xfId="0" applyFont="1" applyFill="1" applyBorder="1" applyAlignment="1">
      <alignment vertical="center"/>
    </xf>
    <xf numFmtId="166" fontId="26" fillId="20" borderId="24" xfId="0" applyNumberFormat="1" applyFont="1" applyFill="1" applyBorder="1" applyAlignment="1">
      <alignment horizontal="left" vertical="top"/>
    </xf>
    <xf numFmtId="0" fontId="27" fillId="20" borderId="24" xfId="0" applyFont="1" applyFill="1" applyBorder="1"/>
    <xf numFmtId="0" fontId="26" fillId="18" borderId="24" xfId="0" applyFont="1" applyFill="1" applyBorder="1" applyAlignment="1">
      <alignment horizontal="left" vertical="top"/>
    </xf>
    <xf numFmtId="0" fontId="26" fillId="18" borderId="24" xfId="0" applyFont="1" applyFill="1" applyBorder="1" applyAlignment="1">
      <alignment horizontal="left" vertical="top" wrapText="1"/>
    </xf>
    <xf numFmtId="0" fontId="4" fillId="18" borderId="24" xfId="0" applyFont="1" applyFill="1" applyBorder="1"/>
    <xf numFmtId="0" fontId="32" fillId="19" borderId="24" xfId="0" applyFont="1" applyFill="1" applyBorder="1" applyAlignment="1">
      <alignment horizontal="left" vertical="top"/>
    </xf>
    <xf numFmtId="0" fontId="27" fillId="0" borderId="24" xfId="0" applyFont="1" applyFill="1" applyBorder="1"/>
    <xf numFmtId="166" fontId="26" fillId="19" borderId="24" xfId="0" applyNumberFormat="1" applyFont="1" applyFill="1" applyBorder="1" applyAlignment="1">
      <alignment horizontal="center" vertical="center"/>
    </xf>
    <xf numFmtId="0" fontId="26" fillId="0" borderId="24" xfId="0" applyFont="1" applyFill="1" applyBorder="1" applyAlignment="1">
      <alignment horizontal="center" vertical="center" wrapText="1"/>
    </xf>
    <xf numFmtId="0" fontId="26" fillId="0" borderId="24" xfId="0" applyFont="1" applyFill="1" applyBorder="1" applyAlignment="1">
      <alignment horizontal="center"/>
    </xf>
    <xf numFmtId="0" fontId="4" fillId="0" borderId="24" xfId="0" applyFont="1" applyFill="1" applyBorder="1" applyAlignment="1">
      <alignment horizontal="center"/>
    </xf>
    <xf numFmtId="0" fontId="26" fillId="17" borderId="24" xfId="0" applyFont="1" applyFill="1" applyBorder="1" applyAlignment="1">
      <alignment horizontal="center" vertical="center"/>
    </xf>
    <xf numFmtId="0" fontId="26" fillId="18" borderId="24" xfId="0" applyFont="1" applyFill="1" applyBorder="1" applyAlignment="1">
      <alignment horizontal="center" vertical="center"/>
    </xf>
    <xf numFmtId="0" fontId="26" fillId="18" borderId="24" xfId="0" applyFont="1" applyFill="1" applyBorder="1" applyAlignment="1">
      <alignment horizontal="center"/>
    </xf>
    <xf numFmtId="0" fontId="26" fillId="18" borderId="24" xfId="0" applyFont="1" applyFill="1" applyBorder="1" applyAlignment="1"/>
    <xf numFmtId="0" fontId="25" fillId="17" borderId="24" xfId="0" applyFont="1" applyFill="1" applyBorder="1" applyAlignment="1">
      <alignment horizontal="center"/>
    </xf>
    <xf numFmtId="166" fontId="25" fillId="19" borderId="24" xfId="0" applyNumberFormat="1" applyFont="1" applyFill="1" applyBorder="1" applyAlignment="1">
      <alignment horizontal="center" vertical="center"/>
    </xf>
    <xf numFmtId="166" fontId="25" fillId="16" borderId="24" xfId="0" applyNumberFormat="1" applyFont="1" applyFill="1" applyBorder="1" applyAlignment="1">
      <alignment horizontal="center" vertical="center"/>
    </xf>
    <xf numFmtId="0" fontId="25" fillId="15" borderId="24" xfId="0" applyFont="1" applyFill="1" applyBorder="1" applyAlignment="1">
      <alignment horizontal="center" vertical="center"/>
    </xf>
    <xf numFmtId="166" fontId="0" fillId="0" borderId="0" xfId="0" applyNumberFormat="1" applyBorder="1"/>
    <xf numFmtId="0" fontId="0" fillId="0" borderId="0" xfId="0" applyBorder="1"/>
    <xf numFmtId="0" fontId="1" fillId="15" borderId="0" xfId="0" applyFont="1" applyFill="1" applyBorder="1" applyAlignment="1">
      <alignment horizontal="center" vertical="center"/>
    </xf>
    <xf numFmtId="166" fontId="1" fillId="15" borderId="0" xfId="0" applyNumberFormat="1" applyFont="1" applyFill="1" applyBorder="1" applyAlignment="1">
      <alignment horizontal="center" vertical="center"/>
    </xf>
    <xf numFmtId="167" fontId="4" fillId="0" borderId="24" xfId="0" applyNumberFormat="1" applyFont="1" applyFill="1" applyBorder="1" applyAlignment="1">
      <alignment horizontal="center" vertical="top" wrapText="1"/>
    </xf>
    <xf numFmtId="167" fontId="4" fillId="18" borderId="24" xfId="0" applyNumberFormat="1" applyFont="1" applyFill="1" applyBorder="1" applyAlignment="1">
      <alignment horizontal="left" vertical="top" wrapText="1"/>
    </xf>
    <xf numFmtId="0" fontId="4" fillId="18" borderId="20" xfId="0" applyFont="1" applyFill="1" applyBorder="1" applyAlignment="1">
      <alignment horizontal="center" vertical="top"/>
    </xf>
    <xf numFmtId="0" fontId="32" fillId="18" borderId="24" xfId="0" applyFont="1" applyFill="1" applyBorder="1" applyAlignment="1">
      <alignment horizontal="center" vertical="top"/>
    </xf>
    <xf numFmtId="49" fontId="4" fillId="0" borderId="24" xfId="0" applyNumberFormat="1" applyFont="1" applyBorder="1" applyAlignment="1">
      <alignment vertical="top"/>
    </xf>
    <xf numFmtId="0" fontId="4" fillId="0" borderId="24" xfId="0" applyFont="1" applyBorder="1" applyAlignment="1">
      <alignment vertical="top"/>
    </xf>
    <xf numFmtId="3" fontId="4" fillId="18" borderId="24" xfId="0" applyNumberFormat="1" applyFont="1" applyFill="1" applyBorder="1" applyAlignment="1">
      <alignment horizontal="left" vertical="top"/>
    </xf>
    <xf numFmtId="167" fontId="4" fillId="0" borderId="24" xfId="0" applyNumberFormat="1" applyFont="1" applyFill="1" applyBorder="1" applyAlignment="1">
      <alignment horizontal="left" vertical="top" wrapText="1"/>
    </xf>
    <xf numFmtId="0" fontId="27" fillId="19" borderId="24" xfId="0" applyFont="1" applyFill="1" applyBorder="1"/>
    <xf numFmtId="0" fontId="4" fillId="18" borderId="24" xfId="0" applyFont="1" applyFill="1" applyBorder="1" applyAlignment="1">
      <alignment wrapText="1"/>
    </xf>
    <xf numFmtId="0" fontId="4" fillId="0" borderId="24" xfId="0" applyFont="1" applyFill="1" applyBorder="1" applyAlignment="1">
      <alignment horizontal="left" vertical="top" wrapText="1"/>
    </xf>
    <xf numFmtId="0" fontId="36" fillId="18" borderId="24" xfId="0" applyFont="1" applyFill="1" applyBorder="1" applyAlignment="1">
      <alignment horizontal="center" vertical="top"/>
    </xf>
    <xf numFmtId="0" fontId="33" fillId="18" borderId="0" xfId="0" applyFont="1" applyFill="1"/>
    <xf numFmtId="0" fontId="33" fillId="0" borderId="24" xfId="0" applyFont="1" applyBorder="1"/>
    <xf numFmtId="0" fontId="33" fillId="0" borderId="0" xfId="0" applyFont="1"/>
    <xf numFmtId="49" fontId="4" fillId="0" borderId="24" xfId="0" applyNumberFormat="1" applyFont="1" applyBorder="1" applyAlignment="1">
      <alignment vertical="top" wrapText="1"/>
    </xf>
    <xf numFmtId="166" fontId="4" fillId="15" borderId="24" xfId="0" applyNumberFormat="1" applyFont="1" applyFill="1" applyBorder="1" applyAlignment="1">
      <alignment horizontal="left" vertical="top"/>
    </xf>
    <xf numFmtId="0" fontId="4" fillId="18" borderId="11" xfId="0" applyFont="1" applyFill="1" applyBorder="1" applyAlignment="1">
      <alignment horizontal="left" vertical="top"/>
    </xf>
    <xf numFmtId="0" fontId="4" fillId="18" borderId="11" xfId="0" applyFont="1" applyFill="1" applyBorder="1" applyAlignment="1">
      <alignment horizontal="left" vertical="top" wrapText="1"/>
    </xf>
    <xf numFmtId="0" fontId="4" fillId="0" borderId="24" xfId="0" applyFont="1" applyBorder="1" applyAlignment="1">
      <alignment wrapText="1"/>
    </xf>
    <xf numFmtId="0" fontId="4" fillId="18" borderId="24" xfId="0" applyFont="1" applyFill="1" applyBorder="1" applyAlignment="1">
      <alignment vertical="top"/>
    </xf>
    <xf numFmtId="0" fontId="4" fillId="20" borderId="24" xfId="0" applyFont="1" applyFill="1" applyBorder="1"/>
    <xf numFmtId="49" fontId="4" fillId="0" borderId="24" xfId="0" applyNumberFormat="1" applyFont="1" applyBorder="1"/>
    <xf numFmtId="49" fontId="4" fillId="18" borderId="24" xfId="0" applyNumberFormat="1" applyFont="1" applyFill="1" applyBorder="1" applyAlignment="1">
      <alignment vertical="top"/>
    </xf>
    <xf numFmtId="0" fontId="4" fillId="18" borderId="24" xfId="0" applyFont="1" applyFill="1" applyBorder="1" applyAlignment="1">
      <alignment horizontal="left" vertical="top" wrapText="1"/>
    </xf>
    <xf numFmtId="49" fontId="4" fillId="18" borderId="24" xfId="0" applyNumberFormat="1" applyFont="1" applyFill="1" applyBorder="1" applyAlignment="1">
      <alignment horizontal="left" vertical="top"/>
    </xf>
    <xf numFmtId="0" fontId="4" fillId="18" borderId="11" xfId="0" applyFont="1" applyFill="1" applyBorder="1" applyAlignment="1">
      <alignment vertical="top"/>
    </xf>
    <xf numFmtId="0" fontId="4" fillId="0" borderId="24" xfId="0" applyFont="1" applyFill="1" applyBorder="1" applyAlignment="1">
      <alignment vertical="top" wrapText="1"/>
    </xf>
    <xf numFmtId="49" fontId="4" fillId="0" borderId="24" xfId="0" applyNumberFormat="1" applyFont="1" applyBorder="1" applyAlignment="1">
      <alignment horizontal="left" vertical="top"/>
    </xf>
    <xf numFmtId="0" fontId="4" fillId="18" borderId="16" xfId="0" applyFont="1" applyFill="1" applyBorder="1" applyAlignment="1">
      <alignment horizontal="center" vertical="center"/>
    </xf>
    <xf numFmtId="49" fontId="4" fillId="0" borderId="24" xfId="0" applyNumberFormat="1" applyFont="1" applyBorder="1" applyAlignment="1">
      <alignment vertical="center"/>
    </xf>
    <xf numFmtId="166" fontId="4" fillId="0" borderId="24" xfId="0" applyNumberFormat="1" applyFont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/>
    </xf>
    <xf numFmtId="49" fontId="4" fillId="0" borderId="24" xfId="0" applyNumberFormat="1" applyFont="1" applyBorder="1" applyAlignment="1">
      <alignment horizontal="left" vertical="center"/>
    </xf>
    <xf numFmtId="49" fontId="4" fillId="0" borderId="24" xfId="0" applyNumberFormat="1" applyFont="1" applyBorder="1" applyAlignment="1">
      <alignment horizontal="center" vertical="center"/>
    </xf>
    <xf numFmtId="166" fontId="4" fillId="18" borderId="15" xfId="0" applyNumberFormat="1" applyFont="1" applyFill="1" applyBorder="1" applyAlignment="1">
      <alignment horizontal="left" vertical="top"/>
    </xf>
    <xf numFmtId="166" fontId="4" fillId="18" borderId="16" xfId="0" applyNumberFormat="1" applyFont="1" applyFill="1" applyBorder="1" applyAlignment="1">
      <alignment horizontal="left" vertical="top"/>
    </xf>
    <xf numFmtId="0" fontId="27" fillId="21" borderId="24" xfId="0" applyFont="1" applyFill="1" applyBorder="1"/>
    <xf numFmtId="166" fontId="27" fillId="21" borderId="24" xfId="0" applyNumberFormat="1" applyFont="1" applyFill="1" applyBorder="1"/>
    <xf numFmtId="167" fontId="4" fillId="0" borderId="24" xfId="0" applyNumberFormat="1" applyFont="1" applyFill="1" applyBorder="1" applyAlignment="1">
      <alignment horizontal="center" vertical="center" wrapText="1"/>
    </xf>
    <xf numFmtId="49" fontId="4" fillId="18" borderId="24" xfId="0" applyNumberFormat="1" applyFont="1" applyFill="1" applyBorder="1"/>
    <xf numFmtId="49" fontId="4" fillId="18" borderId="24" xfId="0" applyNumberFormat="1" applyFont="1" applyFill="1" applyBorder="1" applyAlignment="1">
      <alignment vertical="center"/>
    </xf>
    <xf numFmtId="166" fontId="4" fillId="15" borderId="11" xfId="0" applyNumberFormat="1" applyFont="1" applyFill="1" applyBorder="1" applyAlignment="1">
      <alignment horizontal="center" vertical="center"/>
    </xf>
    <xf numFmtId="0" fontId="4" fillId="18" borderId="20" xfId="0" applyFont="1" applyFill="1" applyBorder="1" applyAlignment="1">
      <alignment horizontal="center" vertical="center"/>
    </xf>
    <xf numFmtId="0" fontId="4" fillId="18" borderId="24" xfId="0" applyNumberFormat="1" applyFont="1" applyFill="1" applyBorder="1" applyAlignment="1">
      <alignment horizontal="center" vertical="center" wrapText="1"/>
    </xf>
    <xf numFmtId="166" fontId="4" fillId="15" borderId="24" xfId="0" applyNumberFormat="1" applyFont="1" applyFill="1" applyBorder="1" applyAlignment="1">
      <alignment horizontal="center" vertical="center"/>
    </xf>
    <xf numFmtId="0" fontId="4" fillId="17" borderId="24" xfId="0" applyFont="1" applyFill="1" applyBorder="1" applyAlignment="1">
      <alignment horizontal="center"/>
    </xf>
    <xf numFmtId="0" fontId="26" fillId="17" borderId="24" xfId="0" applyFont="1" applyFill="1" applyBorder="1" applyAlignment="1">
      <alignment vertical="center"/>
    </xf>
    <xf numFmtId="0" fontId="26" fillId="17" borderId="24" xfId="0" applyFont="1" applyFill="1" applyBorder="1" applyAlignment="1">
      <alignment horizontal="center" vertical="center" wrapText="1"/>
    </xf>
    <xf numFmtId="166" fontId="26" fillId="17" borderId="24" xfId="0" applyNumberFormat="1" applyFont="1" applyFill="1" applyBorder="1" applyAlignment="1">
      <alignment horizontal="center" vertical="center"/>
    </xf>
    <xf numFmtId="49" fontId="27" fillId="18" borderId="24" xfId="0" applyNumberFormat="1" applyFont="1" applyFill="1" applyBorder="1"/>
    <xf numFmtId="49" fontId="4" fillId="18" borderId="24" xfId="0" applyNumberFormat="1" applyFont="1" applyFill="1" applyBorder="1" applyAlignment="1">
      <alignment horizontal="left" vertical="center"/>
    </xf>
    <xf numFmtId="0" fontId="4" fillId="18" borderId="16" xfId="0" applyFont="1" applyFill="1" applyBorder="1" applyAlignment="1">
      <alignment horizontal="left" vertical="center" wrapText="1"/>
    </xf>
    <xf numFmtId="0" fontId="4" fillId="18" borderId="11" xfId="0" applyFont="1" applyFill="1" applyBorder="1" applyAlignment="1">
      <alignment horizontal="left" vertical="top" wrapText="1"/>
    </xf>
    <xf numFmtId="0" fontId="4" fillId="0" borderId="24" xfId="0" applyFont="1" applyBorder="1" applyAlignment="1">
      <alignment vertical="top" wrapText="1"/>
    </xf>
    <xf numFmtId="166" fontId="4" fillId="18" borderId="24" xfId="0" applyNumberFormat="1" applyFont="1" applyFill="1" applyBorder="1" applyAlignment="1">
      <alignment vertical="top"/>
    </xf>
    <xf numFmtId="166" fontId="4" fillId="15" borderId="24" xfId="0" applyNumberFormat="1" applyFont="1" applyFill="1" applyBorder="1" applyAlignment="1">
      <alignment horizontal="left" vertical="center"/>
    </xf>
    <xf numFmtId="166" fontId="4" fillId="0" borderId="24" xfId="0" applyNumberFormat="1" applyFont="1" applyBorder="1" applyAlignment="1">
      <alignment horizontal="left" vertical="center" wrapText="1"/>
    </xf>
    <xf numFmtId="166" fontId="4" fillId="0" borderId="16" xfId="0" applyNumberFormat="1" applyFont="1" applyFill="1" applyBorder="1" applyAlignment="1">
      <alignment vertical="center"/>
    </xf>
    <xf numFmtId="166" fontId="4" fillId="0" borderId="24" xfId="0" applyNumberFormat="1" applyFont="1" applyFill="1" applyBorder="1" applyAlignment="1">
      <alignment horizontal="left" vertical="center"/>
    </xf>
    <xf numFmtId="0" fontId="0" fillId="21" borderId="24" xfId="0" applyFill="1" applyBorder="1"/>
    <xf numFmtId="0" fontId="0" fillId="19" borderId="24" xfId="0" applyFill="1" applyBorder="1"/>
    <xf numFmtId="166" fontId="25" fillId="22" borderId="20" xfId="0" applyNumberFormat="1" applyFont="1" applyFill="1" applyBorder="1" applyAlignment="1">
      <alignment horizontal="center" vertical="center"/>
    </xf>
    <xf numFmtId="0" fontId="0" fillId="22" borderId="24" xfId="0" applyFill="1" applyBorder="1"/>
    <xf numFmtId="0" fontId="4" fillId="18" borderId="24" xfId="0" applyFont="1" applyFill="1" applyBorder="1" applyAlignment="1">
      <alignment vertical="center" wrapText="1"/>
    </xf>
    <xf numFmtId="0" fontId="36" fillId="18" borderId="20" xfId="0" applyFont="1" applyFill="1" applyBorder="1" applyAlignment="1">
      <alignment vertical="top" wrapText="1"/>
    </xf>
    <xf numFmtId="0" fontId="36" fillId="18" borderId="11" xfId="0" applyFont="1" applyFill="1" applyBorder="1" applyAlignment="1">
      <alignment horizontal="left" vertical="top"/>
    </xf>
    <xf numFmtId="0" fontId="36" fillId="0" borderId="24" xfId="0" applyFont="1" applyFill="1" applyBorder="1" applyAlignment="1">
      <alignment horizontal="left" vertical="top" wrapText="1"/>
    </xf>
    <xf numFmtId="0" fontId="36" fillId="15" borderId="24" xfId="0" applyFont="1" applyFill="1" applyBorder="1" applyAlignment="1">
      <alignment horizontal="left" vertical="top" wrapText="1"/>
    </xf>
    <xf numFmtId="0" fontId="36" fillId="18" borderId="11" xfId="0" applyFont="1" applyFill="1" applyBorder="1" applyAlignment="1">
      <alignment horizontal="left" vertical="top" wrapText="1"/>
    </xf>
    <xf numFmtId="166" fontId="36" fillId="18" borderId="24" xfId="0" applyNumberFormat="1" applyFont="1" applyFill="1" applyBorder="1" applyAlignment="1">
      <alignment horizontal="left" vertical="top"/>
    </xf>
    <xf numFmtId="0" fontId="36" fillId="18" borderId="20" xfId="0" applyFont="1" applyFill="1" applyBorder="1" applyAlignment="1">
      <alignment horizontal="left" vertical="top"/>
    </xf>
    <xf numFmtId="0" fontId="36" fillId="18" borderId="24" xfId="0" applyFont="1" applyFill="1" applyBorder="1" applyAlignment="1">
      <alignment horizontal="left" vertical="top"/>
    </xf>
    <xf numFmtId="49" fontId="36" fillId="0" borderId="24" xfId="0" applyNumberFormat="1" applyFont="1" applyBorder="1" applyAlignment="1">
      <alignment vertical="top"/>
    </xf>
    <xf numFmtId="0" fontId="36" fillId="0" borderId="24" xfId="0" applyFont="1" applyBorder="1" applyAlignment="1">
      <alignment vertical="top"/>
    </xf>
    <xf numFmtId="49" fontId="4" fillId="18" borderId="24" xfId="0" applyNumberFormat="1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vertical="center"/>
    </xf>
    <xf numFmtId="0" fontId="26" fillId="0" borderId="0" xfId="0" applyFont="1" applyFill="1" applyBorder="1" applyAlignment="1">
      <alignment wrapText="1"/>
    </xf>
    <xf numFmtId="0" fontId="4" fillId="0" borderId="0" xfId="0" applyFont="1" applyFill="1" applyAlignment="1">
      <alignment wrapText="1"/>
    </xf>
    <xf numFmtId="0" fontId="37" fillId="0" borderId="0" xfId="0" applyFont="1" applyFill="1" applyAlignment="1">
      <alignment wrapText="1"/>
    </xf>
    <xf numFmtId="0" fontId="4" fillId="0" borderId="0" xfId="0" applyFont="1" applyFill="1" applyBorder="1" applyAlignment="1">
      <alignment wrapText="1"/>
    </xf>
    <xf numFmtId="0" fontId="38" fillId="0" borderId="0" xfId="0" applyFont="1" applyFill="1" applyBorder="1" applyAlignment="1">
      <alignment wrapText="1"/>
    </xf>
    <xf numFmtId="0" fontId="38" fillId="0" borderId="0" xfId="0" applyFont="1" applyFill="1" applyBorder="1" applyAlignment="1">
      <alignment vertical="center"/>
    </xf>
    <xf numFmtId="0" fontId="26" fillId="0" borderId="0" xfId="0" applyFont="1" applyFill="1" applyBorder="1" applyAlignment="1">
      <alignment horizontal="left" wrapText="1"/>
    </xf>
    <xf numFmtId="0" fontId="26" fillId="0" borderId="0" xfId="0" applyFont="1" applyFill="1" applyBorder="1" applyAlignment="1">
      <alignment horizontal="center" wrapText="1"/>
    </xf>
    <xf numFmtId="0" fontId="38" fillId="0" borderId="0" xfId="0" applyFont="1" applyFill="1" applyBorder="1" applyAlignment="1">
      <alignment horizontal="center" wrapText="1"/>
    </xf>
    <xf numFmtId="0" fontId="4" fillId="18" borderId="15" xfId="0" applyFont="1" applyFill="1" applyBorder="1" applyAlignment="1">
      <alignment horizontal="center" vertical="top"/>
    </xf>
    <xf numFmtId="0" fontId="4" fillId="18" borderId="16" xfId="0" applyFont="1" applyFill="1" applyBorder="1" applyAlignment="1">
      <alignment horizontal="center" vertical="top"/>
    </xf>
    <xf numFmtId="0" fontId="4" fillId="18" borderId="15" xfId="0" applyFont="1" applyFill="1" applyBorder="1" applyAlignment="1">
      <alignment horizontal="left" vertical="top" wrapText="1"/>
    </xf>
    <xf numFmtId="0" fontId="4" fillId="18" borderId="16" xfId="0" applyFont="1" applyFill="1" applyBorder="1" applyAlignment="1">
      <alignment horizontal="left" vertical="top" wrapText="1"/>
    </xf>
    <xf numFmtId="0" fontId="4" fillId="0" borderId="15" xfId="0" applyFont="1" applyFill="1" applyBorder="1" applyAlignment="1">
      <alignment horizontal="left" vertical="top" wrapText="1"/>
    </xf>
    <xf numFmtId="0" fontId="4" fillId="0" borderId="16" xfId="0" applyFont="1" applyFill="1" applyBorder="1" applyAlignment="1">
      <alignment horizontal="left" vertical="top" wrapText="1"/>
    </xf>
    <xf numFmtId="0" fontId="4" fillId="18" borderId="15" xfId="0" applyFont="1" applyFill="1" applyBorder="1" applyAlignment="1">
      <alignment horizontal="center" vertical="top" wrapText="1"/>
    </xf>
    <xf numFmtId="0" fontId="4" fillId="18" borderId="16" xfId="0" applyFont="1" applyFill="1" applyBorder="1" applyAlignment="1">
      <alignment horizontal="center" vertical="top" wrapText="1"/>
    </xf>
    <xf numFmtId="0" fontId="4" fillId="0" borderId="15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left" vertical="center" wrapText="1"/>
    </xf>
    <xf numFmtId="0" fontId="4" fillId="18" borderId="15" xfId="0" applyFont="1" applyFill="1" applyBorder="1" applyAlignment="1">
      <alignment horizontal="left" vertical="center" wrapText="1"/>
    </xf>
    <xf numFmtId="0" fontId="4" fillId="18" borderId="25" xfId="0" applyFont="1" applyFill="1" applyBorder="1" applyAlignment="1">
      <alignment horizontal="left" vertical="center" wrapText="1"/>
    </xf>
    <xf numFmtId="0" fontId="4" fillId="18" borderId="16" xfId="0" applyFont="1" applyFill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top" wrapText="1"/>
    </xf>
    <xf numFmtId="0" fontId="4" fillId="0" borderId="16" xfId="0" applyFont="1" applyBorder="1" applyAlignment="1">
      <alignment horizontal="left" vertical="top" wrapText="1"/>
    </xf>
    <xf numFmtId="0" fontId="4" fillId="0" borderId="25" xfId="0" applyFont="1" applyBorder="1" applyAlignment="1">
      <alignment horizontal="left" vertical="top" wrapText="1"/>
    </xf>
    <xf numFmtId="0" fontId="4" fillId="0" borderId="15" xfId="0" applyFont="1" applyBorder="1" applyAlignment="1">
      <alignment horizontal="left" vertical="top"/>
    </xf>
    <xf numFmtId="0" fontId="4" fillId="0" borderId="25" xfId="0" applyFont="1" applyBorder="1" applyAlignment="1">
      <alignment horizontal="left" vertical="top"/>
    </xf>
    <xf numFmtId="0" fontId="4" fillId="0" borderId="16" xfId="0" applyFont="1" applyBorder="1" applyAlignment="1">
      <alignment horizontal="left" vertical="top"/>
    </xf>
    <xf numFmtId="0" fontId="4" fillId="18" borderId="25" xfId="0" applyFont="1" applyFill="1" applyBorder="1" applyAlignment="1">
      <alignment horizontal="left" vertical="top" wrapText="1"/>
    </xf>
    <xf numFmtId="0" fontId="4" fillId="0" borderId="15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left" vertical="center" wrapText="1"/>
    </xf>
    <xf numFmtId="0" fontId="4" fillId="0" borderId="16" xfId="0" applyFont="1" applyFill="1" applyBorder="1" applyAlignment="1">
      <alignment horizontal="left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25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left" vertical="center" wrapText="1"/>
    </xf>
    <xf numFmtId="0" fontId="4" fillId="0" borderId="25" xfId="0" applyFont="1" applyFill="1" applyBorder="1" applyAlignment="1">
      <alignment horizontal="center" vertical="center" wrapText="1"/>
    </xf>
    <xf numFmtId="0" fontId="4" fillId="18" borderId="15" xfId="0" applyFont="1" applyFill="1" applyBorder="1" applyAlignment="1">
      <alignment horizontal="left" vertical="center"/>
    </xf>
    <xf numFmtId="0" fontId="4" fillId="18" borderId="16" xfId="0" applyFont="1" applyFill="1" applyBorder="1" applyAlignment="1">
      <alignment horizontal="left" vertical="center"/>
    </xf>
    <xf numFmtId="49" fontId="4" fillId="0" borderId="15" xfId="0" applyNumberFormat="1" applyFont="1" applyBorder="1" applyAlignment="1">
      <alignment horizontal="center" vertical="center"/>
    </xf>
    <xf numFmtId="49" fontId="4" fillId="0" borderId="16" xfId="0" applyNumberFormat="1" applyFont="1" applyBorder="1" applyAlignment="1">
      <alignment horizontal="center" vertical="center"/>
    </xf>
    <xf numFmtId="0" fontId="4" fillId="0" borderId="15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0" fontId="4" fillId="0" borderId="15" xfId="0" applyFont="1" applyFill="1" applyBorder="1" applyAlignment="1">
      <alignment horizontal="left" vertical="center"/>
    </xf>
    <xf numFmtId="0" fontId="4" fillId="0" borderId="25" xfId="0" applyFont="1" applyFill="1" applyBorder="1" applyAlignment="1">
      <alignment horizontal="left" vertical="center"/>
    </xf>
    <xf numFmtId="0" fontId="4" fillId="0" borderId="16" xfId="0" applyFont="1" applyFill="1" applyBorder="1" applyAlignment="1">
      <alignment horizontal="left" vertical="center"/>
    </xf>
    <xf numFmtId="0" fontId="31" fillId="18" borderId="24" xfId="0" applyFont="1" applyFill="1" applyBorder="1" applyAlignment="1">
      <alignment horizontal="left" vertical="top" wrapText="1"/>
    </xf>
    <xf numFmtId="0" fontId="31" fillId="18" borderId="20" xfId="0" applyFont="1" applyFill="1" applyBorder="1" applyAlignment="1">
      <alignment horizontal="left" vertical="top" wrapText="1"/>
    </xf>
    <xf numFmtId="0" fontId="31" fillId="18" borderId="21" xfId="0" applyFont="1" applyFill="1" applyBorder="1" applyAlignment="1">
      <alignment horizontal="left" vertical="top" wrapText="1"/>
    </xf>
    <xf numFmtId="0" fontId="31" fillId="18" borderId="22" xfId="0" applyFont="1" applyFill="1" applyBorder="1" applyAlignment="1">
      <alignment horizontal="left" vertical="top" wrapText="1"/>
    </xf>
    <xf numFmtId="166" fontId="4" fillId="0" borderId="15" xfId="0" applyNumberFormat="1" applyFont="1" applyFill="1" applyBorder="1" applyAlignment="1">
      <alignment horizontal="center" vertical="center"/>
    </xf>
    <xf numFmtId="166" fontId="4" fillId="0" borderId="16" xfId="0" applyNumberFormat="1" applyFont="1" applyFill="1" applyBorder="1" applyAlignment="1">
      <alignment horizontal="center" vertical="center"/>
    </xf>
    <xf numFmtId="166" fontId="4" fillId="18" borderId="15" xfId="0" applyNumberFormat="1" applyFont="1" applyFill="1" applyBorder="1" applyAlignment="1">
      <alignment horizontal="center" vertical="center"/>
    </xf>
    <xf numFmtId="166" fontId="4" fillId="18" borderId="16" xfId="0" applyNumberFormat="1" applyFont="1" applyFill="1" applyBorder="1" applyAlignment="1">
      <alignment horizontal="center" vertical="center"/>
    </xf>
    <xf numFmtId="0" fontId="4" fillId="18" borderId="15" xfId="0" applyFont="1" applyFill="1" applyBorder="1" applyAlignment="1">
      <alignment horizontal="center" vertical="center"/>
    </xf>
    <xf numFmtId="0" fontId="4" fillId="18" borderId="16" xfId="0" applyFont="1" applyFill="1" applyBorder="1" applyAlignment="1">
      <alignment horizontal="center" vertical="center"/>
    </xf>
    <xf numFmtId="0" fontId="4" fillId="18" borderId="20" xfId="0" applyFont="1" applyFill="1" applyBorder="1" applyAlignment="1">
      <alignment horizontal="left" vertical="center"/>
    </xf>
    <xf numFmtId="0" fontId="4" fillId="18" borderId="21" xfId="0" applyFont="1" applyFill="1" applyBorder="1" applyAlignment="1">
      <alignment horizontal="left" vertical="center"/>
    </xf>
    <xf numFmtId="0" fontId="4" fillId="18" borderId="22" xfId="0" applyFont="1" applyFill="1" applyBorder="1" applyAlignment="1">
      <alignment horizontal="left" vertical="center"/>
    </xf>
    <xf numFmtId="0" fontId="26" fillId="18" borderId="12" xfId="0" applyFont="1" applyFill="1" applyBorder="1" applyAlignment="1"/>
    <xf numFmtId="0" fontId="26" fillId="18" borderId="14" xfId="0" applyFont="1" applyFill="1" applyBorder="1" applyAlignment="1"/>
    <xf numFmtId="0" fontId="26" fillId="18" borderId="13" xfId="0" applyFont="1" applyFill="1" applyBorder="1" applyAlignment="1"/>
    <xf numFmtId="0" fontId="4" fillId="18" borderId="12" xfId="0" applyFont="1" applyFill="1" applyBorder="1" applyAlignment="1">
      <alignment horizontal="left" vertical="justify"/>
    </xf>
    <xf numFmtId="0" fontId="4" fillId="18" borderId="14" xfId="0" applyFont="1" applyFill="1" applyBorder="1" applyAlignment="1">
      <alignment horizontal="left" vertical="justify"/>
    </xf>
    <xf numFmtId="0" fontId="4" fillId="18" borderId="13" xfId="0" applyFont="1" applyFill="1" applyBorder="1" applyAlignment="1">
      <alignment horizontal="left" vertical="justify"/>
    </xf>
    <xf numFmtId="0" fontId="31" fillId="0" borderId="11" xfId="0" applyFont="1" applyFill="1" applyBorder="1" applyAlignment="1">
      <alignment vertical="center" wrapText="1"/>
    </xf>
    <xf numFmtId="0" fontId="28" fillId="0" borderId="11" xfId="0" applyFont="1" applyFill="1" applyBorder="1" applyAlignment="1">
      <alignment vertical="center"/>
    </xf>
    <xf numFmtId="0" fontId="4" fillId="18" borderId="20" xfId="0" applyFont="1" applyFill="1" applyBorder="1" applyAlignment="1">
      <alignment horizontal="left" vertical="justify"/>
    </xf>
    <xf numFmtId="0" fontId="4" fillId="18" borderId="21" xfId="0" applyFont="1" applyFill="1" applyBorder="1" applyAlignment="1">
      <alignment horizontal="left" vertical="justify"/>
    </xf>
    <xf numFmtId="0" fontId="4" fillId="18" borderId="22" xfId="0" applyFont="1" applyFill="1" applyBorder="1" applyAlignment="1">
      <alignment horizontal="left" vertical="justify"/>
    </xf>
    <xf numFmtId="0" fontId="28" fillId="0" borderId="12" xfId="0" applyFont="1" applyFill="1" applyBorder="1" applyAlignment="1">
      <alignment horizontal="left" vertical="center" wrapText="1"/>
    </xf>
    <xf numFmtId="0" fontId="28" fillId="0" borderId="14" xfId="0" applyFont="1" applyFill="1" applyBorder="1" applyAlignment="1">
      <alignment horizontal="left" vertical="center" wrapText="1"/>
    </xf>
    <xf numFmtId="0" fontId="28" fillId="0" borderId="13" xfId="0" applyFont="1" applyFill="1" applyBorder="1" applyAlignment="1">
      <alignment horizontal="left" vertical="center" wrapText="1"/>
    </xf>
    <xf numFmtId="0" fontId="1" fillId="15" borderId="0" xfId="0" applyFont="1" applyFill="1" applyBorder="1" applyAlignment="1">
      <alignment horizontal="center" vertical="center"/>
    </xf>
    <xf numFmtId="0" fontId="1" fillId="15" borderId="0" xfId="0" applyFont="1" applyFill="1" applyBorder="1" applyAlignment="1">
      <alignment horizontal="center" vertical="center" wrapText="1"/>
    </xf>
    <xf numFmtId="0" fontId="25" fillId="15" borderId="24" xfId="23" applyFont="1" applyFill="1" applyBorder="1" applyAlignment="1">
      <alignment horizontal="left" vertical="top" wrapText="1"/>
    </xf>
    <xf numFmtId="0" fontId="25" fillId="15" borderId="11" xfId="23" applyFont="1" applyFill="1" applyBorder="1" applyAlignment="1">
      <alignment horizontal="left" vertical="top" wrapText="1"/>
    </xf>
    <xf numFmtId="166" fontId="25" fillId="15" borderId="24" xfId="23" applyNumberFormat="1" applyFont="1" applyFill="1" applyBorder="1" applyAlignment="1">
      <alignment horizontal="center" vertical="top" wrapText="1"/>
    </xf>
    <xf numFmtId="0" fontId="25" fillId="15" borderId="24" xfId="23" applyFont="1" applyFill="1" applyBorder="1" applyAlignment="1">
      <alignment horizontal="center" vertical="top" wrapText="1"/>
    </xf>
    <xf numFmtId="0" fontId="4" fillId="18" borderId="15" xfId="0" applyFont="1" applyFill="1" applyBorder="1" applyAlignment="1">
      <alignment horizontal="left" vertical="top"/>
    </xf>
    <xf numFmtId="0" fontId="4" fillId="18" borderId="25" xfId="0" applyFont="1" applyFill="1" applyBorder="1" applyAlignment="1">
      <alignment horizontal="left" vertical="top"/>
    </xf>
    <xf numFmtId="0" fontId="4" fillId="18" borderId="16" xfId="0" applyFont="1" applyFill="1" applyBorder="1" applyAlignment="1">
      <alignment horizontal="left" vertical="top"/>
    </xf>
    <xf numFmtId="0" fontId="4" fillId="0" borderId="25" xfId="0" applyFont="1" applyFill="1" applyBorder="1" applyAlignment="1">
      <alignment horizontal="left" vertical="top" wrapText="1"/>
    </xf>
    <xf numFmtId="0" fontId="4" fillId="15" borderId="15" xfId="0" applyFont="1" applyFill="1" applyBorder="1" applyAlignment="1">
      <alignment horizontal="left" vertical="top" wrapText="1"/>
    </xf>
    <xf numFmtId="0" fontId="4" fillId="15" borderId="25" xfId="0" applyFont="1" applyFill="1" applyBorder="1" applyAlignment="1">
      <alignment horizontal="left" vertical="top" wrapText="1"/>
    </xf>
    <xf numFmtId="0" fontId="4" fillId="15" borderId="16" xfId="0" applyFont="1" applyFill="1" applyBorder="1" applyAlignment="1">
      <alignment horizontal="left" vertical="top" wrapText="1"/>
    </xf>
    <xf numFmtId="0" fontId="4" fillId="18" borderId="25" xfId="0" applyFont="1" applyFill="1" applyBorder="1" applyAlignment="1">
      <alignment horizontal="center" vertical="top" wrapText="1"/>
    </xf>
    <xf numFmtId="0" fontId="31" fillId="0" borderId="11" xfId="0" applyFont="1" applyFill="1" applyBorder="1" applyAlignment="1">
      <alignment vertical="center"/>
    </xf>
    <xf numFmtId="0" fontId="31" fillId="0" borderId="16" xfId="0" applyFont="1" applyFill="1" applyBorder="1" applyAlignment="1">
      <alignment vertical="center"/>
    </xf>
    <xf numFmtId="0" fontId="31" fillId="15" borderId="11" xfId="0" applyFont="1" applyFill="1" applyBorder="1" applyAlignment="1">
      <alignment horizontal="left" vertical="top" wrapText="1"/>
    </xf>
    <xf numFmtId="0" fontId="28" fillId="15" borderId="11" xfId="0" applyFont="1" applyFill="1" applyBorder="1" applyAlignment="1">
      <alignment horizontal="left" vertical="top"/>
    </xf>
    <xf numFmtId="0" fontId="26" fillId="18" borderId="12" xfId="0" applyFont="1" applyFill="1" applyBorder="1" applyAlignment="1">
      <alignment horizontal="left" vertical="top"/>
    </xf>
    <xf numFmtId="0" fontId="26" fillId="18" borderId="14" xfId="0" applyFont="1" applyFill="1" applyBorder="1" applyAlignment="1">
      <alignment horizontal="left" vertical="top"/>
    </xf>
    <xf numFmtId="0" fontId="26" fillId="18" borderId="13" xfId="0" applyFont="1" applyFill="1" applyBorder="1" applyAlignment="1">
      <alignment horizontal="left" vertical="top"/>
    </xf>
    <xf numFmtId="0" fontId="4" fillId="18" borderId="20" xfId="0" applyFont="1" applyFill="1" applyBorder="1" applyAlignment="1">
      <alignment horizontal="left" vertical="top" wrapText="1"/>
    </xf>
    <xf numFmtId="0" fontId="4" fillId="18" borderId="21" xfId="0" applyFont="1" applyFill="1" applyBorder="1" applyAlignment="1">
      <alignment horizontal="left" vertical="top" wrapText="1"/>
    </xf>
    <xf numFmtId="0" fontId="4" fillId="18" borderId="22" xfId="0" applyFont="1" applyFill="1" applyBorder="1" applyAlignment="1">
      <alignment horizontal="left" vertical="top" wrapText="1"/>
    </xf>
    <xf numFmtId="0" fontId="4" fillId="0" borderId="12" xfId="0" applyFont="1" applyFill="1" applyBorder="1" applyAlignment="1">
      <alignment horizontal="left" vertical="center" wrapText="1"/>
    </xf>
    <xf numFmtId="0" fontId="4" fillId="0" borderId="14" xfId="0" applyFont="1" applyFill="1" applyBorder="1" applyAlignment="1">
      <alignment horizontal="left" vertical="center" wrapText="1"/>
    </xf>
    <xf numFmtId="0" fontId="4" fillId="0" borderId="13" xfId="0" applyFont="1" applyFill="1" applyBorder="1" applyAlignment="1">
      <alignment horizontal="left" vertical="center" wrapText="1"/>
    </xf>
    <xf numFmtId="0" fontId="25" fillId="15" borderId="15" xfId="23" applyFont="1" applyFill="1" applyBorder="1" applyAlignment="1">
      <alignment horizontal="left" vertical="top" wrapText="1"/>
    </xf>
    <xf numFmtId="0" fontId="25" fillId="15" borderId="16" xfId="23" applyFont="1" applyFill="1" applyBorder="1" applyAlignment="1">
      <alignment horizontal="left" vertical="top" wrapText="1"/>
    </xf>
    <xf numFmtId="0" fontId="4" fillId="18" borderId="25" xfId="0" applyFont="1" applyFill="1" applyBorder="1" applyAlignment="1">
      <alignment horizontal="center" vertical="top"/>
    </xf>
    <xf numFmtId="0" fontId="26" fillId="18" borderId="17" xfId="0" applyFont="1" applyFill="1" applyBorder="1" applyAlignment="1">
      <alignment horizontal="left" vertical="top"/>
    </xf>
    <xf numFmtId="0" fontId="26" fillId="18" borderId="12" xfId="0" applyFont="1" applyFill="1" applyBorder="1" applyAlignment="1">
      <alignment wrapText="1"/>
    </xf>
    <xf numFmtId="0" fontId="31" fillId="0" borderId="11" xfId="0" applyFont="1" applyFill="1" applyBorder="1" applyAlignment="1">
      <alignment horizontal="left" vertical="top" wrapText="1"/>
    </xf>
    <xf numFmtId="0" fontId="28" fillId="0" borderId="11" xfId="0" applyFont="1" applyFill="1" applyBorder="1" applyAlignment="1">
      <alignment horizontal="left" vertical="top"/>
    </xf>
    <xf numFmtId="0" fontId="28" fillId="0" borderId="16" xfId="0" applyFont="1" applyFill="1" applyBorder="1" applyAlignment="1">
      <alignment horizontal="left" vertical="top"/>
    </xf>
    <xf numFmtId="0" fontId="4" fillId="18" borderId="12" xfId="0" applyFont="1" applyFill="1" applyBorder="1" applyAlignment="1">
      <alignment horizontal="left" vertical="top" wrapText="1"/>
    </xf>
    <xf numFmtId="0" fontId="4" fillId="18" borderId="14" xfId="0" applyFont="1" applyFill="1" applyBorder="1" applyAlignment="1">
      <alignment horizontal="left" vertical="top" wrapText="1"/>
    </xf>
    <xf numFmtId="0" fontId="4" fillId="18" borderId="13" xfId="0" applyFont="1" applyFill="1" applyBorder="1" applyAlignment="1">
      <alignment horizontal="left" vertical="top" wrapText="1"/>
    </xf>
    <xf numFmtId="0" fontId="26" fillId="0" borderId="11" xfId="0" applyFont="1" applyFill="1" applyBorder="1" applyAlignment="1">
      <alignment horizontal="left" vertical="center" wrapText="1"/>
    </xf>
    <xf numFmtId="0" fontId="34" fillId="0" borderId="24" xfId="0" applyFont="1" applyBorder="1" applyAlignment="1">
      <alignment horizontal="center" wrapText="1"/>
    </xf>
    <xf numFmtId="0" fontId="4" fillId="0" borderId="15" xfId="0" applyFont="1" applyFill="1" applyBorder="1" applyAlignment="1">
      <alignment horizontal="center" vertical="top" wrapText="1"/>
    </xf>
    <xf numFmtId="0" fontId="4" fillId="0" borderId="16" xfId="0" applyFont="1" applyFill="1" applyBorder="1" applyAlignment="1">
      <alignment horizontal="center" vertical="top" wrapText="1"/>
    </xf>
    <xf numFmtId="0" fontId="4" fillId="15" borderId="15" xfId="0" applyFont="1" applyFill="1" applyBorder="1" applyAlignment="1">
      <alignment horizontal="center" vertical="top" wrapText="1"/>
    </xf>
    <xf numFmtId="0" fontId="4" fillId="15" borderId="16" xfId="0" applyFont="1" applyFill="1" applyBorder="1" applyAlignment="1">
      <alignment horizontal="center" vertical="top" wrapText="1"/>
    </xf>
    <xf numFmtId="0" fontId="25" fillId="18" borderId="11" xfId="0" applyFont="1" applyFill="1" applyBorder="1" applyAlignment="1">
      <alignment horizontal="left" vertical="top"/>
    </xf>
    <xf numFmtId="0" fontId="25" fillId="18" borderId="12" xfId="0" applyFont="1" applyFill="1" applyBorder="1" applyAlignment="1">
      <alignment horizontal="left" vertical="top" wrapText="1"/>
    </xf>
    <xf numFmtId="0" fontId="25" fillId="18" borderId="14" xfId="0" applyFont="1" applyFill="1" applyBorder="1" applyAlignment="1">
      <alignment horizontal="left" vertical="top" wrapText="1"/>
    </xf>
    <xf numFmtId="0" fontId="4" fillId="18" borderId="14" xfId="0" applyFont="1" applyFill="1" applyBorder="1" applyAlignment="1">
      <alignment horizontal="left" vertical="top"/>
    </xf>
    <xf numFmtId="0" fontId="4" fillId="18" borderId="13" xfId="0" applyFont="1" applyFill="1" applyBorder="1" applyAlignment="1">
      <alignment horizontal="left" vertical="top"/>
    </xf>
    <xf numFmtId="0" fontId="4" fillId="18" borderId="11" xfId="0" applyFont="1" applyFill="1" applyBorder="1" applyAlignment="1">
      <alignment horizontal="left" vertical="top"/>
    </xf>
    <xf numFmtId="0" fontId="26" fillId="18" borderId="12" xfId="0" applyFont="1" applyFill="1" applyBorder="1" applyAlignment="1">
      <alignment horizontal="left" vertical="top" wrapText="1"/>
    </xf>
    <xf numFmtId="0" fontId="26" fillId="18" borderId="14" xfId="0" applyFont="1" applyFill="1" applyBorder="1" applyAlignment="1">
      <alignment horizontal="left" vertical="top" wrapText="1"/>
    </xf>
    <xf numFmtId="0" fontId="4" fillId="18" borderId="11" xfId="0" applyFont="1" applyFill="1" applyBorder="1" applyAlignment="1">
      <alignment horizontal="left" vertical="top" wrapText="1"/>
    </xf>
    <xf numFmtId="0" fontId="29" fillId="15" borderId="11" xfId="0" applyFont="1" applyFill="1" applyBorder="1" applyAlignment="1">
      <alignment horizontal="left" vertical="top" wrapText="1"/>
    </xf>
    <xf numFmtId="0" fontId="30" fillId="15" borderId="11" xfId="0" applyFont="1" applyFill="1" applyBorder="1" applyAlignment="1">
      <alignment horizontal="left" vertical="top"/>
    </xf>
    <xf numFmtId="0" fontId="26" fillId="18" borderId="11" xfId="0" applyFont="1" applyFill="1" applyBorder="1" applyAlignment="1">
      <alignment horizontal="left" vertical="top"/>
    </xf>
    <xf numFmtId="0" fontId="4" fillId="15" borderId="25" xfId="0" applyFont="1" applyFill="1" applyBorder="1" applyAlignment="1">
      <alignment horizontal="center" vertical="top" wrapText="1"/>
    </xf>
    <xf numFmtId="0" fontId="4" fillId="15" borderId="15" xfId="0" applyFont="1" applyFill="1" applyBorder="1" applyAlignment="1">
      <alignment horizontal="center" vertical="top"/>
    </xf>
    <xf numFmtId="0" fontId="4" fillId="15" borderId="16" xfId="0" applyFont="1" applyFill="1" applyBorder="1" applyAlignment="1">
      <alignment horizontal="center" vertical="top"/>
    </xf>
    <xf numFmtId="0" fontId="4" fillId="0" borderId="15" xfId="0" applyFont="1" applyBorder="1" applyAlignment="1">
      <alignment horizontal="left" wrapText="1"/>
    </xf>
    <xf numFmtId="0" fontId="4" fillId="0" borderId="25" xfId="0" applyFont="1" applyBorder="1" applyAlignment="1">
      <alignment horizontal="left" wrapText="1"/>
    </xf>
    <xf numFmtId="0" fontId="4" fillId="0" borderId="16" xfId="0" applyFont="1" applyBorder="1" applyAlignment="1">
      <alignment horizontal="left" wrapText="1"/>
    </xf>
    <xf numFmtId="0" fontId="4" fillId="15" borderId="25" xfId="0" applyFont="1" applyFill="1" applyBorder="1" applyAlignment="1">
      <alignment horizontal="center" vertical="top"/>
    </xf>
    <xf numFmtId="0" fontId="4" fillId="15" borderId="15" xfId="0" applyFont="1" applyFill="1" applyBorder="1" applyAlignment="1">
      <alignment horizontal="left" vertical="top"/>
    </xf>
    <xf numFmtId="0" fontId="4" fillId="15" borderId="25" xfId="0" applyFont="1" applyFill="1" applyBorder="1" applyAlignment="1">
      <alignment horizontal="left" vertical="top"/>
    </xf>
    <xf numFmtId="0" fontId="4" fillId="15" borderId="16" xfId="0" applyFont="1" applyFill="1" applyBorder="1" applyAlignment="1">
      <alignment horizontal="left" vertical="top"/>
    </xf>
    <xf numFmtId="0" fontId="4" fillId="15" borderId="15" xfId="0" applyFont="1" applyFill="1" applyBorder="1" applyAlignment="1">
      <alignment horizontal="center" vertical="center"/>
    </xf>
    <xf numFmtId="0" fontId="4" fillId="15" borderId="16" xfId="0" applyFont="1" applyFill="1" applyBorder="1" applyAlignment="1">
      <alignment horizontal="center" vertical="center"/>
    </xf>
    <xf numFmtId="0" fontId="4" fillId="15" borderId="15" xfId="0" applyFont="1" applyFill="1" applyBorder="1" applyAlignment="1">
      <alignment horizontal="left" vertical="center" wrapText="1"/>
    </xf>
    <xf numFmtId="0" fontId="4" fillId="15" borderId="16" xfId="0" applyFont="1" applyFill="1" applyBorder="1" applyAlignment="1">
      <alignment horizontal="left" vertical="center" wrapText="1"/>
    </xf>
    <xf numFmtId="166" fontId="4" fillId="15" borderId="15" xfId="0" applyNumberFormat="1" applyFont="1" applyFill="1" applyBorder="1" applyAlignment="1">
      <alignment horizontal="center" vertical="center" wrapText="1"/>
    </xf>
    <xf numFmtId="166" fontId="4" fillId="15" borderId="16" xfId="0" applyNumberFormat="1" applyFont="1" applyFill="1" applyBorder="1" applyAlignment="1">
      <alignment horizontal="center" vertical="center" wrapText="1"/>
    </xf>
    <xf numFmtId="0" fontId="4" fillId="15" borderId="15" xfId="0" applyFont="1" applyFill="1" applyBorder="1" applyAlignment="1">
      <alignment horizontal="center" vertical="center" wrapText="1"/>
    </xf>
    <xf numFmtId="0" fontId="4" fillId="15" borderId="16" xfId="0" applyFont="1" applyFill="1" applyBorder="1" applyAlignment="1">
      <alignment horizontal="center" vertical="center" wrapText="1"/>
    </xf>
    <xf numFmtId="0" fontId="4" fillId="18" borderId="15" xfId="0" applyFont="1" applyFill="1" applyBorder="1" applyAlignment="1">
      <alignment horizontal="center" vertical="center" wrapText="1"/>
    </xf>
    <xf numFmtId="0" fontId="4" fillId="18" borderId="16" xfId="0" applyFont="1" applyFill="1" applyBorder="1" applyAlignment="1">
      <alignment horizontal="center" vertical="center" wrapText="1"/>
    </xf>
    <xf numFmtId="0" fontId="4" fillId="18" borderId="25" xfId="0" applyFont="1" applyFill="1" applyBorder="1" applyAlignment="1">
      <alignment horizontal="center" vertical="center"/>
    </xf>
    <xf numFmtId="0" fontId="4" fillId="18" borderId="25" xfId="0" applyFont="1" applyFill="1" applyBorder="1" applyAlignment="1">
      <alignment horizontal="center" vertical="center" wrapText="1"/>
    </xf>
    <xf numFmtId="2" fontId="4" fillId="0" borderId="24" xfId="0" applyNumberFormat="1" applyFont="1" applyFill="1" applyBorder="1" applyAlignment="1">
      <alignment horizontal="center" vertical="center" wrapText="1"/>
    </xf>
  </cellXfs>
  <cellStyles count="36">
    <cellStyle name="Name4" xfId="1"/>
    <cellStyle name="S4" xfId="2"/>
    <cellStyle name="Акцент1 2" xfId="3"/>
    <cellStyle name="Акцент2 2" xfId="4"/>
    <cellStyle name="Акцент3 2" xfId="5"/>
    <cellStyle name="Акцент4 2" xfId="6"/>
    <cellStyle name="Акцент5 2" xfId="7"/>
    <cellStyle name="Акцент6 2" xfId="8"/>
    <cellStyle name="Ввод  2" xfId="9"/>
    <cellStyle name="Вывод 2" xfId="10"/>
    <cellStyle name="Вычисление 2" xfId="11"/>
    <cellStyle name="Денежный 2" xfId="12"/>
    <cellStyle name="Заголовок 1 2" xfId="13"/>
    <cellStyle name="Заголовок 2 2" xfId="14"/>
    <cellStyle name="Заголовок 3 2" xfId="15"/>
    <cellStyle name="Заголовок 4 2" xfId="16"/>
    <cellStyle name="Итог 2" xfId="17"/>
    <cellStyle name="КАНДАГАЧ тел3-33-96" xfId="18"/>
    <cellStyle name="КАНДАГАЧ тел3-33-96 2" xfId="19"/>
    <cellStyle name="Контрольная ячейка 2" xfId="20"/>
    <cellStyle name="Название 2" xfId="21"/>
    <cellStyle name="Нейтральный 2" xfId="22"/>
    <cellStyle name="Обычный" xfId="0" builtinId="0"/>
    <cellStyle name="Обычный 2" xfId="23"/>
    <cellStyle name="Обычный 2 2" xfId="24"/>
    <cellStyle name="Обычный 3" xfId="25"/>
    <cellStyle name="Обычный 4" xfId="26"/>
    <cellStyle name="Плохой 2" xfId="27"/>
    <cellStyle name="Пояснение 2" xfId="28"/>
    <cellStyle name="Примечание 2" xfId="29"/>
    <cellStyle name="Связанная ячейка 2" xfId="30"/>
    <cellStyle name="Стиль 1" xfId="31"/>
    <cellStyle name="Текст предупреждения 2" xfId="32"/>
    <cellStyle name="Финансовый 2" xfId="33"/>
    <cellStyle name="Финансовый 4" xfId="34"/>
    <cellStyle name="Хороший 2" xfId="35"/>
  </cellStyles>
  <dxfs count="0"/>
  <tableStyles count="0" defaultTableStyle="TableStyleMedium2" defaultPivotStyle="PivotStyleLight16"/>
  <colors>
    <mruColors>
      <color rgb="FFCCFFCC"/>
      <color rgb="FFB2A1C7"/>
      <color rgb="FFB8A8CC"/>
      <color rgb="FFC0B2D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O271"/>
  <sheetViews>
    <sheetView tabSelected="1" view="pageBreakPreview" topLeftCell="A250" zoomScale="85" zoomScaleSheetLayoutView="85" workbookViewId="0">
      <selection activeCell="N190" sqref="N190"/>
    </sheetView>
  </sheetViews>
  <sheetFormatPr defaultRowHeight="15"/>
  <cols>
    <col min="1" max="1" width="3.85546875" customWidth="1"/>
    <col min="2" max="2" width="42.5703125" customWidth="1"/>
    <col min="3" max="3" width="13.5703125" customWidth="1"/>
    <col min="4" max="4" width="15" customWidth="1"/>
    <col min="5" max="5" width="11.7109375" customWidth="1"/>
    <col min="6" max="6" width="12.85546875" customWidth="1"/>
    <col min="7" max="7" width="13.5703125" style="24" customWidth="1"/>
    <col min="8" max="8" width="14.5703125" style="24" customWidth="1"/>
    <col min="9" max="9" width="13.5703125" style="24" customWidth="1"/>
    <col min="10" max="10" width="13.5703125" customWidth="1"/>
    <col min="11" max="11" width="9.28515625" style="179" customWidth="1"/>
    <col min="12" max="12" width="9.140625" style="179"/>
    <col min="13" max="13" width="10.85546875" style="179" customWidth="1"/>
    <col min="14" max="14" width="34.140625" customWidth="1"/>
  </cols>
  <sheetData>
    <row r="1" spans="1:14">
      <c r="H1" s="207"/>
      <c r="I1" s="207"/>
      <c r="J1" s="208"/>
      <c r="K1" s="208"/>
      <c r="L1" s="208"/>
      <c r="M1" s="208"/>
    </row>
    <row r="2" spans="1:14" ht="15.75">
      <c r="A2" s="1"/>
      <c r="B2" s="1"/>
      <c r="C2" s="1"/>
      <c r="D2" s="1"/>
      <c r="E2" s="1"/>
      <c r="F2" s="6"/>
      <c r="G2" s="22"/>
      <c r="H2" s="362"/>
      <c r="I2" s="362"/>
      <c r="J2" s="362"/>
      <c r="K2" s="362"/>
      <c r="L2" s="208"/>
      <c r="M2" s="208"/>
    </row>
    <row r="3" spans="1:14" ht="15.75">
      <c r="A3" s="1"/>
      <c r="B3" s="1"/>
      <c r="C3" s="1"/>
      <c r="D3" s="1"/>
      <c r="E3" s="1"/>
      <c r="F3" s="6"/>
      <c r="G3" s="22"/>
      <c r="H3" s="362"/>
      <c r="I3" s="362"/>
      <c r="J3" s="362"/>
      <c r="K3" s="362"/>
      <c r="L3" s="208"/>
      <c r="M3" s="208"/>
    </row>
    <row r="4" spans="1:14" ht="15.75">
      <c r="A4" s="1"/>
      <c r="B4" s="1"/>
      <c r="C4" s="1"/>
      <c r="D4" s="1"/>
      <c r="E4" s="1"/>
      <c r="F4" s="6"/>
      <c r="G4" s="22"/>
      <c r="H4" s="362"/>
      <c r="I4" s="362"/>
      <c r="J4" s="362"/>
      <c r="K4" s="362"/>
      <c r="L4" s="208"/>
      <c r="M4" s="208"/>
    </row>
    <row r="5" spans="1:14" ht="15.75">
      <c r="A5" s="1"/>
      <c r="B5" s="1"/>
      <c r="C5" s="1"/>
      <c r="D5" s="1"/>
      <c r="E5" s="1"/>
      <c r="F5" s="6"/>
      <c r="G5" s="22"/>
      <c r="H5" s="363"/>
      <c r="I5" s="362"/>
      <c r="J5" s="362"/>
      <c r="K5" s="362"/>
      <c r="L5" s="208"/>
      <c r="M5" s="208"/>
    </row>
    <row r="6" spans="1:14" ht="15.75">
      <c r="A6" s="1"/>
      <c r="B6" s="287"/>
      <c r="C6" s="287" t="s">
        <v>171</v>
      </c>
      <c r="D6" s="288"/>
      <c r="E6" s="289"/>
      <c r="F6" s="290"/>
      <c r="G6" s="289"/>
      <c r="H6" s="291"/>
      <c r="I6" s="291"/>
      <c r="J6" s="209"/>
      <c r="K6" s="209"/>
      <c r="L6" s="208"/>
      <c r="M6" s="208"/>
    </row>
    <row r="7" spans="1:14" ht="15.75">
      <c r="A7" s="1"/>
      <c r="B7" s="287"/>
      <c r="C7" s="287"/>
      <c r="D7" s="288"/>
      <c r="E7" s="289"/>
      <c r="F7" s="290"/>
      <c r="G7" s="289"/>
      <c r="H7" s="291"/>
      <c r="I7" s="291"/>
      <c r="J7" s="209"/>
      <c r="K7" s="209"/>
      <c r="L7" s="208"/>
      <c r="M7" s="208"/>
    </row>
    <row r="8" spans="1:14" ht="15.75">
      <c r="A8" s="1"/>
      <c r="B8" s="288" t="s">
        <v>167</v>
      </c>
      <c r="C8" s="288" t="s">
        <v>5</v>
      </c>
      <c r="D8" s="287"/>
      <c r="E8" s="288"/>
      <c r="F8" s="292"/>
      <c r="G8" s="288"/>
      <c r="H8" s="288"/>
      <c r="I8" s="288"/>
      <c r="J8" s="209"/>
      <c r="K8" s="209"/>
      <c r="L8" s="208"/>
      <c r="M8" s="208"/>
    </row>
    <row r="9" spans="1:14" ht="15.75">
      <c r="A9" s="1"/>
      <c r="B9" s="287" t="s">
        <v>168</v>
      </c>
      <c r="C9" s="287" t="s">
        <v>172</v>
      </c>
      <c r="D9" s="287"/>
      <c r="E9" s="287"/>
      <c r="F9" s="293"/>
      <c r="G9" s="287"/>
      <c r="H9" s="287"/>
      <c r="I9" s="287"/>
      <c r="J9" s="2"/>
      <c r="K9" s="2"/>
      <c r="L9" s="208"/>
      <c r="M9" s="208"/>
    </row>
    <row r="10" spans="1:14" ht="15.75">
      <c r="A10" s="1"/>
      <c r="B10" s="294" t="s">
        <v>169</v>
      </c>
      <c r="C10" s="287" t="s">
        <v>170</v>
      </c>
      <c r="D10" s="295"/>
      <c r="E10" s="295"/>
      <c r="F10" s="296"/>
      <c r="G10" s="295"/>
      <c r="H10" s="295"/>
      <c r="I10" s="295"/>
      <c r="J10" s="2"/>
      <c r="K10" s="2"/>
      <c r="L10" s="208"/>
      <c r="M10" s="208"/>
    </row>
    <row r="11" spans="1:14" ht="15.75">
      <c r="A11" s="1"/>
      <c r="B11" s="1"/>
      <c r="C11" s="1"/>
      <c r="D11" s="1"/>
      <c r="E11" s="1"/>
      <c r="F11" s="6"/>
      <c r="G11" s="22"/>
      <c r="H11" s="210"/>
      <c r="I11" s="210"/>
      <c r="J11" s="209"/>
      <c r="K11" s="209" t="s">
        <v>8</v>
      </c>
      <c r="L11" s="208"/>
      <c r="M11" s="208"/>
    </row>
    <row r="12" spans="1:14" ht="15.75">
      <c r="A12" s="1"/>
      <c r="B12" s="1"/>
      <c r="C12" s="1"/>
      <c r="D12" s="1"/>
      <c r="E12" s="1"/>
      <c r="F12" s="6"/>
      <c r="G12" s="22"/>
      <c r="H12" s="210"/>
      <c r="I12" s="210"/>
      <c r="J12" s="209"/>
      <c r="K12" s="209"/>
      <c r="L12" s="208"/>
      <c r="M12" s="208"/>
    </row>
    <row r="13" spans="1:14" ht="20.25" customHeight="1">
      <c r="A13" s="389" t="s">
        <v>0</v>
      </c>
      <c r="B13" s="389" t="s">
        <v>173</v>
      </c>
      <c r="C13" s="365" t="s">
        <v>29</v>
      </c>
      <c r="D13" s="365" t="s">
        <v>1</v>
      </c>
      <c r="E13" s="389" t="s">
        <v>2</v>
      </c>
      <c r="F13" s="365" t="s">
        <v>3</v>
      </c>
      <c r="G13" s="366" t="s">
        <v>174</v>
      </c>
      <c r="H13" s="366"/>
      <c r="I13" s="366"/>
      <c r="J13" s="364" t="s">
        <v>30</v>
      </c>
      <c r="K13" s="367" t="s">
        <v>4</v>
      </c>
      <c r="L13" s="367"/>
      <c r="M13" s="367"/>
      <c r="N13" s="401" t="s">
        <v>181</v>
      </c>
    </row>
    <row r="14" spans="1:14" ht="113.25" customHeight="1">
      <c r="A14" s="390"/>
      <c r="B14" s="390"/>
      <c r="C14" s="365"/>
      <c r="D14" s="365"/>
      <c r="E14" s="390"/>
      <c r="F14" s="365"/>
      <c r="G14" s="181" t="s">
        <v>175</v>
      </c>
      <c r="H14" s="181" t="s">
        <v>176</v>
      </c>
      <c r="I14" s="181" t="s">
        <v>177</v>
      </c>
      <c r="J14" s="364"/>
      <c r="K14" s="180" t="s">
        <v>178</v>
      </c>
      <c r="L14" s="181" t="s">
        <v>179</v>
      </c>
      <c r="M14" s="181" t="s">
        <v>180</v>
      </c>
      <c r="N14" s="401"/>
    </row>
    <row r="15" spans="1:14" ht="15.75">
      <c r="A15" s="153">
        <v>1</v>
      </c>
      <c r="B15" s="153">
        <v>2</v>
      </c>
      <c r="C15" s="153">
        <v>3</v>
      </c>
      <c r="D15" s="153">
        <v>4</v>
      </c>
      <c r="E15" s="153">
        <v>5</v>
      </c>
      <c r="F15" s="153">
        <v>6</v>
      </c>
      <c r="G15" s="154">
        <v>7</v>
      </c>
      <c r="H15" s="154">
        <v>8</v>
      </c>
      <c r="I15" s="154">
        <v>9</v>
      </c>
      <c r="J15" s="155">
        <v>13</v>
      </c>
      <c r="K15" s="182">
        <v>14</v>
      </c>
      <c r="N15" s="179"/>
    </row>
    <row r="16" spans="1:14" s="25" customFormat="1" ht="15.75">
      <c r="A16" s="36"/>
      <c r="B16" s="407" t="s">
        <v>32</v>
      </c>
      <c r="C16" s="408"/>
      <c r="D16" s="408"/>
      <c r="E16" s="408"/>
      <c r="F16" s="408"/>
      <c r="G16" s="37"/>
      <c r="H16" s="37"/>
      <c r="I16" s="37"/>
      <c r="J16" s="156"/>
      <c r="K16" s="183"/>
      <c r="L16" s="184"/>
      <c r="M16" s="184"/>
      <c r="N16" s="184"/>
    </row>
    <row r="17" spans="1:14" s="25" customFormat="1" ht="15.75">
      <c r="A17" s="38"/>
      <c r="B17" s="406" t="s">
        <v>28</v>
      </c>
      <c r="C17" s="406"/>
      <c r="D17" s="406"/>
      <c r="E17" s="406"/>
      <c r="F17" s="406"/>
      <c r="G17" s="406"/>
      <c r="H17" s="406"/>
      <c r="I17" s="406"/>
      <c r="J17" s="406"/>
      <c r="K17" s="406"/>
      <c r="L17" s="184"/>
      <c r="M17" s="184"/>
      <c r="N17" s="184"/>
    </row>
    <row r="18" spans="1:14" s="25" customFormat="1" ht="15.75">
      <c r="A18" s="38"/>
      <c r="B18" s="406" t="s">
        <v>6</v>
      </c>
      <c r="C18" s="406"/>
      <c r="D18" s="406"/>
      <c r="E18" s="406"/>
      <c r="F18" s="406"/>
      <c r="G18" s="406"/>
      <c r="H18" s="406"/>
      <c r="I18" s="406"/>
      <c r="J18" s="406"/>
      <c r="K18" s="406"/>
      <c r="L18" s="184"/>
      <c r="M18" s="184"/>
      <c r="N18" s="184"/>
    </row>
    <row r="19" spans="1:14" s="27" customFormat="1" ht="94.5">
      <c r="A19" s="40">
        <v>1</v>
      </c>
      <c r="B19" s="397" t="s">
        <v>33</v>
      </c>
      <c r="C19" s="409"/>
      <c r="D19" s="409"/>
      <c r="E19" s="410"/>
      <c r="F19" s="49" t="s">
        <v>34</v>
      </c>
      <c r="G19" s="41">
        <v>104</v>
      </c>
      <c r="H19" s="41">
        <v>104</v>
      </c>
      <c r="I19" s="211">
        <v>96.3</v>
      </c>
      <c r="J19" s="213" t="s">
        <v>36</v>
      </c>
      <c r="K19" s="80" t="s">
        <v>36</v>
      </c>
      <c r="L19" s="214" t="s">
        <v>36</v>
      </c>
      <c r="M19" s="214" t="s">
        <v>36</v>
      </c>
      <c r="N19" s="212" t="s">
        <v>182</v>
      </c>
    </row>
    <row r="20" spans="1:14" s="27" customFormat="1" ht="19.5" customHeight="1">
      <c r="A20" s="40">
        <v>2</v>
      </c>
      <c r="B20" s="414" t="s">
        <v>35</v>
      </c>
      <c r="C20" s="411"/>
      <c r="D20" s="411"/>
      <c r="E20" s="411"/>
      <c r="F20" s="42" t="s">
        <v>34</v>
      </c>
      <c r="G20" s="41">
        <v>0.1</v>
      </c>
      <c r="H20" s="41">
        <v>0.1</v>
      </c>
      <c r="I20" s="41">
        <v>0</v>
      </c>
      <c r="J20" s="213" t="s">
        <v>36</v>
      </c>
      <c r="K20" s="80" t="s">
        <v>36</v>
      </c>
      <c r="L20" s="214" t="s">
        <v>36</v>
      </c>
      <c r="M20" s="214" t="s">
        <v>36</v>
      </c>
      <c r="N20" s="192" t="s">
        <v>183</v>
      </c>
    </row>
    <row r="21" spans="1:14" ht="15.75">
      <c r="A21" s="39"/>
      <c r="B21" s="415" t="s">
        <v>89</v>
      </c>
      <c r="C21" s="416"/>
      <c r="D21" s="416"/>
      <c r="E21" s="416"/>
      <c r="F21" s="416"/>
      <c r="G21" s="416"/>
      <c r="H21" s="416"/>
      <c r="I21" s="416"/>
      <c r="J21" s="416"/>
      <c r="K21" s="416"/>
      <c r="N21" s="179"/>
    </row>
    <row r="22" spans="1:14" s="26" customFormat="1" ht="66" customHeight="1">
      <c r="A22" s="419">
        <v>1</v>
      </c>
      <c r="B22" s="372" t="s">
        <v>90</v>
      </c>
      <c r="C22" s="297" t="s">
        <v>8</v>
      </c>
      <c r="D22" s="402" t="s">
        <v>91</v>
      </c>
      <c r="E22" s="404" t="s">
        <v>92</v>
      </c>
      <c r="F22" s="297" t="s">
        <v>34</v>
      </c>
      <c r="G22" s="82">
        <v>9541</v>
      </c>
      <c r="H22" s="82">
        <v>11662.2</v>
      </c>
      <c r="I22" s="82">
        <v>11661.7</v>
      </c>
      <c r="J22" s="158" t="s">
        <v>12</v>
      </c>
      <c r="K22" s="82">
        <v>493</v>
      </c>
      <c r="L22" s="215" t="s">
        <v>184</v>
      </c>
      <c r="M22" s="215" t="s">
        <v>185</v>
      </c>
      <c r="N22" s="216" t="s">
        <v>188</v>
      </c>
    </row>
    <row r="23" spans="1:14" s="26" customFormat="1" ht="20.25" customHeight="1">
      <c r="A23" s="420"/>
      <c r="B23" s="374"/>
      <c r="C23" s="298"/>
      <c r="D23" s="403"/>
      <c r="E23" s="405"/>
      <c r="F23" s="298"/>
      <c r="G23" s="82"/>
      <c r="H23" s="82">
        <v>210</v>
      </c>
      <c r="I23" s="82">
        <v>210</v>
      </c>
      <c r="J23" s="158" t="s">
        <v>186</v>
      </c>
      <c r="K23" s="82">
        <v>493</v>
      </c>
      <c r="L23" s="215" t="s">
        <v>184</v>
      </c>
      <c r="M23" s="215" t="s">
        <v>187</v>
      </c>
      <c r="N23" s="216" t="s">
        <v>188</v>
      </c>
    </row>
    <row r="24" spans="1:14" s="90" customFormat="1" ht="15.75">
      <c r="A24" s="86"/>
      <c r="B24" s="87" t="s">
        <v>10</v>
      </c>
      <c r="C24" s="87"/>
      <c r="D24" s="87"/>
      <c r="E24" s="87"/>
      <c r="F24" s="88" t="s">
        <v>9</v>
      </c>
      <c r="G24" s="89">
        <f>G25+G26+G27</f>
        <v>9541</v>
      </c>
      <c r="H24" s="89">
        <f>H25+H26+H27</f>
        <v>11872.2</v>
      </c>
      <c r="I24" s="89">
        <f t="shared" ref="I24" si="0">I25+I26+I27</f>
        <v>11871.7</v>
      </c>
      <c r="J24" s="159" t="s">
        <v>9</v>
      </c>
      <c r="K24" s="188"/>
      <c r="L24" s="189"/>
      <c r="M24" s="189"/>
      <c r="N24" s="189"/>
    </row>
    <row r="25" spans="1:14" s="90" customFormat="1" ht="15.75">
      <c r="A25" s="86"/>
      <c r="B25" s="87" t="s">
        <v>11</v>
      </c>
      <c r="C25" s="87"/>
      <c r="D25" s="87"/>
      <c r="E25" s="87"/>
      <c r="F25" s="88"/>
      <c r="G25" s="89"/>
      <c r="H25" s="89"/>
      <c r="I25" s="89"/>
      <c r="J25" s="159"/>
      <c r="K25" s="188"/>
      <c r="L25" s="189"/>
      <c r="M25" s="189"/>
      <c r="N25" s="189"/>
    </row>
    <row r="26" spans="1:14" s="90" customFormat="1" ht="15.75">
      <c r="A26" s="86"/>
      <c r="B26" s="87" t="s">
        <v>12</v>
      </c>
      <c r="C26" s="87"/>
      <c r="D26" s="87"/>
      <c r="E26" s="87"/>
      <c r="F26" s="88"/>
      <c r="G26" s="89">
        <f>G22</f>
        <v>9541</v>
      </c>
      <c r="H26" s="89">
        <f>H22+H23</f>
        <v>11872.2</v>
      </c>
      <c r="I26" s="89">
        <f>I22+I23</f>
        <v>11871.7</v>
      </c>
      <c r="J26" s="159"/>
      <c r="K26" s="188"/>
      <c r="L26" s="189"/>
      <c r="M26" s="189"/>
      <c r="N26" s="189"/>
    </row>
    <row r="27" spans="1:14" s="90" customFormat="1" ht="15.75">
      <c r="A27" s="86"/>
      <c r="B27" s="87" t="s">
        <v>23</v>
      </c>
      <c r="C27" s="87"/>
      <c r="D27" s="87"/>
      <c r="E27" s="87"/>
      <c r="F27" s="88"/>
      <c r="G27" s="89"/>
      <c r="H27" s="89"/>
      <c r="I27" s="89"/>
      <c r="J27" s="159"/>
      <c r="K27" s="188"/>
      <c r="L27" s="189"/>
      <c r="M27" s="189"/>
      <c r="N27" s="189"/>
    </row>
    <row r="28" spans="1:14" s="27" customFormat="1" ht="15.75">
      <c r="A28" s="71"/>
      <c r="B28" s="76" t="s">
        <v>37</v>
      </c>
      <c r="C28" s="74"/>
      <c r="D28" s="74"/>
      <c r="E28" s="74"/>
      <c r="F28" s="74"/>
      <c r="G28" s="91"/>
      <c r="H28" s="91"/>
      <c r="I28" s="91"/>
      <c r="J28" s="160"/>
      <c r="K28" s="190"/>
      <c r="L28" s="185"/>
      <c r="M28" s="185"/>
      <c r="N28" s="185"/>
    </row>
    <row r="29" spans="1:14" s="27" customFormat="1" ht="15.75">
      <c r="A29" s="54"/>
      <c r="B29" s="417" t="s">
        <v>6</v>
      </c>
      <c r="C29" s="417"/>
      <c r="D29" s="417"/>
      <c r="E29" s="417"/>
      <c r="F29" s="417"/>
      <c r="G29" s="417"/>
      <c r="H29" s="417"/>
      <c r="I29" s="417"/>
      <c r="J29" s="417"/>
      <c r="K29" s="417"/>
      <c r="L29" s="185"/>
      <c r="M29" s="185"/>
      <c r="N29" s="185"/>
    </row>
    <row r="30" spans="1:14" s="27" customFormat="1" ht="83.25" customHeight="1">
      <c r="A30" s="71">
        <v>3</v>
      </c>
      <c r="B30" s="414" t="s">
        <v>38</v>
      </c>
      <c r="C30" s="414"/>
      <c r="D30" s="414"/>
      <c r="E30" s="414"/>
      <c r="F30" s="70" t="s">
        <v>39</v>
      </c>
      <c r="G30" s="41">
        <v>100.3</v>
      </c>
      <c r="H30" s="41">
        <v>100.3</v>
      </c>
      <c r="I30" s="211">
        <v>79.5</v>
      </c>
      <c r="J30" s="213" t="s">
        <v>36</v>
      </c>
      <c r="K30" s="80" t="s">
        <v>36</v>
      </c>
      <c r="L30" s="214" t="s">
        <v>36</v>
      </c>
      <c r="M30" s="214" t="s">
        <v>36</v>
      </c>
      <c r="N30" s="212" t="s">
        <v>189</v>
      </c>
    </row>
    <row r="31" spans="1:14" s="27" customFormat="1" ht="15.75">
      <c r="A31" s="48"/>
      <c r="B31" s="378" t="s">
        <v>93</v>
      </c>
      <c r="C31" s="379"/>
      <c r="D31" s="379"/>
      <c r="E31" s="379"/>
      <c r="F31" s="379"/>
      <c r="G31" s="379"/>
      <c r="H31" s="379"/>
      <c r="I31" s="379"/>
      <c r="J31" s="379"/>
      <c r="K31" s="379"/>
      <c r="L31" s="185"/>
      <c r="M31" s="185"/>
      <c r="N31" s="185"/>
    </row>
    <row r="32" spans="1:14" s="27" customFormat="1" ht="52.5" customHeight="1">
      <c r="A32" s="297">
        <v>2</v>
      </c>
      <c r="B32" s="299" t="s">
        <v>94</v>
      </c>
      <c r="C32" s="297" t="s">
        <v>8</v>
      </c>
      <c r="D32" s="402" t="s">
        <v>91</v>
      </c>
      <c r="E32" s="404" t="s">
        <v>92</v>
      </c>
      <c r="F32" s="299" t="s">
        <v>39</v>
      </c>
      <c r="G32" s="92">
        <v>15713</v>
      </c>
      <c r="H32" s="92">
        <v>16902.2</v>
      </c>
      <c r="I32" s="92">
        <v>16902</v>
      </c>
      <c r="J32" s="161" t="s">
        <v>12</v>
      </c>
      <c r="K32" s="217">
        <v>462</v>
      </c>
      <c r="L32" s="215" t="s">
        <v>184</v>
      </c>
      <c r="M32" s="215" t="s">
        <v>185</v>
      </c>
      <c r="N32" s="216" t="s">
        <v>188</v>
      </c>
    </row>
    <row r="33" spans="1:14" s="27" customFormat="1" ht="19.5" customHeight="1">
      <c r="A33" s="298"/>
      <c r="B33" s="300"/>
      <c r="C33" s="298"/>
      <c r="D33" s="403"/>
      <c r="E33" s="405"/>
      <c r="F33" s="300"/>
      <c r="G33" s="92"/>
      <c r="H33" s="92">
        <v>1542</v>
      </c>
      <c r="I33" s="92">
        <v>1541.8</v>
      </c>
      <c r="J33" s="161" t="s">
        <v>186</v>
      </c>
      <c r="K33" s="217">
        <v>462</v>
      </c>
      <c r="L33" s="215" t="s">
        <v>184</v>
      </c>
      <c r="M33" s="215" t="s">
        <v>187</v>
      </c>
      <c r="N33" s="216" t="s">
        <v>188</v>
      </c>
    </row>
    <row r="34" spans="1:14" s="90" customFormat="1" ht="15.75" customHeight="1">
      <c r="A34" s="86"/>
      <c r="B34" s="87" t="s">
        <v>10</v>
      </c>
      <c r="C34" s="87"/>
      <c r="D34" s="87"/>
      <c r="E34" s="87"/>
      <c r="F34" s="93" t="s">
        <v>9</v>
      </c>
      <c r="G34" s="89">
        <f>G35+G36+G37</f>
        <v>15713</v>
      </c>
      <c r="H34" s="89">
        <f t="shared" ref="H34:I34" si="1">H35+H36+H37</f>
        <v>18444.2</v>
      </c>
      <c r="I34" s="89">
        <f t="shared" si="1"/>
        <v>18443.8</v>
      </c>
      <c r="J34" s="159"/>
      <c r="K34" s="188"/>
      <c r="L34" s="189"/>
      <c r="M34" s="189"/>
      <c r="N34" s="189"/>
    </row>
    <row r="35" spans="1:14" s="90" customFormat="1" ht="15.75">
      <c r="A35" s="86"/>
      <c r="B35" s="87" t="s">
        <v>11</v>
      </c>
      <c r="C35" s="87"/>
      <c r="D35" s="87"/>
      <c r="E35" s="87"/>
      <c r="F35" s="88"/>
      <c r="G35" s="89"/>
      <c r="H35" s="89"/>
      <c r="I35" s="89"/>
      <c r="J35" s="159"/>
      <c r="K35" s="188"/>
      <c r="L35" s="189"/>
      <c r="M35" s="189"/>
      <c r="N35" s="189"/>
    </row>
    <row r="36" spans="1:14" s="90" customFormat="1" ht="15.75">
      <c r="A36" s="86"/>
      <c r="B36" s="87" t="s">
        <v>12</v>
      </c>
      <c r="C36" s="87"/>
      <c r="D36" s="87"/>
      <c r="E36" s="87"/>
      <c r="F36" s="88"/>
      <c r="G36" s="89">
        <f>G32</f>
        <v>15713</v>
      </c>
      <c r="H36" s="89">
        <f>H32+H33</f>
        <v>18444.2</v>
      </c>
      <c r="I36" s="89">
        <f>I32+I33</f>
        <v>18443.8</v>
      </c>
      <c r="J36" s="159"/>
      <c r="K36" s="188"/>
      <c r="L36" s="189"/>
      <c r="M36" s="189"/>
      <c r="N36" s="189"/>
    </row>
    <row r="37" spans="1:14" s="90" customFormat="1" ht="15.75">
      <c r="A37" s="86"/>
      <c r="B37" s="87" t="s">
        <v>23</v>
      </c>
      <c r="C37" s="87"/>
      <c r="D37" s="87"/>
      <c r="E37" s="87"/>
      <c r="F37" s="88"/>
      <c r="G37" s="89"/>
      <c r="H37" s="89"/>
      <c r="I37" s="89"/>
      <c r="J37" s="159"/>
      <c r="K37" s="188"/>
      <c r="L37" s="189"/>
      <c r="M37" s="189"/>
      <c r="N37" s="189"/>
    </row>
    <row r="38" spans="1:14" s="27" customFormat="1" ht="14.25" customHeight="1">
      <c r="A38" s="54"/>
      <c r="B38" s="380" t="s">
        <v>40</v>
      </c>
      <c r="C38" s="381"/>
      <c r="D38" s="381"/>
      <c r="E38" s="381"/>
      <c r="F38" s="381"/>
      <c r="G38" s="381"/>
      <c r="H38" s="381"/>
      <c r="I38" s="381"/>
      <c r="J38" s="381"/>
      <c r="K38" s="382"/>
      <c r="L38" s="185"/>
      <c r="M38" s="185"/>
      <c r="N38" s="185"/>
    </row>
    <row r="39" spans="1:14" s="27" customFormat="1" ht="15.75">
      <c r="A39" s="71"/>
      <c r="B39" s="72" t="s">
        <v>13</v>
      </c>
      <c r="C39" s="73"/>
      <c r="D39" s="73"/>
      <c r="E39" s="73"/>
      <c r="F39" s="73"/>
      <c r="G39" s="51"/>
      <c r="H39" s="51"/>
      <c r="I39" s="51"/>
      <c r="J39" s="162"/>
      <c r="K39" s="191"/>
      <c r="L39" s="185"/>
      <c r="M39" s="185"/>
      <c r="N39" s="185"/>
    </row>
    <row r="40" spans="1:14" s="27" customFormat="1" ht="33.75" customHeight="1">
      <c r="A40" s="94">
        <v>4</v>
      </c>
      <c r="B40" s="397" t="s">
        <v>41</v>
      </c>
      <c r="C40" s="398"/>
      <c r="D40" s="398"/>
      <c r="E40" s="399"/>
      <c r="F40" s="42" t="s">
        <v>34</v>
      </c>
      <c r="G40" s="41">
        <v>246</v>
      </c>
      <c r="H40" s="41">
        <v>246</v>
      </c>
      <c r="I40" s="218">
        <v>282.39999999999998</v>
      </c>
      <c r="J40" s="213" t="s">
        <v>36</v>
      </c>
      <c r="K40" s="80" t="s">
        <v>36</v>
      </c>
      <c r="L40" s="214" t="s">
        <v>36</v>
      </c>
      <c r="M40" s="214" t="s">
        <v>36</v>
      </c>
      <c r="N40" s="216" t="s">
        <v>188</v>
      </c>
    </row>
    <row r="41" spans="1:14" s="90" customFormat="1" ht="15.75">
      <c r="A41" s="86"/>
      <c r="B41" s="87" t="s">
        <v>10</v>
      </c>
      <c r="C41" s="87"/>
      <c r="D41" s="87"/>
      <c r="E41" s="87"/>
      <c r="F41" s="88"/>
      <c r="G41" s="89">
        <f>G42+G43+G44</f>
        <v>0</v>
      </c>
      <c r="H41" s="89">
        <f t="shared" ref="H41:I41" si="2">H42+H43+H44</f>
        <v>0</v>
      </c>
      <c r="I41" s="89">
        <f t="shared" si="2"/>
        <v>0</v>
      </c>
      <c r="J41" s="159"/>
      <c r="K41" s="188"/>
      <c r="L41" s="189"/>
      <c r="M41" s="189"/>
      <c r="N41" s="189"/>
    </row>
    <row r="42" spans="1:14" s="90" customFormat="1" ht="15.75">
      <c r="A42" s="86"/>
      <c r="B42" s="87" t="s">
        <v>11</v>
      </c>
      <c r="C42" s="87"/>
      <c r="D42" s="87"/>
      <c r="E42" s="87"/>
      <c r="F42" s="88"/>
      <c r="G42" s="89"/>
      <c r="H42" s="89"/>
      <c r="I42" s="89"/>
      <c r="J42" s="159"/>
      <c r="K42" s="188"/>
      <c r="L42" s="189"/>
      <c r="M42" s="189"/>
      <c r="N42" s="189"/>
    </row>
    <row r="43" spans="1:14" s="90" customFormat="1" ht="15.75">
      <c r="A43" s="86"/>
      <c r="B43" s="87" t="s">
        <v>12</v>
      </c>
      <c r="C43" s="87"/>
      <c r="D43" s="87"/>
      <c r="E43" s="87"/>
      <c r="F43" s="88"/>
      <c r="G43" s="89"/>
      <c r="H43" s="89"/>
      <c r="I43" s="89"/>
      <c r="J43" s="159"/>
      <c r="K43" s="188"/>
      <c r="L43" s="189"/>
      <c r="M43" s="189"/>
      <c r="N43" s="189"/>
    </row>
    <row r="44" spans="1:14" s="90" customFormat="1" ht="15.75">
      <c r="A44" s="86"/>
      <c r="B44" s="87" t="s">
        <v>23</v>
      </c>
      <c r="C44" s="87"/>
      <c r="D44" s="87"/>
      <c r="E44" s="87"/>
      <c r="F44" s="88"/>
      <c r="G44" s="89"/>
      <c r="H44" s="89"/>
      <c r="I44" s="89"/>
      <c r="J44" s="159"/>
      <c r="K44" s="188"/>
      <c r="L44" s="189"/>
      <c r="M44" s="189"/>
      <c r="N44" s="189"/>
    </row>
    <row r="45" spans="1:14" s="26" customFormat="1" ht="15.75">
      <c r="A45" s="95"/>
      <c r="B45" s="43" t="s">
        <v>14</v>
      </c>
      <c r="C45" s="95"/>
      <c r="D45" s="95"/>
      <c r="E45" s="95"/>
      <c r="F45" s="96"/>
      <c r="G45" s="97">
        <f>G46+G47+G48</f>
        <v>25254</v>
      </c>
      <c r="H45" s="97">
        <f t="shared" ref="H45:I45" si="3">H46+H47+H48</f>
        <v>30316.400000000001</v>
      </c>
      <c r="I45" s="97">
        <f t="shared" si="3"/>
        <v>30315.5</v>
      </c>
      <c r="J45" s="163"/>
      <c r="K45" s="193"/>
      <c r="L45" s="219"/>
      <c r="M45" s="219"/>
      <c r="N45" s="219"/>
    </row>
    <row r="46" spans="1:14" s="26" customFormat="1" ht="15.75">
      <c r="A46" s="95"/>
      <c r="B46" s="43" t="s">
        <v>11</v>
      </c>
      <c r="C46" s="95"/>
      <c r="D46" s="95"/>
      <c r="E46" s="95"/>
      <c r="F46" s="96"/>
      <c r="G46" s="97">
        <f>G25+G35</f>
        <v>0</v>
      </c>
      <c r="H46" s="97">
        <f>H25+H35</f>
        <v>0</v>
      </c>
      <c r="I46" s="97">
        <f>I25+I35</f>
        <v>0</v>
      </c>
      <c r="J46" s="163"/>
      <c r="K46" s="193"/>
      <c r="L46" s="219"/>
      <c r="M46" s="219"/>
      <c r="N46" s="219"/>
    </row>
    <row r="47" spans="1:14" s="26" customFormat="1" ht="15.75">
      <c r="A47" s="95"/>
      <c r="B47" s="43" t="s">
        <v>12</v>
      </c>
      <c r="C47" s="95"/>
      <c r="D47" s="95"/>
      <c r="E47" s="95"/>
      <c r="F47" s="96"/>
      <c r="G47" s="97">
        <f>G26+G36+G43</f>
        <v>25254</v>
      </c>
      <c r="H47" s="97">
        <f>H26+H36+H43</f>
        <v>30316.400000000001</v>
      </c>
      <c r="I47" s="97">
        <f>I26+I36+I43</f>
        <v>30315.5</v>
      </c>
      <c r="J47" s="163"/>
      <c r="K47" s="193"/>
      <c r="L47" s="219"/>
      <c r="M47" s="219"/>
      <c r="N47" s="219"/>
    </row>
    <row r="48" spans="1:14" s="26" customFormat="1" ht="15.75">
      <c r="A48" s="95"/>
      <c r="B48" s="43" t="s">
        <v>23</v>
      </c>
      <c r="C48" s="95"/>
      <c r="D48" s="95"/>
      <c r="E48" s="95"/>
      <c r="F48" s="96"/>
      <c r="G48" s="97">
        <f>G27+G44</f>
        <v>0</v>
      </c>
      <c r="H48" s="97">
        <f>H27+H44</f>
        <v>0</v>
      </c>
      <c r="I48" s="97">
        <f>I27+I44</f>
        <v>0</v>
      </c>
      <c r="J48" s="163"/>
      <c r="K48" s="193"/>
      <c r="L48" s="219"/>
      <c r="M48" s="219"/>
      <c r="N48" s="219"/>
    </row>
    <row r="49" spans="1:15" s="27" customFormat="1" ht="15.75">
      <c r="A49" s="50"/>
      <c r="B49" s="412" t="s">
        <v>42</v>
      </c>
      <c r="C49" s="413"/>
      <c r="D49" s="413"/>
      <c r="E49" s="413"/>
      <c r="F49" s="413"/>
      <c r="G49" s="51"/>
      <c r="H49" s="51"/>
      <c r="I49" s="51"/>
      <c r="J49" s="162"/>
      <c r="K49" s="191"/>
      <c r="L49" s="187"/>
      <c r="M49" s="185"/>
      <c r="N49" s="185"/>
    </row>
    <row r="50" spans="1:15" s="27" customFormat="1" ht="15.75">
      <c r="A50" s="71"/>
      <c r="B50" s="412" t="s">
        <v>264</v>
      </c>
      <c r="C50" s="381"/>
      <c r="D50" s="381"/>
      <c r="E50" s="381"/>
      <c r="F50" s="381"/>
      <c r="G50" s="381"/>
      <c r="H50" s="381"/>
      <c r="I50" s="381"/>
      <c r="J50" s="381"/>
      <c r="K50" s="382"/>
      <c r="L50" s="185"/>
      <c r="M50" s="185"/>
      <c r="N50" s="185"/>
    </row>
    <row r="51" spans="1:15" s="27" customFormat="1" ht="15.75">
      <c r="A51" s="71"/>
      <c r="B51" s="380" t="s">
        <v>6</v>
      </c>
      <c r="C51" s="381"/>
      <c r="D51" s="381"/>
      <c r="E51" s="381"/>
      <c r="F51" s="381"/>
      <c r="G51" s="381"/>
      <c r="H51" s="381"/>
      <c r="I51" s="381"/>
      <c r="J51" s="381"/>
      <c r="K51" s="382"/>
      <c r="L51" s="185"/>
      <c r="M51" s="185"/>
      <c r="N51" s="185"/>
    </row>
    <row r="52" spans="1:15" s="27" customFormat="1" ht="31.5">
      <c r="A52" s="52">
        <v>5</v>
      </c>
      <c r="B52" s="411" t="s">
        <v>15</v>
      </c>
      <c r="C52" s="411"/>
      <c r="D52" s="411"/>
      <c r="E52" s="411"/>
      <c r="F52" s="75" t="s">
        <v>43</v>
      </c>
      <c r="G52" s="41">
        <v>23.2</v>
      </c>
      <c r="H52" s="41">
        <v>23.2</v>
      </c>
      <c r="I52" s="41"/>
      <c r="J52" s="213" t="s">
        <v>36</v>
      </c>
      <c r="K52" s="80" t="s">
        <v>36</v>
      </c>
      <c r="L52" s="214" t="s">
        <v>36</v>
      </c>
      <c r="M52" s="214" t="s">
        <v>36</v>
      </c>
      <c r="N52" s="265" t="s">
        <v>244</v>
      </c>
    </row>
    <row r="53" spans="1:15" s="27" customFormat="1" ht="157.5">
      <c r="A53" s="53">
        <v>6</v>
      </c>
      <c r="B53" s="397" t="s">
        <v>70</v>
      </c>
      <c r="C53" s="398"/>
      <c r="D53" s="398"/>
      <c r="E53" s="399"/>
      <c r="F53" s="75" t="s">
        <v>43</v>
      </c>
      <c r="G53" s="45">
        <v>80.900000000000006</v>
      </c>
      <c r="H53" s="45">
        <v>80.900000000000006</v>
      </c>
      <c r="I53" s="218">
        <v>80.7</v>
      </c>
      <c r="J53" s="213" t="s">
        <v>36</v>
      </c>
      <c r="K53" s="80" t="s">
        <v>36</v>
      </c>
      <c r="L53" s="214" t="s">
        <v>36</v>
      </c>
      <c r="M53" s="214" t="s">
        <v>36</v>
      </c>
      <c r="N53" s="220" t="s">
        <v>190</v>
      </c>
    </row>
    <row r="54" spans="1:15" s="27" customFormat="1" ht="18.75" customHeight="1">
      <c r="A54" s="80"/>
      <c r="B54" s="336" t="s">
        <v>95</v>
      </c>
      <c r="C54" s="337"/>
      <c r="D54" s="337"/>
      <c r="E54" s="337"/>
      <c r="F54" s="337"/>
      <c r="G54" s="337"/>
      <c r="H54" s="337"/>
      <c r="I54" s="337"/>
      <c r="J54" s="337"/>
      <c r="K54" s="338"/>
      <c r="L54" s="185"/>
      <c r="M54" s="185"/>
      <c r="N54" s="185"/>
    </row>
    <row r="55" spans="1:15" s="27" customFormat="1" ht="28.5" customHeight="1">
      <c r="A55" s="297">
        <v>3</v>
      </c>
      <c r="B55" s="299" t="s">
        <v>96</v>
      </c>
      <c r="C55" s="368" t="s">
        <v>8</v>
      </c>
      <c r="D55" s="301" t="s">
        <v>91</v>
      </c>
      <c r="E55" s="404" t="s">
        <v>92</v>
      </c>
      <c r="F55" s="303" t="s">
        <v>43</v>
      </c>
      <c r="G55" s="246">
        <v>18893</v>
      </c>
      <c r="H55" s="92">
        <v>21268.3</v>
      </c>
      <c r="I55" s="92">
        <v>21259.7</v>
      </c>
      <c r="J55" s="157" t="s">
        <v>12</v>
      </c>
      <c r="K55" s="48">
        <v>472</v>
      </c>
      <c r="L55" s="215" t="s">
        <v>184</v>
      </c>
      <c r="M55" s="215" t="s">
        <v>185</v>
      </c>
      <c r="N55" s="313" t="s">
        <v>188</v>
      </c>
    </row>
    <row r="56" spans="1:15" s="27" customFormat="1" ht="17.25" customHeight="1">
      <c r="A56" s="391"/>
      <c r="B56" s="316"/>
      <c r="C56" s="369"/>
      <c r="D56" s="371"/>
      <c r="E56" s="418"/>
      <c r="F56" s="375"/>
      <c r="G56" s="266"/>
      <c r="H56" s="92">
        <v>1473</v>
      </c>
      <c r="I56" s="92">
        <v>1473</v>
      </c>
      <c r="J56" s="157" t="s">
        <v>186</v>
      </c>
      <c r="K56" s="48">
        <v>472</v>
      </c>
      <c r="L56" s="215" t="s">
        <v>184</v>
      </c>
      <c r="M56" s="215" t="s">
        <v>187</v>
      </c>
      <c r="N56" s="314"/>
    </row>
    <row r="57" spans="1:15" s="27" customFormat="1" ht="18.75" customHeight="1">
      <c r="A57" s="298"/>
      <c r="B57" s="300"/>
      <c r="C57" s="370"/>
      <c r="D57" s="302"/>
      <c r="E57" s="405"/>
      <c r="F57" s="304"/>
      <c r="G57" s="266"/>
      <c r="H57" s="92">
        <v>1424.9</v>
      </c>
      <c r="I57" s="92">
        <v>1424.9</v>
      </c>
      <c r="J57" s="157" t="s">
        <v>11</v>
      </c>
      <c r="K57" s="48">
        <v>472</v>
      </c>
      <c r="L57" s="215" t="s">
        <v>184</v>
      </c>
      <c r="M57" s="215" t="s">
        <v>191</v>
      </c>
      <c r="N57" s="315"/>
    </row>
    <row r="58" spans="1:15" s="27" customFormat="1" ht="83.25" customHeight="1">
      <c r="A58" s="297">
        <v>4</v>
      </c>
      <c r="B58" s="299" t="s">
        <v>97</v>
      </c>
      <c r="C58" s="368" t="s">
        <v>8</v>
      </c>
      <c r="D58" s="301" t="s">
        <v>91</v>
      </c>
      <c r="E58" s="404" t="s">
        <v>92</v>
      </c>
      <c r="F58" s="303" t="s">
        <v>43</v>
      </c>
      <c r="G58" s="92">
        <v>577164</v>
      </c>
      <c r="H58" s="92">
        <v>1414.1</v>
      </c>
      <c r="I58" s="92">
        <v>1414</v>
      </c>
      <c r="J58" s="157" t="s">
        <v>12</v>
      </c>
      <c r="K58" s="48">
        <v>472</v>
      </c>
      <c r="L58" s="215" t="s">
        <v>193</v>
      </c>
      <c r="M58" s="215" t="s">
        <v>185</v>
      </c>
      <c r="N58" s="310" t="s">
        <v>255</v>
      </c>
    </row>
    <row r="59" spans="1:15" s="27" customFormat="1" ht="23.25" customHeight="1">
      <c r="A59" s="391"/>
      <c r="B59" s="316"/>
      <c r="C59" s="369"/>
      <c r="D59" s="371"/>
      <c r="E59" s="418"/>
      <c r="F59" s="375"/>
      <c r="G59" s="92"/>
      <c r="H59" s="92">
        <v>71488.2</v>
      </c>
      <c r="I59" s="92">
        <v>71488.2</v>
      </c>
      <c r="J59" s="157" t="s">
        <v>186</v>
      </c>
      <c r="K59" s="48">
        <v>472</v>
      </c>
      <c r="L59" s="215" t="s">
        <v>193</v>
      </c>
      <c r="M59" s="215" t="s">
        <v>187</v>
      </c>
      <c r="N59" s="312"/>
      <c r="O59" s="310"/>
    </row>
    <row r="60" spans="1:15" s="27" customFormat="1" ht="46.5" customHeight="1">
      <c r="A60" s="298"/>
      <c r="B60" s="300"/>
      <c r="C60" s="370"/>
      <c r="D60" s="302"/>
      <c r="E60" s="405"/>
      <c r="F60" s="304"/>
      <c r="G60" s="92"/>
      <c r="H60" s="92">
        <v>788931</v>
      </c>
      <c r="I60" s="92">
        <v>788380.6</v>
      </c>
      <c r="J60" s="157" t="s">
        <v>23</v>
      </c>
      <c r="K60" s="48">
        <v>472</v>
      </c>
      <c r="L60" s="215" t="s">
        <v>193</v>
      </c>
      <c r="M60" s="215" t="s">
        <v>194</v>
      </c>
      <c r="N60" s="311"/>
      <c r="O60" s="311"/>
    </row>
    <row r="61" spans="1:15" s="27" customFormat="1" ht="81" customHeight="1">
      <c r="A61" s="297">
        <v>5</v>
      </c>
      <c r="B61" s="299" t="s">
        <v>98</v>
      </c>
      <c r="C61" s="368" t="s">
        <v>8</v>
      </c>
      <c r="D61" s="301" t="s">
        <v>91</v>
      </c>
      <c r="E61" s="404" t="s">
        <v>92</v>
      </c>
      <c r="F61" s="303" t="s">
        <v>43</v>
      </c>
      <c r="G61" s="246">
        <v>27597</v>
      </c>
      <c r="H61" s="92">
        <v>303.3</v>
      </c>
      <c r="I61" s="92">
        <v>303.3</v>
      </c>
      <c r="J61" s="157" t="s">
        <v>12</v>
      </c>
      <c r="K61" s="48">
        <v>472</v>
      </c>
      <c r="L61" s="215" t="s">
        <v>195</v>
      </c>
      <c r="M61" s="215" t="s">
        <v>185</v>
      </c>
      <c r="N61" s="265" t="s">
        <v>245</v>
      </c>
    </row>
    <row r="62" spans="1:15" s="27" customFormat="1" ht="159" customHeight="1">
      <c r="A62" s="391"/>
      <c r="B62" s="316"/>
      <c r="C62" s="369"/>
      <c r="D62" s="371"/>
      <c r="E62" s="418"/>
      <c r="F62" s="375"/>
      <c r="G62" s="92"/>
      <c r="H62" s="92">
        <v>174270.5</v>
      </c>
      <c r="I62" s="92">
        <v>174270.2</v>
      </c>
      <c r="J62" s="157" t="s">
        <v>186</v>
      </c>
      <c r="K62" s="48">
        <v>472</v>
      </c>
      <c r="L62" s="215" t="s">
        <v>195</v>
      </c>
      <c r="M62" s="215" t="s">
        <v>187</v>
      </c>
      <c r="N62" s="265" t="s">
        <v>247</v>
      </c>
    </row>
    <row r="63" spans="1:15" s="27" customFormat="1" ht="82.5" customHeight="1">
      <c r="A63" s="298"/>
      <c r="B63" s="300"/>
      <c r="C63" s="370"/>
      <c r="D63" s="302"/>
      <c r="E63" s="405"/>
      <c r="F63" s="304"/>
      <c r="G63" s="92"/>
      <c r="H63" s="92">
        <v>25597</v>
      </c>
      <c r="I63" s="92">
        <v>24714.5</v>
      </c>
      <c r="J63" s="157" t="s">
        <v>23</v>
      </c>
      <c r="K63" s="48">
        <v>472</v>
      </c>
      <c r="L63" s="215" t="s">
        <v>195</v>
      </c>
      <c r="M63" s="215" t="s">
        <v>194</v>
      </c>
      <c r="N63" s="265" t="s">
        <v>246</v>
      </c>
    </row>
    <row r="64" spans="1:15" s="223" customFormat="1" ht="78.75">
      <c r="A64" s="222">
        <v>6</v>
      </c>
      <c r="B64" s="276" t="s">
        <v>99</v>
      </c>
      <c r="C64" s="277" t="s">
        <v>8</v>
      </c>
      <c r="D64" s="278" t="s">
        <v>91</v>
      </c>
      <c r="E64" s="279" t="s">
        <v>92</v>
      </c>
      <c r="F64" s="280" t="s">
        <v>43</v>
      </c>
      <c r="G64" s="281">
        <v>9495</v>
      </c>
      <c r="H64" s="281">
        <v>8070.1</v>
      </c>
      <c r="I64" s="281">
        <v>8070.1</v>
      </c>
      <c r="J64" s="282" t="s">
        <v>12</v>
      </c>
      <c r="K64" s="283">
        <v>472</v>
      </c>
      <c r="L64" s="284" t="s">
        <v>192</v>
      </c>
      <c r="M64" s="284" t="s">
        <v>191</v>
      </c>
      <c r="N64" s="285" t="s">
        <v>188</v>
      </c>
    </row>
    <row r="65" spans="1:14" s="223" customFormat="1" ht="63.75" customHeight="1">
      <c r="A65" s="222">
        <v>7</v>
      </c>
      <c r="B65" s="98" t="s">
        <v>196</v>
      </c>
      <c r="C65" s="228" t="s">
        <v>8</v>
      </c>
      <c r="D65" s="221" t="s">
        <v>91</v>
      </c>
      <c r="E65" s="83" t="s">
        <v>92</v>
      </c>
      <c r="F65" s="229" t="s">
        <v>43</v>
      </c>
      <c r="G65" s="92"/>
      <c r="H65" s="92">
        <v>139549.79999999999</v>
      </c>
      <c r="I65" s="92">
        <v>139549.79999999999</v>
      </c>
      <c r="J65" s="157" t="s">
        <v>186</v>
      </c>
      <c r="K65" s="48">
        <v>472</v>
      </c>
      <c r="L65" s="215" t="s">
        <v>197</v>
      </c>
      <c r="M65" s="215" t="s">
        <v>187</v>
      </c>
      <c r="N65" s="265" t="s">
        <v>248</v>
      </c>
    </row>
    <row r="66" spans="1:14" s="27" customFormat="1" ht="33.75" customHeight="1">
      <c r="A66" s="297">
        <v>8</v>
      </c>
      <c r="B66" s="299" t="s">
        <v>100</v>
      </c>
      <c r="C66" s="368" t="s">
        <v>8</v>
      </c>
      <c r="D66" s="301" t="s">
        <v>91</v>
      </c>
      <c r="E66" s="372" t="s">
        <v>92</v>
      </c>
      <c r="F66" s="299" t="s">
        <v>43</v>
      </c>
      <c r="G66" s="92">
        <v>220784</v>
      </c>
      <c r="H66" s="92">
        <v>37832</v>
      </c>
      <c r="I66" s="92">
        <v>37832</v>
      </c>
      <c r="J66" s="157" t="s">
        <v>186</v>
      </c>
      <c r="K66" s="48">
        <v>472</v>
      </c>
      <c r="L66" s="215" t="s">
        <v>198</v>
      </c>
      <c r="M66" s="215" t="s">
        <v>187</v>
      </c>
      <c r="N66" s="305" t="s">
        <v>249</v>
      </c>
    </row>
    <row r="67" spans="1:14" s="27" customFormat="1" ht="29.25" customHeight="1">
      <c r="A67" s="298"/>
      <c r="B67" s="300"/>
      <c r="C67" s="370"/>
      <c r="D67" s="302"/>
      <c r="E67" s="374"/>
      <c r="F67" s="300"/>
      <c r="G67" s="92"/>
      <c r="H67" s="92">
        <v>182952</v>
      </c>
      <c r="I67" s="92">
        <v>182952</v>
      </c>
      <c r="J67" s="48" t="s">
        <v>23</v>
      </c>
      <c r="K67" s="48">
        <v>472</v>
      </c>
      <c r="L67" s="215" t="s">
        <v>198</v>
      </c>
      <c r="M67" s="215" t="s">
        <v>194</v>
      </c>
      <c r="N67" s="306"/>
    </row>
    <row r="68" spans="1:14" s="27" customFormat="1" ht="33.75" customHeight="1">
      <c r="A68" s="80"/>
      <c r="B68" s="336" t="s">
        <v>101</v>
      </c>
      <c r="C68" s="337"/>
      <c r="D68" s="337"/>
      <c r="E68" s="337"/>
      <c r="F68" s="337"/>
      <c r="G68" s="337"/>
      <c r="H68" s="337"/>
      <c r="I68" s="337"/>
      <c r="J68" s="337"/>
      <c r="K68" s="338"/>
      <c r="L68" s="185"/>
      <c r="M68" s="185"/>
      <c r="N68" s="185"/>
    </row>
    <row r="69" spans="1:14" s="27" customFormat="1" ht="48.75" customHeight="1">
      <c r="A69" s="297">
        <v>9</v>
      </c>
      <c r="B69" s="299" t="s">
        <v>103</v>
      </c>
      <c r="C69" s="368" t="s">
        <v>8</v>
      </c>
      <c r="D69" s="301" t="s">
        <v>91</v>
      </c>
      <c r="E69" s="372" t="s">
        <v>92</v>
      </c>
      <c r="F69" s="303" t="s">
        <v>46</v>
      </c>
      <c r="G69" s="92">
        <v>2973</v>
      </c>
      <c r="H69" s="92">
        <v>6963</v>
      </c>
      <c r="I69" s="92">
        <v>6963</v>
      </c>
      <c r="J69" s="157" t="s">
        <v>12</v>
      </c>
      <c r="K69" s="48">
        <v>492</v>
      </c>
      <c r="L69" s="215" t="s">
        <v>199</v>
      </c>
      <c r="M69" s="215" t="s">
        <v>185</v>
      </c>
      <c r="N69" s="310" t="s">
        <v>254</v>
      </c>
    </row>
    <row r="70" spans="1:14" s="27" customFormat="1" ht="22.5" customHeight="1">
      <c r="A70" s="298"/>
      <c r="B70" s="300"/>
      <c r="C70" s="370"/>
      <c r="D70" s="302"/>
      <c r="E70" s="374"/>
      <c r="F70" s="304"/>
      <c r="G70" s="92"/>
      <c r="H70" s="92">
        <v>2973</v>
      </c>
      <c r="I70" s="92">
        <v>2973</v>
      </c>
      <c r="J70" s="157" t="s">
        <v>11</v>
      </c>
      <c r="K70" s="48">
        <v>492</v>
      </c>
      <c r="L70" s="215" t="s">
        <v>199</v>
      </c>
      <c r="M70" s="215" t="s">
        <v>200</v>
      </c>
      <c r="N70" s="311"/>
    </row>
    <row r="71" spans="1:14" s="26" customFormat="1" ht="18.75" customHeight="1">
      <c r="A71" s="44"/>
      <c r="B71" s="378" t="s">
        <v>7</v>
      </c>
      <c r="C71" s="379"/>
      <c r="D71" s="379"/>
      <c r="E71" s="379"/>
      <c r="F71" s="379"/>
      <c r="G71" s="379"/>
      <c r="H71" s="379"/>
      <c r="I71" s="379"/>
      <c r="J71" s="379"/>
      <c r="K71" s="379"/>
      <c r="L71" s="186"/>
      <c r="M71" s="186"/>
      <c r="N71" s="186"/>
    </row>
    <row r="72" spans="1:14" s="26" customFormat="1" ht="34.5" customHeight="1">
      <c r="A72" s="419">
        <v>10</v>
      </c>
      <c r="B72" s="372" t="s">
        <v>60</v>
      </c>
      <c r="C72" s="425" t="s">
        <v>8</v>
      </c>
      <c r="D72" s="372" t="s">
        <v>16</v>
      </c>
      <c r="E72" s="425">
        <v>2021</v>
      </c>
      <c r="F72" s="303" t="s">
        <v>43</v>
      </c>
      <c r="G72" s="267">
        <v>859964.8</v>
      </c>
      <c r="H72" s="100">
        <v>507816</v>
      </c>
      <c r="I72" s="100">
        <v>507478</v>
      </c>
      <c r="J72" s="158" t="s">
        <v>23</v>
      </c>
      <c r="K72" s="48">
        <v>472</v>
      </c>
      <c r="L72" s="226" t="s">
        <v>193</v>
      </c>
      <c r="M72" s="226" t="s">
        <v>194</v>
      </c>
      <c r="N72" s="421" t="s">
        <v>201</v>
      </c>
    </row>
    <row r="73" spans="1:14" s="26" customFormat="1" ht="24.75" customHeight="1">
      <c r="A73" s="424"/>
      <c r="B73" s="373"/>
      <c r="C73" s="426"/>
      <c r="D73" s="373"/>
      <c r="E73" s="426"/>
      <c r="F73" s="375"/>
      <c r="G73" s="267"/>
      <c r="H73" s="227">
        <v>55080.800000000003</v>
      </c>
      <c r="I73" s="227">
        <v>55080.6</v>
      </c>
      <c r="J73" s="158" t="s">
        <v>186</v>
      </c>
      <c r="K73" s="48">
        <v>472</v>
      </c>
      <c r="L73" s="226" t="s">
        <v>195</v>
      </c>
      <c r="M73" s="226" t="s">
        <v>187</v>
      </c>
      <c r="N73" s="422"/>
    </row>
    <row r="74" spans="1:14" s="26" customFormat="1" ht="54" customHeight="1">
      <c r="A74" s="420"/>
      <c r="B74" s="374"/>
      <c r="C74" s="427"/>
      <c r="D74" s="374"/>
      <c r="E74" s="427"/>
      <c r="F74" s="304"/>
      <c r="G74" s="267"/>
      <c r="H74" s="227">
        <v>27597</v>
      </c>
      <c r="I74" s="227">
        <v>24714.5</v>
      </c>
      <c r="J74" s="158" t="s">
        <v>23</v>
      </c>
      <c r="K74" s="48">
        <v>472</v>
      </c>
      <c r="L74" s="226" t="s">
        <v>195</v>
      </c>
      <c r="M74" s="226" t="s">
        <v>194</v>
      </c>
      <c r="N74" s="423"/>
    </row>
    <row r="75" spans="1:14" s="26" customFormat="1" ht="35.25" customHeight="1">
      <c r="A75" s="77">
        <v>11</v>
      </c>
      <c r="B75" s="75" t="s">
        <v>61</v>
      </c>
      <c r="C75" s="71" t="s">
        <v>8</v>
      </c>
      <c r="D75" s="75" t="s">
        <v>16</v>
      </c>
      <c r="E75" s="71">
        <v>2021</v>
      </c>
      <c r="F75" s="75" t="s">
        <v>43</v>
      </c>
      <c r="G75" s="41">
        <v>496743.5</v>
      </c>
      <c r="H75" s="41">
        <v>47549.8</v>
      </c>
      <c r="I75" s="41">
        <v>47549.8</v>
      </c>
      <c r="J75" s="158" t="s">
        <v>186</v>
      </c>
      <c r="K75" s="48">
        <v>472</v>
      </c>
      <c r="L75" s="226" t="s">
        <v>197</v>
      </c>
      <c r="M75" s="226" t="s">
        <v>187</v>
      </c>
      <c r="N75" s="230" t="s">
        <v>202</v>
      </c>
    </row>
    <row r="76" spans="1:14" s="26" customFormat="1" ht="114" customHeight="1">
      <c r="A76" s="101">
        <v>12</v>
      </c>
      <c r="B76" s="264" t="s">
        <v>62</v>
      </c>
      <c r="C76" s="71" t="s">
        <v>8</v>
      </c>
      <c r="D76" s="75" t="s">
        <v>16</v>
      </c>
      <c r="E76" s="71">
        <v>2021</v>
      </c>
      <c r="F76" s="75" t="s">
        <v>43</v>
      </c>
      <c r="G76" s="41">
        <v>504020</v>
      </c>
      <c r="H76" s="41">
        <v>0</v>
      </c>
      <c r="I76" s="41">
        <v>0</v>
      </c>
      <c r="J76" s="158" t="s">
        <v>11</v>
      </c>
      <c r="K76" s="48">
        <v>472</v>
      </c>
      <c r="L76" s="226" t="s">
        <v>197</v>
      </c>
      <c r="M76" s="226"/>
      <c r="N76" s="230" t="s">
        <v>204</v>
      </c>
    </row>
    <row r="77" spans="1:14" s="90" customFormat="1" ht="15.75">
      <c r="A77" s="86"/>
      <c r="B77" s="87" t="s">
        <v>10</v>
      </c>
      <c r="C77" s="87"/>
      <c r="D77" s="87"/>
      <c r="E77" s="87"/>
      <c r="F77" s="88"/>
      <c r="G77" s="89">
        <f>G78+G79+G80</f>
        <v>2717634.3</v>
      </c>
      <c r="H77" s="89">
        <f t="shared" ref="H77:I77" si="4">H78+H79+H80</f>
        <v>2102553.7999999998</v>
      </c>
      <c r="I77" s="89">
        <f t="shared" si="4"/>
        <v>2097891.2000000002</v>
      </c>
      <c r="J77" s="159"/>
      <c r="K77" s="188"/>
      <c r="L77" s="189"/>
      <c r="M77" s="189"/>
      <c r="N77" s="189"/>
    </row>
    <row r="78" spans="1:14" s="90" customFormat="1" ht="15.75">
      <c r="A78" s="86"/>
      <c r="B78" s="87" t="s">
        <v>11</v>
      </c>
      <c r="C78" s="87"/>
      <c r="D78" s="87"/>
      <c r="E78" s="87"/>
      <c r="F78" s="88"/>
      <c r="G78" s="89">
        <f>G57+G70+G76</f>
        <v>504020</v>
      </c>
      <c r="H78" s="89">
        <f>H57+H70+H76</f>
        <v>4397.8999999999996</v>
      </c>
      <c r="I78" s="89">
        <f>I57+I70+I76</f>
        <v>4397.8999999999996</v>
      </c>
      <c r="J78" s="159"/>
      <c r="K78" s="188"/>
      <c r="L78" s="189"/>
      <c r="M78" s="189"/>
      <c r="N78" s="189"/>
    </row>
    <row r="79" spans="1:14" s="90" customFormat="1" ht="15.75">
      <c r="A79" s="86"/>
      <c r="B79" s="87" t="s">
        <v>12</v>
      </c>
      <c r="C79" s="87"/>
      <c r="D79" s="87"/>
      <c r="E79" s="87"/>
      <c r="F79" s="88"/>
      <c r="G79" s="89">
        <f>G55+G56+G58+G59+G61+G62+G64+G65+G66+G69+G73+G75</f>
        <v>1353649.5</v>
      </c>
      <c r="H79" s="89">
        <f>H55+H56+H58+H59+H61+H62+H64+H65+H66+H69+H73+H75</f>
        <v>565262.9</v>
      </c>
      <c r="I79" s="89">
        <f>I55+I56+I58+I59+I61+I62+I64+I65+I66+I69+I73+I75</f>
        <v>565253.69999999995</v>
      </c>
      <c r="J79" s="159"/>
      <c r="K79" s="188"/>
      <c r="L79" s="189"/>
      <c r="M79" s="189"/>
      <c r="N79" s="189"/>
    </row>
    <row r="80" spans="1:14" s="90" customFormat="1" ht="15.75">
      <c r="A80" s="86"/>
      <c r="B80" s="87" t="s">
        <v>23</v>
      </c>
      <c r="C80" s="87"/>
      <c r="D80" s="87"/>
      <c r="E80" s="87"/>
      <c r="F80" s="88"/>
      <c r="G80" s="89">
        <f>G60+G63+G67+G72+G74</f>
        <v>859964.8</v>
      </c>
      <c r="H80" s="89">
        <f>H60+H63+H67+H72+H74</f>
        <v>1532893</v>
      </c>
      <c r="I80" s="89">
        <f>I60+I63+I67+I72+I74</f>
        <v>1528239.6</v>
      </c>
      <c r="J80" s="159"/>
      <c r="K80" s="188"/>
      <c r="L80" s="189"/>
      <c r="M80" s="189"/>
      <c r="N80" s="189"/>
    </row>
    <row r="81" spans="1:14" s="27" customFormat="1" ht="15.75">
      <c r="A81" s="71"/>
      <c r="B81" s="380" t="s">
        <v>44</v>
      </c>
      <c r="C81" s="381"/>
      <c r="D81" s="381"/>
      <c r="E81" s="381"/>
      <c r="F81" s="381"/>
      <c r="G81" s="381"/>
      <c r="H81" s="381"/>
      <c r="I81" s="381"/>
      <c r="J81" s="381"/>
      <c r="K81" s="382"/>
      <c r="L81" s="185"/>
      <c r="M81" s="185"/>
      <c r="N81" s="185"/>
    </row>
    <row r="82" spans="1:14" s="27" customFormat="1" ht="15.75">
      <c r="A82" s="71"/>
      <c r="B82" s="380" t="s">
        <v>13</v>
      </c>
      <c r="C82" s="381"/>
      <c r="D82" s="381"/>
      <c r="E82" s="381"/>
      <c r="F82" s="381"/>
      <c r="G82" s="392"/>
      <c r="H82" s="392"/>
      <c r="I82" s="392"/>
      <c r="J82" s="381"/>
      <c r="K82" s="382"/>
      <c r="L82" s="185"/>
      <c r="M82" s="185"/>
      <c r="N82" s="185"/>
    </row>
    <row r="83" spans="1:14" s="27" customFormat="1" ht="66.75" customHeight="1">
      <c r="A83" s="71">
        <v>7</v>
      </c>
      <c r="B83" s="397" t="s">
        <v>45</v>
      </c>
      <c r="C83" s="398"/>
      <c r="D83" s="398"/>
      <c r="E83" s="399"/>
      <c r="F83" s="75" t="s">
        <v>46</v>
      </c>
      <c r="G83" s="47">
        <v>10</v>
      </c>
      <c r="H83" s="47">
        <v>10</v>
      </c>
      <c r="I83" s="212">
        <v>10.5</v>
      </c>
      <c r="J83" s="157" t="s">
        <v>36</v>
      </c>
      <c r="K83" s="48" t="s">
        <v>36</v>
      </c>
      <c r="L83" s="231" t="s">
        <v>36</v>
      </c>
      <c r="M83" s="231" t="s">
        <v>36</v>
      </c>
      <c r="N83" s="212" t="s">
        <v>203</v>
      </c>
    </row>
    <row r="84" spans="1:14" s="27" customFormat="1" ht="18" customHeight="1">
      <c r="A84" s="71">
        <v>8</v>
      </c>
      <c r="B84" s="397" t="s">
        <v>47</v>
      </c>
      <c r="C84" s="398"/>
      <c r="D84" s="398"/>
      <c r="E84" s="399"/>
      <c r="F84" s="75" t="s">
        <v>46</v>
      </c>
      <c r="G84" s="47">
        <v>0</v>
      </c>
      <c r="H84" s="47">
        <v>0</v>
      </c>
      <c r="I84" s="47">
        <v>0</v>
      </c>
      <c r="J84" s="157" t="s">
        <v>36</v>
      </c>
      <c r="K84" s="48" t="s">
        <v>36</v>
      </c>
      <c r="L84" s="231" t="s">
        <v>36</v>
      </c>
      <c r="M84" s="231" t="s">
        <v>36</v>
      </c>
      <c r="N84" s="185"/>
    </row>
    <row r="85" spans="1:14" s="26" customFormat="1" ht="15.75">
      <c r="A85" s="102"/>
      <c r="B85" s="394" t="s">
        <v>7</v>
      </c>
      <c r="C85" s="395"/>
      <c r="D85" s="395"/>
      <c r="E85" s="395"/>
      <c r="F85" s="395"/>
      <c r="G85" s="395"/>
      <c r="H85" s="395"/>
      <c r="I85" s="395"/>
      <c r="J85" s="395"/>
      <c r="K85" s="395"/>
      <c r="L85" s="186"/>
      <c r="M85" s="186"/>
      <c r="N85" s="186"/>
    </row>
    <row r="86" spans="1:14" s="27" customFormat="1" ht="47.25">
      <c r="A86" s="46">
        <v>13</v>
      </c>
      <c r="B86" s="85" t="s">
        <v>63</v>
      </c>
      <c r="C86" s="71" t="s">
        <v>8</v>
      </c>
      <c r="D86" s="85" t="s">
        <v>18</v>
      </c>
      <c r="E86" s="46">
        <v>2021</v>
      </c>
      <c r="F86" s="75" t="s">
        <v>46</v>
      </c>
      <c r="G86" s="45">
        <v>2750</v>
      </c>
      <c r="H86" s="45">
        <v>0</v>
      </c>
      <c r="I86" s="45">
        <v>0</v>
      </c>
      <c r="J86" s="157" t="s">
        <v>12</v>
      </c>
      <c r="K86" s="48"/>
      <c r="L86" s="185"/>
      <c r="M86" s="185"/>
      <c r="N86" s="235" t="s">
        <v>215</v>
      </c>
    </row>
    <row r="87" spans="1:14" s="90" customFormat="1" ht="15.75">
      <c r="A87" s="86"/>
      <c r="B87" s="87" t="s">
        <v>10</v>
      </c>
      <c r="C87" s="87"/>
      <c r="D87" s="87"/>
      <c r="E87" s="87"/>
      <c r="F87" s="88"/>
      <c r="G87" s="89">
        <f>G88+G89+G90</f>
        <v>2750</v>
      </c>
      <c r="H87" s="89">
        <f t="shared" ref="H87:I87" si="5">H88+H89+H90</f>
        <v>0</v>
      </c>
      <c r="I87" s="89">
        <f t="shared" si="5"/>
        <v>0</v>
      </c>
      <c r="J87" s="159"/>
      <c r="K87" s="188"/>
      <c r="L87" s="189"/>
      <c r="M87" s="189"/>
      <c r="N87" s="189"/>
    </row>
    <row r="88" spans="1:14" s="90" customFormat="1" ht="15.75">
      <c r="A88" s="86"/>
      <c r="B88" s="87" t="s">
        <v>11</v>
      </c>
      <c r="C88" s="87"/>
      <c r="D88" s="87"/>
      <c r="E88" s="87"/>
      <c r="F88" s="88"/>
      <c r="G88" s="89">
        <v>0</v>
      </c>
      <c r="H88" s="89">
        <v>0</v>
      </c>
      <c r="I88" s="89">
        <v>0</v>
      </c>
      <c r="J88" s="159"/>
      <c r="K88" s="188"/>
      <c r="L88" s="189"/>
      <c r="M88" s="189"/>
      <c r="N88" s="189"/>
    </row>
    <row r="89" spans="1:14" s="90" customFormat="1" ht="15.75">
      <c r="A89" s="86"/>
      <c r="B89" s="87" t="s">
        <v>12</v>
      </c>
      <c r="C89" s="87"/>
      <c r="D89" s="87"/>
      <c r="E89" s="87"/>
      <c r="F89" s="88"/>
      <c r="G89" s="89">
        <f>G86</f>
        <v>2750</v>
      </c>
      <c r="H89" s="89">
        <v>0</v>
      </c>
      <c r="I89" s="89">
        <v>0</v>
      </c>
      <c r="J89" s="159"/>
      <c r="K89" s="188"/>
      <c r="L89" s="189"/>
      <c r="M89" s="189"/>
      <c r="N89" s="189"/>
    </row>
    <row r="90" spans="1:14" s="90" customFormat="1" ht="15.75">
      <c r="A90" s="86"/>
      <c r="B90" s="87" t="s">
        <v>23</v>
      </c>
      <c r="C90" s="87"/>
      <c r="D90" s="87"/>
      <c r="E90" s="87"/>
      <c r="F90" s="88"/>
      <c r="G90" s="89"/>
      <c r="H90" s="89"/>
      <c r="I90" s="89"/>
      <c r="J90" s="159"/>
      <c r="K90" s="188"/>
      <c r="L90" s="189"/>
      <c r="M90" s="189"/>
      <c r="N90" s="189"/>
    </row>
    <row r="91" spans="1:14" s="27" customFormat="1" ht="15.75">
      <c r="A91" s="71"/>
      <c r="B91" s="380" t="s">
        <v>48</v>
      </c>
      <c r="C91" s="381"/>
      <c r="D91" s="381"/>
      <c r="E91" s="381"/>
      <c r="F91" s="381"/>
      <c r="G91" s="381"/>
      <c r="H91" s="381"/>
      <c r="I91" s="381"/>
      <c r="J91" s="381"/>
      <c r="K91" s="382"/>
      <c r="L91" s="185"/>
      <c r="M91" s="185"/>
      <c r="N91" s="185"/>
    </row>
    <row r="92" spans="1:14" s="27" customFormat="1" ht="15.75">
      <c r="A92" s="71"/>
      <c r="B92" s="380" t="s">
        <v>6</v>
      </c>
      <c r="C92" s="381"/>
      <c r="D92" s="381"/>
      <c r="E92" s="381"/>
      <c r="F92" s="381"/>
      <c r="G92" s="381"/>
      <c r="H92" s="381"/>
      <c r="I92" s="381"/>
      <c r="J92" s="381"/>
      <c r="K92" s="382"/>
      <c r="L92" s="185"/>
      <c r="M92" s="185"/>
      <c r="N92" s="185"/>
    </row>
    <row r="93" spans="1:14" s="27" customFormat="1" ht="36.75" customHeight="1">
      <c r="A93" s="71">
        <v>9</v>
      </c>
      <c r="B93" s="383" t="s">
        <v>49</v>
      </c>
      <c r="C93" s="384"/>
      <c r="D93" s="384"/>
      <c r="E93" s="385"/>
      <c r="F93" s="75" t="s">
        <v>46</v>
      </c>
      <c r="G93" s="41">
        <v>64.400000000000006</v>
      </c>
      <c r="H93" s="41">
        <v>64.400000000000006</v>
      </c>
      <c r="I93" s="41">
        <v>64.400000000000006</v>
      </c>
      <c r="J93" s="157" t="s">
        <v>36</v>
      </c>
      <c r="K93" s="48" t="s">
        <v>36</v>
      </c>
      <c r="L93" s="231" t="s">
        <v>36</v>
      </c>
      <c r="M93" s="231" t="s">
        <v>36</v>
      </c>
      <c r="N93" s="231" t="s">
        <v>205</v>
      </c>
    </row>
    <row r="94" spans="1:14" s="27" customFormat="1" ht="36.75" customHeight="1">
      <c r="A94" s="48"/>
      <c r="B94" s="336" t="s">
        <v>101</v>
      </c>
      <c r="C94" s="337"/>
      <c r="D94" s="337"/>
      <c r="E94" s="337"/>
      <c r="F94" s="337"/>
      <c r="G94" s="337"/>
      <c r="H94" s="337"/>
      <c r="I94" s="337"/>
      <c r="J94" s="337"/>
      <c r="K94" s="338"/>
      <c r="L94" s="185"/>
      <c r="M94" s="185"/>
      <c r="N94" s="185"/>
    </row>
    <row r="95" spans="1:14" s="27" customFormat="1" ht="48" customHeight="1">
      <c r="A95" s="297">
        <v>14</v>
      </c>
      <c r="B95" s="299" t="s">
        <v>102</v>
      </c>
      <c r="C95" s="368" t="s">
        <v>8</v>
      </c>
      <c r="D95" s="301" t="s">
        <v>91</v>
      </c>
      <c r="E95" s="372" t="s">
        <v>92</v>
      </c>
      <c r="F95" s="303" t="s">
        <v>46</v>
      </c>
      <c r="G95" s="92">
        <v>12726</v>
      </c>
      <c r="H95" s="104">
        <v>18979</v>
      </c>
      <c r="I95" s="104">
        <v>18978.7</v>
      </c>
      <c r="J95" s="164" t="s">
        <v>12</v>
      </c>
      <c r="K95" s="48">
        <v>492</v>
      </c>
      <c r="L95" s="234" t="s">
        <v>184</v>
      </c>
      <c r="M95" s="234" t="s">
        <v>185</v>
      </c>
      <c r="N95" s="307" t="s">
        <v>205</v>
      </c>
    </row>
    <row r="96" spans="1:14" s="27" customFormat="1" ht="51.75" customHeight="1">
      <c r="A96" s="298"/>
      <c r="B96" s="300"/>
      <c r="C96" s="370"/>
      <c r="D96" s="302"/>
      <c r="E96" s="374"/>
      <c r="F96" s="304"/>
      <c r="G96" s="92"/>
      <c r="H96" s="104">
        <v>2342</v>
      </c>
      <c r="I96" s="104">
        <v>2341.9</v>
      </c>
      <c r="J96" s="164" t="s">
        <v>186</v>
      </c>
      <c r="K96" s="48">
        <v>492</v>
      </c>
      <c r="L96" s="234" t="s">
        <v>184</v>
      </c>
      <c r="M96" s="234" t="s">
        <v>187</v>
      </c>
      <c r="N96" s="309"/>
    </row>
    <row r="97" spans="1:14" s="27" customFormat="1" ht="81" customHeight="1">
      <c r="A97" s="48">
        <v>15</v>
      </c>
      <c r="B97" s="103" t="s">
        <v>104</v>
      </c>
      <c r="C97" s="237" t="s">
        <v>8</v>
      </c>
      <c r="D97" s="238" t="s">
        <v>91</v>
      </c>
      <c r="E97" s="83" t="s">
        <v>92</v>
      </c>
      <c r="F97" s="75" t="s">
        <v>46</v>
      </c>
      <c r="G97" s="104">
        <v>595</v>
      </c>
      <c r="H97" s="104">
        <v>595</v>
      </c>
      <c r="I97" s="104">
        <v>595</v>
      </c>
      <c r="J97" s="164" t="s">
        <v>12</v>
      </c>
      <c r="K97" s="48">
        <v>492</v>
      </c>
      <c r="L97" s="236" t="s">
        <v>206</v>
      </c>
      <c r="M97" s="236" t="s">
        <v>185</v>
      </c>
      <c r="N97" s="103" t="s">
        <v>256</v>
      </c>
    </row>
    <row r="98" spans="1:14" s="27" customFormat="1" ht="36.75" customHeight="1">
      <c r="A98" s="48">
        <v>16</v>
      </c>
      <c r="B98" s="103" t="s">
        <v>106</v>
      </c>
      <c r="C98" s="71" t="s">
        <v>8</v>
      </c>
      <c r="D98" s="221" t="s">
        <v>91</v>
      </c>
      <c r="E98" s="83" t="s">
        <v>92</v>
      </c>
      <c r="F98" s="75" t="s">
        <v>46</v>
      </c>
      <c r="G98" s="104">
        <v>628</v>
      </c>
      <c r="H98" s="104">
        <v>3790.2</v>
      </c>
      <c r="I98" s="104">
        <v>3789.2</v>
      </c>
      <c r="J98" s="164" t="s">
        <v>12</v>
      </c>
      <c r="K98" s="48">
        <v>492</v>
      </c>
      <c r="L98" s="234" t="s">
        <v>207</v>
      </c>
      <c r="M98" s="234" t="s">
        <v>185</v>
      </c>
      <c r="N98" s="103" t="s">
        <v>257</v>
      </c>
    </row>
    <row r="99" spans="1:14" s="27" customFormat="1" ht="54.75" customHeight="1">
      <c r="A99" s="297">
        <v>17</v>
      </c>
      <c r="B99" s="299" t="s">
        <v>105</v>
      </c>
      <c r="C99" s="297" t="s">
        <v>8</v>
      </c>
      <c r="D99" s="301" t="s">
        <v>91</v>
      </c>
      <c r="E99" s="303" t="s">
        <v>92</v>
      </c>
      <c r="F99" s="301" t="s">
        <v>91</v>
      </c>
      <c r="G99" s="92">
        <v>104895</v>
      </c>
      <c r="H99" s="104">
        <v>6453</v>
      </c>
      <c r="I99" s="104">
        <v>6453</v>
      </c>
      <c r="J99" s="164" t="s">
        <v>12</v>
      </c>
      <c r="K99" s="48">
        <v>492</v>
      </c>
      <c r="L99" s="236" t="s">
        <v>208</v>
      </c>
      <c r="M99" s="236" t="s">
        <v>185</v>
      </c>
      <c r="N99" s="299" t="s">
        <v>258</v>
      </c>
    </row>
    <row r="100" spans="1:14" s="27" customFormat="1" ht="75" customHeight="1">
      <c r="A100" s="298"/>
      <c r="B100" s="300"/>
      <c r="C100" s="298"/>
      <c r="D100" s="302"/>
      <c r="E100" s="304"/>
      <c r="F100" s="302"/>
      <c r="G100" s="92"/>
      <c r="H100" s="104">
        <v>69440</v>
      </c>
      <c r="I100" s="104">
        <v>69440</v>
      </c>
      <c r="J100" s="164" t="s">
        <v>11</v>
      </c>
      <c r="K100" s="48">
        <v>492</v>
      </c>
      <c r="L100" s="236" t="s">
        <v>208</v>
      </c>
      <c r="M100" s="236" t="s">
        <v>209</v>
      </c>
      <c r="N100" s="300"/>
    </row>
    <row r="101" spans="1:14" s="27" customFormat="1" ht="43.5" customHeight="1">
      <c r="A101" s="297">
        <v>18</v>
      </c>
      <c r="B101" s="299" t="s">
        <v>107</v>
      </c>
      <c r="C101" s="368" t="s">
        <v>8</v>
      </c>
      <c r="D101" s="301" t="s">
        <v>91</v>
      </c>
      <c r="E101" s="372" t="s">
        <v>92</v>
      </c>
      <c r="F101" s="303" t="s">
        <v>46</v>
      </c>
      <c r="G101" s="92">
        <v>13927</v>
      </c>
      <c r="H101" s="104">
        <v>57739.6</v>
      </c>
      <c r="I101" s="104">
        <v>57689.599999999999</v>
      </c>
      <c r="J101" s="164" t="s">
        <v>12</v>
      </c>
      <c r="K101" s="48">
        <v>492</v>
      </c>
      <c r="L101" s="234" t="s">
        <v>210</v>
      </c>
      <c r="M101" s="234" t="s">
        <v>185</v>
      </c>
      <c r="N101" s="299" t="s">
        <v>259</v>
      </c>
    </row>
    <row r="102" spans="1:14" s="27" customFormat="1" ht="35.25" customHeight="1">
      <c r="A102" s="391"/>
      <c r="B102" s="316"/>
      <c r="C102" s="369"/>
      <c r="D102" s="371"/>
      <c r="E102" s="373"/>
      <c r="F102" s="375"/>
      <c r="G102" s="92"/>
      <c r="H102" s="104">
        <v>23042.1</v>
      </c>
      <c r="I102" s="104">
        <v>23041.9</v>
      </c>
      <c r="J102" s="164" t="s">
        <v>186</v>
      </c>
      <c r="K102" s="48">
        <v>492</v>
      </c>
      <c r="L102" s="234" t="s">
        <v>210</v>
      </c>
      <c r="M102" s="234" t="s">
        <v>187</v>
      </c>
      <c r="N102" s="316"/>
    </row>
    <row r="103" spans="1:14" s="27" customFormat="1" ht="31.5" customHeight="1">
      <c r="A103" s="298"/>
      <c r="B103" s="300"/>
      <c r="C103" s="370"/>
      <c r="D103" s="302"/>
      <c r="E103" s="374"/>
      <c r="F103" s="304"/>
      <c r="G103" s="92"/>
      <c r="H103" s="104">
        <v>13927</v>
      </c>
      <c r="I103" s="104">
        <v>13926.5</v>
      </c>
      <c r="J103" s="164" t="s">
        <v>11</v>
      </c>
      <c r="K103" s="48">
        <v>492</v>
      </c>
      <c r="L103" s="234" t="s">
        <v>210</v>
      </c>
      <c r="M103" s="234" t="s">
        <v>200</v>
      </c>
      <c r="N103" s="300"/>
    </row>
    <row r="104" spans="1:14" s="27" customFormat="1" ht="57" customHeight="1">
      <c r="A104" s="297">
        <v>19</v>
      </c>
      <c r="B104" s="299" t="s">
        <v>262</v>
      </c>
      <c r="C104" s="297" t="s">
        <v>8</v>
      </c>
      <c r="D104" s="301" t="s">
        <v>91</v>
      </c>
      <c r="E104" s="303" t="s">
        <v>260</v>
      </c>
      <c r="F104" s="301" t="s">
        <v>91</v>
      </c>
      <c r="G104" s="247"/>
      <c r="H104" s="247">
        <v>2357.9</v>
      </c>
      <c r="I104" s="247">
        <v>2357.9</v>
      </c>
      <c r="J104" s="164" t="s">
        <v>12</v>
      </c>
      <c r="K104" s="48">
        <v>492</v>
      </c>
      <c r="L104" s="234" t="s">
        <v>212</v>
      </c>
      <c r="M104" s="234" t="s">
        <v>185</v>
      </c>
      <c r="N104" s="299" t="s">
        <v>261</v>
      </c>
    </row>
    <row r="105" spans="1:14" s="27" customFormat="1" ht="57.75" customHeight="1">
      <c r="A105" s="298"/>
      <c r="B105" s="300"/>
      <c r="C105" s="298"/>
      <c r="D105" s="302"/>
      <c r="E105" s="304"/>
      <c r="F105" s="302"/>
      <c r="G105" s="247"/>
      <c r="H105" s="247">
        <v>78639.3</v>
      </c>
      <c r="I105" s="247">
        <v>76715.8</v>
      </c>
      <c r="J105" s="164" t="s">
        <v>186</v>
      </c>
      <c r="K105" s="48">
        <v>492</v>
      </c>
      <c r="L105" s="234" t="s">
        <v>212</v>
      </c>
      <c r="M105" s="234" t="s">
        <v>187</v>
      </c>
      <c r="N105" s="300"/>
    </row>
    <row r="106" spans="1:14" s="27" customFormat="1" ht="42" customHeight="1">
      <c r="A106" s="48">
        <v>20</v>
      </c>
      <c r="B106" s="103" t="s">
        <v>108</v>
      </c>
      <c r="C106" s="71" t="s">
        <v>8</v>
      </c>
      <c r="D106" s="84" t="s">
        <v>91</v>
      </c>
      <c r="E106" s="83" t="s">
        <v>92</v>
      </c>
      <c r="F106" s="75" t="s">
        <v>46</v>
      </c>
      <c r="G106" s="104">
        <v>41184</v>
      </c>
      <c r="H106" s="104">
        <v>158631.20000000001</v>
      </c>
      <c r="I106" s="104">
        <v>158631.20000000001</v>
      </c>
      <c r="J106" s="164" t="s">
        <v>12</v>
      </c>
      <c r="K106" s="48">
        <v>492</v>
      </c>
      <c r="L106" s="234" t="s">
        <v>211</v>
      </c>
      <c r="M106" s="234" t="s">
        <v>187</v>
      </c>
      <c r="N106" s="151" t="s">
        <v>253</v>
      </c>
    </row>
    <row r="107" spans="1:14" s="26" customFormat="1" ht="15.75">
      <c r="A107" s="44"/>
      <c r="B107" s="394" t="s">
        <v>7</v>
      </c>
      <c r="C107" s="395"/>
      <c r="D107" s="395"/>
      <c r="E107" s="395"/>
      <c r="F107" s="395"/>
      <c r="G107" s="396"/>
      <c r="H107" s="396"/>
      <c r="I107" s="396"/>
      <c r="J107" s="395"/>
      <c r="K107" s="395"/>
      <c r="L107" s="233"/>
      <c r="M107" s="233"/>
      <c r="N107" s="186"/>
    </row>
    <row r="108" spans="1:14" s="27" customFormat="1" ht="47.25">
      <c r="A108" s="71">
        <v>21</v>
      </c>
      <c r="B108" s="105" t="s">
        <v>77</v>
      </c>
      <c r="C108" s="71" t="s">
        <v>8</v>
      </c>
      <c r="D108" s="75" t="s">
        <v>18</v>
      </c>
      <c r="E108" s="71">
        <v>2021</v>
      </c>
      <c r="F108" s="75" t="s">
        <v>46</v>
      </c>
      <c r="G108" s="41">
        <v>26553.3</v>
      </c>
      <c r="H108" s="41">
        <v>18480</v>
      </c>
      <c r="I108" s="41">
        <v>18480</v>
      </c>
      <c r="J108" s="164" t="s">
        <v>11</v>
      </c>
      <c r="K108" s="48">
        <v>492</v>
      </c>
      <c r="L108" s="239" t="s">
        <v>208</v>
      </c>
      <c r="M108" s="239" t="s">
        <v>209</v>
      </c>
      <c r="N108" s="231" t="s">
        <v>205</v>
      </c>
    </row>
    <row r="109" spans="1:14" s="26" customFormat="1" ht="83.25" customHeight="1">
      <c r="A109" s="77">
        <v>22</v>
      </c>
      <c r="B109" s="106" t="s">
        <v>78</v>
      </c>
      <c r="C109" s="77" t="s">
        <v>8</v>
      </c>
      <c r="D109" s="99" t="s">
        <v>18</v>
      </c>
      <c r="E109" s="99">
        <v>2021</v>
      </c>
      <c r="F109" s="75" t="s">
        <v>46</v>
      </c>
      <c r="G109" s="107">
        <v>11251</v>
      </c>
      <c r="H109" s="107">
        <v>7840</v>
      </c>
      <c r="I109" s="107">
        <v>7840</v>
      </c>
      <c r="J109" s="164" t="s">
        <v>11</v>
      </c>
      <c r="K109" s="48">
        <v>492</v>
      </c>
      <c r="L109" s="239" t="s">
        <v>208</v>
      </c>
      <c r="M109" s="239" t="s">
        <v>209</v>
      </c>
      <c r="N109" s="231" t="s">
        <v>205</v>
      </c>
    </row>
    <row r="110" spans="1:14" s="28" customFormat="1" ht="65.25" customHeight="1">
      <c r="A110" s="71">
        <v>23</v>
      </c>
      <c r="B110" s="106" t="s">
        <v>79</v>
      </c>
      <c r="C110" s="108" t="s">
        <v>8</v>
      </c>
      <c r="D110" s="109" t="s">
        <v>18</v>
      </c>
      <c r="E110" s="108">
        <v>2021</v>
      </c>
      <c r="F110" s="75" t="s">
        <v>46</v>
      </c>
      <c r="G110" s="107">
        <v>28889.4</v>
      </c>
      <c r="H110" s="107">
        <v>20160</v>
      </c>
      <c r="I110" s="107">
        <v>20160</v>
      </c>
      <c r="J110" s="164" t="s">
        <v>11</v>
      </c>
      <c r="K110" s="48">
        <v>492</v>
      </c>
      <c r="L110" s="239" t="s">
        <v>208</v>
      </c>
      <c r="M110" s="239" t="s">
        <v>209</v>
      </c>
      <c r="N110" s="231" t="s">
        <v>205</v>
      </c>
    </row>
    <row r="111" spans="1:14" s="26" customFormat="1" ht="56.25" customHeight="1">
      <c r="A111" s="77">
        <v>24</v>
      </c>
      <c r="B111" s="106" t="s">
        <v>80</v>
      </c>
      <c r="C111" s="108" t="s">
        <v>8</v>
      </c>
      <c r="D111" s="109" t="s">
        <v>18</v>
      </c>
      <c r="E111" s="77">
        <v>2021</v>
      </c>
      <c r="F111" s="75" t="s">
        <v>46</v>
      </c>
      <c r="G111" s="107">
        <v>33306.300000000003</v>
      </c>
      <c r="H111" s="107">
        <v>22960</v>
      </c>
      <c r="I111" s="107">
        <v>22960</v>
      </c>
      <c r="J111" s="164" t="s">
        <v>11</v>
      </c>
      <c r="K111" s="48">
        <v>492</v>
      </c>
      <c r="L111" s="239" t="s">
        <v>208</v>
      </c>
      <c r="M111" s="239" t="s">
        <v>209</v>
      </c>
      <c r="N111" s="231" t="s">
        <v>205</v>
      </c>
    </row>
    <row r="112" spans="1:14" s="26" customFormat="1" ht="65.25" customHeight="1">
      <c r="A112" s="71">
        <v>25</v>
      </c>
      <c r="B112" s="106" t="s">
        <v>86</v>
      </c>
      <c r="C112" s="108" t="s">
        <v>8</v>
      </c>
      <c r="D112" s="109" t="s">
        <v>18</v>
      </c>
      <c r="E112" s="110">
        <v>2021</v>
      </c>
      <c r="F112" s="75" t="s">
        <v>46</v>
      </c>
      <c r="G112" s="111">
        <v>280000</v>
      </c>
      <c r="H112" s="111"/>
      <c r="I112" s="111"/>
      <c r="J112" s="164" t="s">
        <v>11</v>
      </c>
      <c r="K112" s="48"/>
      <c r="L112" s="233"/>
      <c r="M112" s="233"/>
      <c r="N112" s="230" t="s">
        <v>213</v>
      </c>
    </row>
    <row r="113" spans="1:14" s="26" customFormat="1" ht="52.5" customHeight="1">
      <c r="A113" s="77">
        <v>26</v>
      </c>
      <c r="B113" s="106" t="s">
        <v>87</v>
      </c>
      <c r="C113" s="108" t="s">
        <v>8</v>
      </c>
      <c r="D113" s="109" t="s">
        <v>18</v>
      </c>
      <c r="E113" s="110">
        <v>2021</v>
      </c>
      <c r="F113" s="75" t="s">
        <v>46</v>
      </c>
      <c r="G113" s="111">
        <v>34878.199999999997</v>
      </c>
      <c r="H113" s="339">
        <v>48913.3</v>
      </c>
      <c r="I113" s="339">
        <v>48913.3</v>
      </c>
      <c r="J113" s="341" t="s">
        <v>12</v>
      </c>
      <c r="K113" s="343">
        <v>124</v>
      </c>
      <c r="L113" s="328" t="s">
        <v>212</v>
      </c>
      <c r="M113" s="328" t="s">
        <v>187</v>
      </c>
      <c r="N113" s="330" t="s">
        <v>205</v>
      </c>
    </row>
    <row r="114" spans="1:14" s="26" customFormat="1" ht="51" customHeight="1">
      <c r="A114" s="71">
        <v>27</v>
      </c>
      <c r="B114" s="106" t="s">
        <v>88</v>
      </c>
      <c r="C114" s="108" t="s">
        <v>8</v>
      </c>
      <c r="D114" s="109" t="s">
        <v>18</v>
      </c>
      <c r="E114" s="110">
        <v>2021</v>
      </c>
      <c r="F114" s="75" t="s">
        <v>46</v>
      </c>
      <c r="G114" s="111">
        <v>22815.4</v>
      </c>
      <c r="H114" s="340"/>
      <c r="I114" s="340"/>
      <c r="J114" s="342"/>
      <c r="K114" s="344"/>
      <c r="L114" s="329"/>
      <c r="M114" s="329"/>
      <c r="N114" s="331"/>
    </row>
    <row r="115" spans="1:14" s="90" customFormat="1" ht="15.75">
      <c r="A115" s="86"/>
      <c r="B115" s="87" t="s">
        <v>10</v>
      </c>
      <c r="C115" s="87"/>
      <c r="D115" s="87"/>
      <c r="E115" s="87"/>
      <c r="F115" s="88"/>
      <c r="G115" s="89">
        <f>G116+G117+G118</f>
        <v>611648.6</v>
      </c>
      <c r="H115" s="89">
        <f t="shared" ref="H115:I115" si="6">H116+H117+H118</f>
        <v>554289.6</v>
      </c>
      <c r="I115" s="89">
        <f t="shared" si="6"/>
        <v>552314</v>
      </c>
      <c r="J115" s="159"/>
      <c r="K115" s="188"/>
      <c r="L115" s="232"/>
      <c r="M115" s="232"/>
      <c r="N115" s="189"/>
    </row>
    <row r="116" spans="1:14" s="90" customFormat="1" ht="15.75">
      <c r="A116" s="86"/>
      <c r="B116" s="87" t="s">
        <v>11</v>
      </c>
      <c r="C116" s="87"/>
      <c r="D116" s="87"/>
      <c r="E116" s="87"/>
      <c r="F116" s="88"/>
      <c r="G116" s="89">
        <f>G100+G103+G108+G109+G110+G111+G112</f>
        <v>380000</v>
      </c>
      <c r="H116" s="89">
        <f>H100+H103+H108+H109+H110+H111+H112</f>
        <v>152807</v>
      </c>
      <c r="I116" s="89">
        <f>I100+I103+I108+I109+I110+I111+I112</f>
        <v>152806.5</v>
      </c>
      <c r="J116" s="159"/>
      <c r="K116" s="188"/>
      <c r="L116" s="189"/>
      <c r="M116" s="189"/>
      <c r="N116" s="189"/>
    </row>
    <row r="117" spans="1:14" s="90" customFormat="1" ht="15.75">
      <c r="A117" s="86"/>
      <c r="B117" s="87" t="s">
        <v>12</v>
      </c>
      <c r="C117" s="87"/>
      <c r="D117" s="87"/>
      <c r="E117" s="87"/>
      <c r="F117" s="88"/>
      <c r="G117" s="89">
        <f>G95+G96+G97+G98+G99+G101+G102+G106+G113+G114</f>
        <v>231648.6</v>
      </c>
      <c r="H117" s="89">
        <f>H95+H96+H97+H98+H99+H101+H102+H104+H105+H106+H113</f>
        <v>401482.6</v>
      </c>
      <c r="I117" s="89">
        <f>I95+I96+I97+I98+I99+I101+I102+I104+I105+I106+I113</f>
        <v>399507.5</v>
      </c>
      <c r="J117" s="159"/>
      <c r="K117" s="188"/>
      <c r="L117" s="189"/>
      <c r="M117" s="189"/>
      <c r="N117" s="189"/>
    </row>
    <row r="118" spans="1:14" s="90" customFormat="1" ht="15.75">
      <c r="A118" s="86"/>
      <c r="B118" s="87" t="s">
        <v>23</v>
      </c>
      <c r="C118" s="87"/>
      <c r="D118" s="87"/>
      <c r="E118" s="87"/>
      <c r="F118" s="88"/>
      <c r="G118" s="89"/>
      <c r="H118" s="89"/>
      <c r="I118" s="89"/>
      <c r="J118" s="159"/>
      <c r="K118" s="188"/>
      <c r="L118" s="189"/>
      <c r="M118" s="189"/>
      <c r="N118" s="189"/>
    </row>
    <row r="119" spans="1:14" s="27" customFormat="1" ht="15.75">
      <c r="A119" s="71"/>
      <c r="B119" s="380" t="s">
        <v>132</v>
      </c>
      <c r="C119" s="381"/>
      <c r="D119" s="381"/>
      <c r="E119" s="381"/>
      <c r="F119" s="381"/>
      <c r="G119" s="381"/>
      <c r="H119" s="381"/>
      <c r="I119" s="381"/>
      <c r="J119" s="381"/>
      <c r="K119" s="382"/>
      <c r="L119" s="185"/>
      <c r="M119" s="185"/>
      <c r="N119" s="185"/>
    </row>
    <row r="120" spans="1:14" s="27" customFormat="1" ht="15.75">
      <c r="A120" s="71"/>
      <c r="B120" s="380" t="s">
        <v>6</v>
      </c>
      <c r="C120" s="381"/>
      <c r="D120" s="381"/>
      <c r="E120" s="381"/>
      <c r="F120" s="381"/>
      <c r="G120" s="381"/>
      <c r="H120" s="381"/>
      <c r="I120" s="381"/>
      <c r="J120" s="381"/>
      <c r="K120" s="382"/>
      <c r="L120" s="185"/>
      <c r="M120" s="185"/>
      <c r="N120" s="185"/>
    </row>
    <row r="121" spans="1:14" s="27" customFormat="1" ht="15.75">
      <c r="A121" s="71">
        <v>10</v>
      </c>
      <c r="B121" s="397" t="s">
        <v>19</v>
      </c>
      <c r="C121" s="398"/>
      <c r="D121" s="398"/>
      <c r="E121" s="399"/>
      <c r="F121" s="75" t="s">
        <v>51</v>
      </c>
      <c r="G121" s="41">
        <v>114</v>
      </c>
      <c r="H121" s="41">
        <v>114</v>
      </c>
      <c r="I121" s="41">
        <v>121</v>
      </c>
      <c r="J121" s="165" t="s">
        <v>36</v>
      </c>
      <c r="K121" s="165" t="s">
        <v>36</v>
      </c>
      <c r="L121" s="165" t="s">
        <v>36</v>
      </c>
      <c r="M121" s="165" t="s">
        <v>36</v>
      </c>
      <c r="N121" s="192" t="s">
        <v>183</v>
      </c>
    </row>
    <row r="122" spans="1:14" s="26" customFormat="1" ht="15.75">
      <c r="A122" s="77"/>
      <c r="B122" s="378" t="s">
        <v>7</v>
      </c>
      <c r="C122" s="379"/>
      <c r="D122" s="379"/>
      <c r="E122" s="379"/>
      <c r="F122" s="379"/>
      <c r="G122" s="379"/>
      <c r="H122" s="379"/>
      <c r="I122" s="379"/>
      <c r="J122" s="379"/>
      <c r="K122" s="379"/>
      <c r="L122" s="186"/>
      <c r="M122" s="186"/>
      <c r="N122" s="186"/>
    </row>
    <row r="123" spans="1:14" s="115" customFormat="1" ht="31.5">
      <c r="A123" s="112">
        <v>28</v>
      </c>
      <c r="B123" s="113" t="s">
        <v>69</v>
      </c>
      <c r="C123" s="112" t="s">
        <v>59</v>
      </c>
      <c r="D123" s="75" t="s">
        <v>109</v>
      </c>
      <c r="E123" s="112" t="s">
        <v>17</v>
      </c>
      <c r="F123" s="75" t="s">
        <v>51</v>
      </c>
      <c r="G123" s="114">
        <v>2</v>
      </c>
      <c r="H123" s="114">
        <v>2</v>
      </c>
      <c r="I123" s="114">
        <v>2</v>
      </c>
      <c r="J123" s="165" t="s">
        <v>36</v>
      </c>
      <c r="K123" s="165" t="s">
        <v>36</v>
      </c>
      <c r="L123" s="165" t="s">
        <v>36</v>
      </c>
      <c r="M123" s="165" t="s">
        <v>36</v>
      </c>
      <c r="N123" s="231" t="s">
        <v>205</v>
      </c>
    </row>
    <row r="124" spans="1:14" s="90" customFormat="1" ht="15.75">
      <c r="A124" s="86"/>
      <c r="B124" s="87" t="s">
        <v>10</v>
      </c>
      <c r="C124" s="87"/>
      <c r="D124" s="87"/>
      <c r="E124" s="87"/>
      <c r="F124" s="88"/>
      <c r="G124" s="116">
        <v>0</v>
      </c>
      <c r="H124" s="116">
        <f t="shared" ref="H124:I124" si="7">H125+H126+H127</f>
        <v>0</v>
      </c>
      <c r="I124" s="116">
        <f t="shared" si="7"/>
        <v>0</v>
      </c>
      <c r="J124" s="159"/>
      <c r="K124" s="188"/>
      <c r="L124" s="189"/>
      <c r="M124" s="189"/>
      <c r="N124" s="189"/>
    </row>
    <row r="125" spans="1:14" s="90" customFormat="1" ht="15.75">
      <c r="A125" s="86"/>
      <c r="B125" s="87" t="s">
        <v>11</v>
      </c>
      <c r="C125" s="87"/>
      <c r="D125" s="87"/>
      <c r="E125" s="87"/>
      <c r="F125" s="88"/>
      <c r="G125" s="117"/>
      <c r="H125" s="116"/>
      <c r="I125" s="116"/>
      <c r="J125" s="159"/>
      <c r="K125" s="188"/>
      <c r="L125" s="189"/>
      <c r="M125" s="189"/>
      <c r="N125" s="189"/>
    </row>
    <row r="126" spans="1:14" s="90" customFormat="1" ht="15.75">
      <c r="A126" s="86"/>
      <c r="B126" s="87" t="s">
        <v>12</v>
      </c>
      <c r="C126" s="87"/>
      <c r="D126" s="87"/>
      <c r="E126" s="87"/>
      <c r="F126" s="88"/>
      <c r="G126" s="116"/>
      <c r="H126" s="116"/>
      <c r="I126" s="116"/>
      <c r="J126" s="159"/>
      <c r="K126" s="188"/>
      <c r="L126" s="189"/>
      <c r="M126" s="189"/>
      <c r="N126" s="189"/>
    </row>
    <row r="127" spans="1:14" s="90" customFormat="1" ht="15.75">
      <c r="A127" s="86"/>
      <c r="B127" s="87" t="s">
        <v>23</v>
      </c>
      <c r="C127" s="87"/>
      <c r="D127" s="87"/>
      <c r="E127" s="87"/>
      <c r="F127" s="88"/>
      <c r="G127" s="89"/>
      <c r="H127" s="89"/>
      <c r="I127" s="89"/>
      <c r="J127" s="159"/>
      <c r="K127" s="188"/>
      <c r="L127" s="189"/>
      <c r="M127" s="189"/>
      <c r="N127" s="189"/>
    </row>
    <row r="128" spans="1:14" s="27" customFormat="1" ht="15.75">
      <c r="A128" s="71"/>
      <c r="B128" s="380" t="s">
        <v>265</v>
      </c>
      <c r="C128" s="381"/>
      <c r="D128" s="381"/>
      <c r="E128" s="381"/>
      <c r="F128" s="381"/>
      <c r="G128" s="381"/>
      <c r="H128" s="381"/>
      <c r="I128" s="381"/>
      <c r="J128" s="381"/>
      <c r="K128" s="382"/>
      <c r="L128" s="185"/>
      <c r="M128" s="185"/>
      <c r="N128" s="185"/>
    </row>
    <row r="129" spans="1:14" s="26" customFormat="1" ht="15.75">
      <c r="A129" s="71"/>
      <c r="B129" s="380" t="s">
        <v>6</v>
      </c>
      <c r="C129" s="381"/>
      <c r="D129" s="381"/>
      <c r="E129" s="381"/>
      <c r="F129" s="381"/>
      <c r="G129" s="381"/>
      <c r="H129" s="381"/>
      <c r="I129" s="381"/>
      <c r="J129" s="381"/>
      <c r="K129" s="382"/>
      <c r="L129" s="186"/>
      <c r="M129" s="186"/>
      <c r="N129" s="186"/>
    </row>
    <row r="130" spans="1:14" s="26" customFormat="1" ht="33.75" customHeight="1">
      <c r="A130" s="46">
        <v>11</v>
      </c>
      <c r="B130" s="383" t="s">
        <v>52</v>
      </c>
      <c r="C130" s="384"/>
      <c r="D130" s="384"/>
      <c r="E130" s="385"/>
      <c r="F130" s="75" t="s">
        <v>71</v>
      </c>
      <c r="G130" s="45">
        <v>80</v>
      </c>
      <c r="H130" s="45">
        <v>80</v>
      </c>
      <c r="I130" s="45">
        <v>100</v>
      </c>
      <c r="J130" s="165" t="s">
        <v>36</v>
      </c>
      <c r="K130" s="165" t="s">
        <v>36</v>
      </c>
      <c r="L130" s="165" t="s">
        <v>36</v>
      </c>
      <c r="M130" s="165" t="s">
        <v>36</v>
      </c>
      <c r="N130" s="231" t="s">
        <v>205</v>
      </c>
    </row>
    <row r="131" spans="1:14" s="26" customFormat="1" ht="15.75">
      <c r="A131" s="77"/>
      <c r="B131" s="378" t="s">
        <v>133</v>
      </c>
      <c r="C131" s="379"/>
      <c r="D131" s="379"/>
      <c r="E131" s="379"/>
      <c r="F131" s="379"/>
      <c r="G131" s="379"/>
      <c r="H131" s="379"/>
      <c r="I131" s="379"/>
      <c r="J131" s="379"/>
      <c r="K131" s="379"/>
      <c r="L131" s="186"/>
      <c r="M131" s="186"/>
      <c r="N131" s="186"/>
    </row>
    <row r="132" spans="1:14" s="27" customFormat="1" ht="54.75" customHeight="1">
      <c r="A132" s="71">
        <v>29</v>
      </c>
      <c r="B132" s="105" t="s">
        <v>134</v>
      </c>
      <c r="C132" s="71" t="s">
        <v>8</v>
      </c>
      <c r="D132" s="84" t="s">
        <v>91</v>
      </c>
      <c r="E132" s="71" t="s">
        <v>17</v>
      </c>
      <c r="F132" s="75" t="s">
        <v>110</v>
      </c>
      <c r="G132" s="41">
        <v>1114</v>
      </c>
      <c r="H132" s="41">
        <v>4114</v>
      </c>
      <c r="I132" s="41">
        <v>4113.8999999999996</v>
      </c>
      <c r="J132" s="157" t="s">
        <v>12</v>
      </c>
      <c r="K132" s="48">
        <v>122</v>
      </c>
      <c r="L132" s="236" t="s">
        <v>214</v>
      </c>
      <c r="M132" s="236" t="s">
        <v>185</v>
      </c>
      <c r="N132" s="231" t="s">
        <v>205</v>
      </c>
    </row>
    <row r="133" spans="1:14" s="121" customFormat="1" ht="94.5">
      <c r="A133" s="118">
        <v>30</v>
      </c>
      <c r="B133" s="119" t="s">
        <v>135</v>
      </c>
      <c r="C133" s="71" t="s">
        <v>8</v>
      </c>
      <c r="D133" s="84" t="s">
        <v>91</v>
      </c>
      <c r="E133" s="71" t="s">
        <v>17</v>
      </c>
      <c r="F133" s="75" t="s">
        <v>110</v>
      </c>
      <c r="G133" s="120">
        <v>321</v>
      </c>
      <c r="H133" s="120">
        <v>321</v>
      </c>
      <c r="I133" s="120">
        <v>320.89999999999998</v>
      </c>
      <c r="J133" s="157" t="s">
        <v>12</v>
      </c>
      <c r="K133" s="48">
        <v>122</v>
      </c>
      <c r="L133" s="236" t="s">
        <v>216</v>
      </c>
      <c r="M133" s="236" t="s">
        <v>185</v>
      </c>
      <c r="N133" s="231" t="s">
        <v>205</v>
      </c>
    </row>
    <row r="134" spans="1:14" s="90" customFormat="1" ht="15.75">
      <c r="A134" s="86"/>
      <c r="B134" s="87" t="s">
        <v>10</v>
      </c>
      <c r="C134" s="87"/>
      <c r="D134" s="87"/>
      <c r="E134" s="87"/>
      <c r="F134" s="88"/>
      <c r="G134" s="116">
        <f>G135+G136+G137</f>
        <v>1435</v>
      </c>
      <c r="H134" s="116">
        <f t="shared" ref="H134:I134" si="8">H135+H136+H137</f>
        <v>4435</v>
      </c>
      <c r="I134" s="116">
        <f t="shared" si="8"/>
        <v>4434.7999999999993</v>
      </c>
      <c r="J134" s="159"/>
      <c r="K134" s="188"/>
      <c r="L134" s="189"/>
      <c r="M134" s="189"/>
      <c r="N134" s="189"/>
    </row>
    <row r="135" spans="1:14" s="90" customFormat="1" ht="15.75">
      <c r="A135" s="86"/>
      <c r="B135" s="87" t="s">
        <v>11</v>
      </c>
      <c r="C135" s="87"/>
      <c r="D135" s="87"/>
      <c r="E135" s="87"/>
      <c r="F135" s="88"/>
      <c r="G135" s="117"/>
      <c r="H135" s="116"/>
      <c r="I135" s="116"/>
      <c r="J135" s="159"/>
      <c r="K135" s="188"/>
      <c r="L135" s="189"/>
      <c r="M135" s="189"/>
      <c r="N135" s="189"/>
    </row>
    <row r="136" spans="1:14" s="90" customFormat="1" ht="15.75">
      <c r="A136" s="86"/>
      <c r="B136" s="87" t="s">
        <v>12</v>
      </c>
      <c r="C136" s="87"/>
      <c r="D136" s="87"/>
      <c r="E136" s="87"/>
      <c r="F136" s="88"/>
      <c r="G136" s="116">
        <f>G132+G133</f>
        <v>1435</v>
      </c>
      <c r="H136" s="116">
        <f t="shared" ref="H136:I136" si="9">H132+H133</f>
        <v>4435</v>
      </c>
      <c r="I136" s="116">
        <f t="shared" si="9"/>
        <v>4434.7999999999993</v>
      </c>
      <c r="J136" s="159"/>
      <c r="K136" s="188"/>
      <c r="L136" s="189"/>
      <c r="M136" s="189"/>
      <c r="N136" s="189"/>
    </row>
    <row r="137" spans="1:14" s="90" customFormat="1" ht="15.75">
      <c r="A137" s="86"/>
      <c r="B137" s="87" t="s">
        <v>23</v>
      </c>
      <c r="C137" s="87"/>
      <c r="D137" s="87"/>
      <c r="E137" s="87"/>
      <c r="F137" s="88"/>
      <c r="G137" s="89"/>
      <c r="H137" s="89"/>
      <c r="I137" s="89"/>
      <c r="J137" s="159"/>
      <c r="K137" s="188"/>
      <c r="L137" s="189"/>
      <c r="M137" s="189"/>
      <c r="N137" s="189"/>
    </row>
    <row r="138" spans="1:14" s="26" customFormat="1" ht="15.75">
      <c r="A138" s="122"/>
      <c r="B138" s="17" t="s">
        <v>20</v>
      </c>
      <c r="C138" s="17"/>
      <c r="D138" s="17"/>
      <c r="E138" s="17"/>
      <c r="F138" s="123"/>
      <c r="G138" s="124">
        <f>G139+G140+G141</f>
        <v>3333467.9000000004</v>
      </c>
      <c r="H138" s="124">
        <f t="shared" ref="H138:I138" si="10">H139+H140+H141</f>
        <v>2661278.4</v>
      </c>
      <c r="I138" s="124">
        <f t="shared" si="10"/>
        <v>2654640</v>
      </c>
      <c r="J138" s="166"/>
      <c r="K138" s="195"/>
      <c r="L138" s="219"/>
      <c r="M138" s="219"/>
      <c r="N138" s="219"/>
    </row>
    <row r="139" spans="1:14" s="26" customFormat="1" ht="15.75">
      <c r="A139" s="122"/>
      <c r="B139" s="17" t="s">
        <v>11</v>
      </c>
      <c r="C139" s="17"/>
      <c r="D139" s="17"/>
      <c r="E139" s="17"/>
      <c r="F139" s="123"/>
      <c r="G139" s="124">
        <f>G78+G88+G116+G125+G135</f>
        <v>884020</v>
      </c>
      <c r="H139" s="124">
        <f>H78+H88+H116+H125+H135</f>
        <v>157204.9</v>
      </c>
      <c r="I139" s="124">
        <f>I78+I88+I116+I125+I135</f>
        <v>157204.4</v>
      </c>
      <c r="J139" s="166"/>
      <c r="K139" s="195"/>
      <c r="L139" s="219"/>
      <c r="M139" s="219"/>
      <c r="N139" s="219"/>
    </row>
    <row r="140" spans="1:14" s="26" customFormat="1" ht="15.75">
      <c r="A140" s="122"/>
      <c r="B140" s="17" t="s">
        <v>12</v>
      </c>
      <c r="C140" s="17"/>
      <c r="D140" s="17"/>
      <c r="E140" s="17"/>
      <c r="F140" s="123"/>
      <c r="G140" s="124">
        <f>G79+G89+G117+G136</f>
        <v>1589483.1</v>
      </c>
      <c r="H140" s="124">
        <f>H79+H89+H117+H136</f>
        <v>971180.5</v>
      </c>
      <c r="I140" s="124">
        <f>I79+I89+I117+I136</f>
        <v>969196</v>
      </c>
      <c r="J140" s="166"/>
      <c r="K140" s="195"/>
      <c r="L140" s="219"/>
      <c r="M140" s="219"/>
      <c r="N140" s="219"/>
    </row>
    <row r="141" spans="1:14" s="26" customFormat="1" ht="15.75">
      <c r="A141" s="122"/>
      <c r="B141" s="17" t="s">
        <v>23</v>
      </c>
      <c r="C141" s="17"/>
      <c r="D141" s="17"/>
      <c r="E141" s="17"/>
      <c r="F141" s="123"/>
      <c r="G141" s="124">
        <f>G80+G90+G118+G127+G137</f>
        <v>859964.8</v>
      </c>
      <c r="H141" s="124">
        <f>H80+H90+H118+H127+H137</f>
        <v>1532893</v>
      </c>
      <c r="I141" s="124">
        <f>I80+I90+I118+I127+I137</f>
        <v>1528239.6</v>
      </c>
      <c r="J141" s="166"/>
      <c r="K141" s="195"/>
      <c r="L141" s="219"/>
      <c r="M141" s="219"/>
      <c r="N141" s="219"/>
    </row>
    <row r="142" spans="1:14" s="28" customFormat="1" ht="15.75">
      <c r="A142" s="55"/>
      <c r="B142" s="400" t="s">
        <v>31</v>
      </c>
      <c r="C142" s="400"/>
      <c r="D142" s="400"/>
      <c r="E142" s="400"/>
      <c r="F142" s="400"/>
      <c r="G142" s="56"/>
      <c r="H142" s="56"/>
      <c r="I142" s="56"/>
      <c r="J142" s="167"/>
      <c r="K142" s="196"/>
      <c r="L142" s="194"/>
      <c r="M142" s="194"/>
      <c r="N142" s="194"/>
    </row>
    <row r="143" spans="1:14" s="28" customFormat="1" ht="15.75">
      <c r="A143" s="29"/>
      <c r="B143" s="57" t="s">
        <v>72</v>
      </c>
      <c r="C143" s="58"/>
      <c r="D143" s="57"/>
      <c r="E143" s="57"/>
      <c r="F143" s="59"/>
      <c r="G143" s="60"/>
      <c r="H143" s="60"/>
      <c r="I143" s="60"/>
      <c r="J143" s="168"/>
      <c r="K143" s="197"/>
      <c r="L143" s="194"/>
      <c r="M143" s="194"/>
      <c r="N143" s="194"/>
    </row>
    <row r="144" spans="1:14" s="28" customFormat="1" ht="15.75">
      <c r="A144" s="29"/>
      <c r="B144" s="57" t="s">
        <v>6</v>
      </c>
      <c r="C144" s="58"/>
      <c r="D144" s="57"/>
      <c r="E144" s="57"/>
      <c r="F144" s="125"/>
      <c r="G144" s="126"/>
      <c r="H144" s="126"/>
      <c r="I144" s="126"/>
      <c r="J144" s="169"/>
      <c r="K144" s="197"/>
      <c r="L144" s="194"/>
      <c r="M144" s="194"/>
      <c r="N144" s="194"/>
    </row>
    <row r="145" spans="1:14" s="28" customFormat="1" ht="33.75" customHeight="1">
      <c r="A145" s="29">
        <v>12</v>
      </c>
      <c r="B145" s="386" t="s">
        <v>53</v>
      </c>
      <c r="C145" s="387"/>
      <c r="D145" s="387"/>
      <c r="E145" s="388"/>
      <c r="F145" s="30" t="s">
        <v>112</v>
      </c>
      <c r="G145" s="61">
        <v>490</v>
      </c>
      <c r="H145" s="61">
        <v>505</v>
      </c>
      <c r="I145" s="61">
        <v>585</v>
      </c>
      <c r="J145" s="170" t="s">
        <v>36</v>
      </c>
      <c r="K145" s="198" t="s">
        <v>36</v>
      </c>
      <c r="L145" s="194"/>
      <c r="M145" s="194"/>
      <c r="N145" s="187" t="s">
        <v>205</v>
      </c>
    </row>
    <row r="146" spans="1:14" s="28" customFormat="1" ht="15.75">
      <c r="A146" s="29">
        <v>13</v>
      </c>
      <c r="B146" s="359" t="s">
        <v>21</v>
      </c>
      <c r="C146" s="360"/>
      <c r="D146" s="360"/>
      <c r="E146" s="361"/>
      <c r="F146" s="30" t="s">
        <v>112</v>
      </c>
      <c r="G146" s="62">
        <v>250</v>
      </c>
      <c r="H146" s="62">
        <v>260</v>
      </c>
      <c r="I146" s="62">
        <v>318</v>
      </c>
      <c r="J146" s="170" t="s">
        <v>36</v>
      </c>
      <c r="K146" s="198" t="s">
        <v>36</v>
      </c>
      <c r="L146" s="194"/>
      <c r="M146" s="194"/>
      <c r="N146" s="187" t="s">
        <v>205</v>
      </c>
    </row>
    <row r="147" spans="1:14" s="28" customFormat="1" ht="15.75">
      <c r="A147" s="29">
        <v>14</v>
      </c>
      <c r="B147" s="359" t="s">
        <v>22</v>
      </c>
      <c r="C147" s="360"/>
      <c r="D147" s="360"/>
      <c r="E147" s="361"/>
      <c r="F147" s="30" t="s">
        <v>112</v>
      </c>
      <c r="G147" s="63">
        <v>240</v>
      </c>
      <c r="H147" s="63">
        <v>245</v>
      </c>
      <c r="I147" s="63">
        <v>267</v>
      </c>
      <c r="J147" s="170" t="s">
        <v>36</v>
      </c>
      <c r="K147" s="198" t="s">
        <v>36</v>
      </c>
      <c r="L147" s="194"/>
      <c r="M147" s="194"/>
      <c r="N147" s="187" t="s">
        <v>205</v>
      </c>
    </row>
    <row r="148" spans="1:14" s="28" customFormat="1" ht="51" customHeight="1">
      <c r="A148" s="29">
        <v>15</v>
      </c>
      <c r="B148" s="386" t="s">
        <v>74</v>
      </c>
      <c r="C148" s="387"/>
      <c r="D148" s="387"/>
      <c r="E148" s="388"/>
      <c r="F148" s="30" t="s">
        <v>112</v>
      </c>
      <c r="G148" s="61">
        <v>67</v>
      </c>
      <c r="H148" s="61">
        <v>67.5</v>
      </c>
      <c r="I148" s="61">
        <v>73.8</v>
      </c>
      <c r="J148" s="171" t="s">
        <v>36</v>
      </c>
      <c r="K148" s="131" t="s">
        <v>36</v>
      </c>
      <c r="L148" s="194"/>
      <c r="M148" s="194"/>
      <c r="N148" s="187" t="s">
        <v>205</v>
      </c>
    </row>
    <row r="149" spans="1:14" s="26" customFormat="1" ht="22.5" customHeight="1">
      <c r="A149" s="32"/>
      <c r="B149" s="336" t="s">
        <v>113</v>
      </c>
      <c r="C149" s="337"/>
      <c r="D149" s="337"/>
      <c r="E149" s="337"/>
      <c r="F149" s="337"/>
      <c r="G149" s="337"/>
      <c r="H149" s="337"/>
      <c r="I149" s="337"/>
      <c r="J149" s="337"/>
      <c r="K149" s="338"/>
      <c r="L149" s="186"/>
      <c r="M149" s="186"/>
      <c r="N149" s="186"/>
    </row>
    <row r="150" spans="1:14" s="130" customFormat="1" ht="72" customHeight="1">
      <c r="A150" s="317">
        <v>31</v>
      </c>
      <c r="B150" s="319" t="s">
        <v>111</v>
      </c>
      <c r="C150" s="332" t="s">
        <v>8</v>
      </c>
      <c r="D150" s="319" t="s">
        <v>91</v>
      </c>
      <c r="E150" s="317" t="s">
        <v>17</v>
      </c>
      <c r="F150" s="321" t="s">
        <v>112</v>
      </c>
      <c r="G150" s="268">
        <v>23419</v>
      </c>
      <c r="H150" s="129">
        <v>3967.6</v>
      </c>
      <c r="I150" s="129">
        <v>3967.5</v>
      </c>
      <c r="J150" s="171" t="s">
        <v>12</v>
      </c>
      <c r="K150" s="131">
        <v>451</v>
      </c>
      <c r="L150" s="241" t="s">
        <v>184</v>
      </c>
      <c r="M150" s="241" t="s">
        <v>185</v>
      </c>
      <c r="N150" s="187" t="s">
        <v>205</v>
      </c>
    </row>
    <row r="151" spans="1:14" s="130" customFormat="1" ht="18.75" customHeight="1">
      <c r="A151" s="323"/>
      <c r="B151" s="324"/>
      <c r="C151" s="333"/>
      <c r="D151" s="324"/>
      <c r="E151" s="323"/>
      <c r="F151" s="325"/>
      <c r="G151" s="268"/>
      <c r="H151" s="242">
        <v>2212</v>
      </c>
      <c r="I151" s="242">
        <v>2211.8000000000002</v>
      </c>
      <c r="J151" s="171" t="s">
        <v>186</v>
      </c>
      <c r="K151" s="131">
        <v>451</v>
      </c>
      <c r="L151" s="241" t="s">
        <v>184</v>
      </c>
      <c r="M151" s="241" t="s">
        <v>187</v>
      </c>
      <c r="N151" s="187" t="s">
        <v>205</v>
      </c>
    </row>
    <row r="152" spans="1:14" s="130" customFormat="1" ht="21" customHeight="1">
      <c r="A152" s="318"/>
      <c r="B152" s="320"/>
      <c r="C152" s="334"/>
      <c r="D152" s="320"/>
      <c r="E152" s="318"/>
      <c r="F152" s="322"/>
      <c r="G152" s="268"/>
      <c r="H152" s="242">
        <v>22116</v>
      </c>
      <c r="I152" s="242">
        <v>22115.200000000001</v>
      </c>
      <c r="J152" s="171" t="s">
        <v>11</v>
      </c>
      <c r="K152" s="131">
        <v>451</v>
      </c>
      <c r="L152" s="241" t="s">
        <v>184</v>
      </c>
      <c r="M152" s="241" t="s">
        <v>217</v>
      </c>
      <c r="N152" s="187" t="s">
        <v>205</v>
      </c>
    </row>
    <row r="153" spans="1:14" s="26" customFormat="1" ht="24.75" customHeight="1">
      <c r="A153" s="317">
        <v>32</v>
      </c>
      <c r="B153" s="319" t="s">
        <v>114</v>
      </c>
      <c r="C153" s="332" t="s">
        <v>8</v>
      </c>
      <c r="D153" s="319" t="s">
        <v>91</v>
      </c>
      <c r="E153" s="317" t="s">
        <v>17</v>
      </c>
      <c r="F153" s="321" t="s">
        <v>112</v>
      </c>
      <c r="G153" s="270">
        <v>56307</v>
      </c>
      <c r="H153" s="31">
        <v>45817.1</v>
      </c>
      <c r="I153" s="31">
        <v>45815.199999999997</v>
      </c>
      <c r="J153" s="171" t="s">
        <v>11</v>
      </c>
      <c r="K153" s="131">
        <v>451</v>
      </c>
      <c r="L153" s="244" t="s">
        <v>218</v>
      </c>
      <c r="M153" s="244" t="s">
        <v>219</v>
      </c>
      <c r="N153" s="187" t="s">
        <v>205</v>
      </c>
    </row>
    <row r="154" spans="1:14" s="26" customFormat="1" ht="20.25" customHeight="1">
      <c r="A154" s="323"/>
      <c r="B154" s="324"/>
      <c r="C154" s="333"/>
      <c r="D154" s="324"/>
      <c r="E154" s="323"/>
      <c r="F154" s="325"/>
      <c r="G154" s="270"/>
      <c r="H154" s="133">
        <v>7002.5</v>
      </c>
      <c r="I154" s="133">
        <v>7002.4</v>
      </c>
      <c r="J154" s="171" t="s">
        <v>186</v>
      </c>
      <c r="K154" s="131">
        <v>451</v>
      </c>
      <c r="L154" s="244" t="s">
        <v>218</v>
      </c>
      <c r="M154" s="241" t="s">
        <v>187</v>
      </c>
      <c r="N154" s="187" t="s">
        <v>205</v>
      </c>
    </row>
    <row r="155" spans="1:14" s="26" customFormat="1" ht="18.75" customHeight="1">
      <c r="A155" s="323"/>
      <c r="B155" s="324"/>
      <c r="C155" s="333"/>
      <c r="D155" s="324"/>
      <c r="E155" s="323"/>
      <c r="F155" s="325"/>
      <c r="G155" s="270"/>
      <c r="H155" s="133">
        <v>729</v>
      </c>
      <c r="I155" s="133">
        <v>726.5</v>
      </c>
      <c r="J155" s="171" t="s">
        <v>11</v>
      </c>
      <c r="K155" s="131">
        <v>451</v>
      </c>
      <c r="L155" s="244" t="s">
        <v>218</v>
      </c>
      <c r="M155" s="241" t="s">
        <v>217</v>
      </c>
      <c r="N155" s="187" t="s">
        <v>205</v>
      </c>
    </row>
    <row r="156" spans="1:14" s="26" customFormat="1" ht="24.75" customHeight="1">
      <c r="A156" s="323"/>
      <c r="B156" s="324"/>
      <c r="C156" s="333"/>
      <c r="D156" s="324"/>
      <c r="E156" s="323"/>
      <c r="F156" s="325"/>
      <c r="G156" s="270"/>
      <c r="H156" s="133">
        <v>8908</v>
      </c>
      <c r="I156" s="133">
        <v>8908</v>
      </c>
      <c r="J156" s="171" t="s">
        <v>11</v>
      </c>
      <c r="K156" s="131">
        <v>451</v>
      </c>
      <c r="L156" s="244" t="s">
        <v>218</v>
      </c>
      <c r="M156" s="241" t="s">
        <v>220</v>
      </c>
      <c r="N156" s="187" t="s">
        <v>205</v>
      </c>
    </row>
    <row r="157" spans="1:14" s="26" customFormat="1" ht="126">
      <c r="A157" s="29">
        <v>33</v>
      </c>
      <c r="B157" s="127" t="s">
        <v>115</v>
      </c>
      <c r="C157" s="29" t="s">
        <v>8</v>
      </c>
      <c r="D157" s="128" t="s">
        <v>91</v>
      </c>
      <c r="E157" s="29" t="s">
        <v>17</v>
      </c>
      <c r="F157" s="30" t="s">
        <v>112</v>
      </c>
      <c r="G157" s="31">
        <v>26209</v>
      </c>
      <c r="H157" s="31">
        <v>26516</v>
      </c>
      <c r="I157" s="31">
        <v>26515.3</v>
      </c>
      <c r="J157" s="171" t="s">
        <v>12</v>
      </c>
      <c r="K157" s="131">
        <v>451</v>
      </c>
      <c r="L157" s="245" t="s">
        <v>195</v>
      </c>
      <c r="M157" s="245" t="s">
        <v>187</v>
      </c>
      <c r="N157" s="187" t="s">
        <v>205</v>
      </c>
    </row>
    <row r="158" spans="1:14" s="26" customFormat="1" ht="26.25" customHeight="1">
      <c r="A158" s="317">
        <v>34</v>
      </c>
      <c r="B158" s="319" t="s">
        <v>116</v>
      </c>
      <c r="C158" s="317" t="s">
        <v>8</v>
      </c>
      <c r="D158" s="321" t="s">
        <v>91</v>
      </c>
      <c r="E158" s="317" t="s">
        <v>17</v>
      </c>
      <c r="F158" s="321" t="s">
        <v>112</v>
      </c>
      <c r="G158" s="133">
        <v>52017</v>
      </c>
      <c r="H158" s="31">
        <v>28554</v>
      </c>
      <c r="I158" s="31">
        <v>28548.400000000001</v>
      </c>
      <c r="J158" s="171" t="s">
        <v>11</v>
      </c>
      <c r="K158" s="131">
        <v>451</v>
      </c>
      <c r="L158" s="244" t="s">
        <v>221</v>
      </c>
      <c r="M158" s="244" t="s">
        <v>219</v>
      </c>
      <c r="N158" s="187" t="s">
        <v>205</v>
      </c>
    </row>
    <row r="159" spans="1:14" s="26" customFormat="1" ht="25.5" customHeight="1">
      <c r="A159" s="323"/>
      <c r="B159" s="324"/>
      <c r="C159" s="323"/>
      <c r="D159" s="325"/>
      <c r="E159" s="323"/>
      <c r="F159" s="325"/>
      <c r="G159" s="270"/>
      <c r="H159" s="133">
        <v>4518.3</v>
      </c>
      <c r="I159" s="133">
        <v>4518.3</v>
      </c>
      <c r="J159" s="171" t="s">
        <v>12</v>
      </c>
      <c r="K159" s="131">
        <v>451</v>
      </c>
      <c r="L159" s="244" t="s">
        <v>221</v>
      </c>
      <c r="M159" s="244" t="s">
        <v>185</v>
      </c>
      <c r="N159" s="187" t="s">
        <v>205</v>
      </c>
    </row>
    <row r="160" spans="1:14" s="26" customFormat="1" ht="24" customHeight="1">
      <c r="A160" s="323"/>
      <c r="B160" s="324"/>
      <c r="C160" s="323"/>
      <c r="D160" s="325"/>
      <c r="E160" s="323"/>
      <c r="F160" s="325"/>
      <c r="G160" s="270"/>
      <c r="H160" s="133">
        <v>1782.1</v>
      </c>
      <c r="I160" s="133">
        <v>1782.1</v>
      </c>
      <c r="J160" s="171" t="s">
        <v>11</v>
      </c>
      <c r="K160" s="131">
        <v>451</v>
      </c>
      <c r="L160" s="244" t="s">
        <v>221</v>
      </c>
      <c r="M160" s="244" t="s">
        <v>217</v>
      </c>
      <c r="N160" s="187" t="s">
        <v>205</v>
      </c>
    </row>
    <row r="161" spans="1:14" s="27" customFormat="1" ht="36" customHeight="1">
      <c r="A161" s="81">
        <v>35</v>
      </c>
      <c r="B161" s="275" t="s">
        <v>117</v>
      </c>
      <c r="C161" s="64" t="s">
        <v>8</v>
      </c>
      <c r="D161" s="152" t="s">
        <v>91</v>
      </c>
      <c r="E161" s="64" t="s">
        <v>17</v>
      </c>
      <c r="F161" s="67" t="s">
        <v>112</v>
      </c>
      <c r="G161" s="143">
        <v>441</v>
      </c>
      <c r="H161" s="143" t="s">
        <v>50</v>
      </c>
      <c r="I161" s="143" t="s">
        <v>50</v>
      </c>
      <c r="J161" s="254" t="s">
        <v>12</v>
      </c>
      <c r="K161" s="81" t="s">
        <v>118</v>
      </c>
      <c r="L161" s="286" t="s">
        <v>50</v>
      </c>
      <c r="M161" s="286" t="s">
        <v>50</v>
      </c>
      <c r="N161" s="192"/>
    </row>
    <row r="162" spans="1:14" s="26" customFormat="1" ht="54.75" customHeight="1">
      <c r="A162" s="317">
        <v>36</v>
      </c>
      <c r="B162" s="319" t="s">
        <v>119</v>
      </c>
      <c r="C162" s="317" t="s">
        <v>8</v>
      </c>
      <c r="D162" s="321" t="s">
        <v>91</v>
      </c>
      <c r="E162" s="317" t="s">
        <v>17</v>
      </c>
      <c r="F162" s="321" t="s">
        <v>112</v>
      </c>
      <c r="G162" s="133">
        <v>19351</v>
      </c>
      <c r="H162" s="133">
        <v>527.29999999999995</v>
      </c>
      <c r="I162" s="133">
        <v>469</v>
      </c>
      <c r="J162" s="171" t="s">
        <v>12</v>
      </c>
      <c r="K162" s="131">
        <v>451</v>
      </c>
      <c r="L162" s="241" t="s">
        <v>216</v>
      </c>
      <c r="M162" s="241" t="s">
        <v>187</v>
      </c>
      <c r="N162" s="326" t="s">
        <v>188</v>
      </c>
    </row>
    <row r="163" spans="1:14" s="26" customFormat="1" ht="15.75">
      <c r="A163" s="318"/>
      <c r="B163" s="320"/>
      <c r="C163" s="318"/>
      <c r="D163" s="322"/>
      <c r="E163" s="318"/>
      <c r="F163" s="322"/>
      <c r="G163" s="133"/>
      <c r="H163" s="133">
        <v>23267.4</v>
      </c>
      <c r="I163" s="133">
        <v>23267.4</v>
      </c>
      <c r="J163" s="171" t="s">
        <v>11</v>
      </c>
      <c r="K163" s="131">
        <v>451</v>
      </c>
      <c r="L163" s="241" t="s">
        <v>216</v>
      </c>
      <c r="M163" s="241" t="s">
        <v>217</v>
      </c>
      <c r="N163" s="327"/>
    </row>
    <row r="164" spans="1:14" s="26" customFormat="1" ht="54.75" customHeight="1">
      <c r="A164" s="131">
        <v>37</v>
      </c>
      <c r="B164" s="132" t="s">
        <v>120</v>
      </c>
      <c r="C164" s="29" t="s">
        <v>8</v>
      </c>
      <c r="D164" s="128" t="s">
        <v>91</v>
      </c>
      <c r="E164" s="29" t="s">
        <v>17</v>
      </c>
      <c r="F164" s="30" t="s">
        <v>112</v>
      </c>
      <c r="G164" s="133">
        <v>478</v>
      </c>
      <c r="H164" s="133">
        <v>443.2</v>
      </c>
      <c r="I164" s="133">
        <v>443.2</v>
      </c>
      <c r="J164" s="171" t="s">
        <v>11</v>
      </c>
      <c r="K164" s="131">
        <v>451</v>
      </c>
      <c r="L164" s="241" t="s">
        <v>222</v>
      </c>
      <c r="M164" s="241" t="s">
        <v>217</v>
      </c>
      <c r="N164" s="187" t="s">
        <v>205</v>
      </c>
    </row>
    <row r="165" spans="1:14" s="26" customFormat="1" ht="47.25">
      <c r="A165" s="131">
        <v>38</v>
      </c>
      <c r="B165" s="132" t="s">
        <v>121</v>
      </c>
      <c r="C165" s="29" t="s">
        <v>8</v>
      </c>
      <c r="D165" s="128" t="s">
        <v>91</v>
      </c>
      <c r="E165" s="29" t="s">
        <v>17</v>
      </c>
      <c r="F165" s="30" t="s">
        <v>112</v>
      </c>
      <c r="G165" s="133">
        <v>694</v>
      </c>
      <c r="H165" s="133">
        <v>167.5</v>
      </c>
      <c r="I165" s="133">
        <v>167.5</v>
      </c>
      <c r="J165" s="171" t="s">
        <v>11</v>
      </c>
      <c r="K165" s="131">
        <v>451</v>
      </c>
      <c r="L165" s="241" t="s">
        <v>219</v>
      </c>
      <c r="M165" s="241" t="s">
        <v>217</v>
      </c>
      <c r="N165" s="187" t="s">
        <v>205</v>
      </c>
    </row>
    <row r="166" spans="1:14" s="26" customFormat="1" ht="27.75" customHeight="1">
      <c r="A166" s="317">
        <v>40</v>
      </c>
      <c r="B166" s="319" t="s">
        <v>122</v>
      </c>
      <c r="C166" s="317" t="s">
        <v>8</v>
      </c>
      <c r="D166" s="321" t="s">
        <v>91</v>
      </c>
      <c r="E166" s="317" t="s">
        <v>17</v>
      </c>
      <c r="F166" s="321" t="s">
        <v>112</v>
      </c>
      <c r="G166" s="133">
        <v>17940</v>
      </c>
      <c r="H166" s="133">
        <v>2951</v>
      </c>
      <c r="I166" s="133">
        <v>2950.8</v>
      </c>
      <c r="J166" s="171" t="s">
        <v>11</v>
      </c>
      <c r="K166" s="131">
        <v>451</v>
      </c>
      <c r="L166" s="244" t="s">
        <v>223</v>
      </c>
      <c r="M166" s="244" t="s">
        <v>219</v>
      </c>
      <c r="N166" s="187" t="s">
        <v>205</v>
      </c>
    </row>
    <row r="167" spans="1:14" s="26" customFormat="1" ht="24" customHeight="1">
      <c r="A167" s="323"/>
      <c r="B167" s="324"/>
      <c r="C167" s="323"/>
      <c r="D167" s="325"/>
      <c r="E167" s="323"/>
      <c r="F167" s="325"/>
      <c r="G167" s="270"/>
      <c r="H167" s="133">
        <v>4038</v>
      </c>
      <c r="I167" s="133">
        <v>4038</v>
      </c>
      <c r="J167" s="171" t="s">
        <v>12</v>
      </c>
      <c r="K167" s="131">
        <v>451</v>
      </c>
      <c r="L167" s="244" t="s">
        <v>223</v>
      </c>
      <c r="M167" s="244" t="s">
        <v>185</v>
      </c>
      <c r="N167" s="187" t="s">
        <v>205</v>
      </c>
    </row>
    <row r="168" spans="1:14" s="26" customFormat="1" ht="21" customHeight="1">
      <c r="A168" s="323"/>
      <c r="B168" s="324"/>
      <c r="C168" s="323"/>
      <c r="D168" s="325"/>
      <c r="E168" s="323"/>
      <c r="F168" s="325"/>
      <c r="G168" s="270"/>
      <c r="H168" s="133">
        <v>29</v>
      </c>
      <c r="I168" s="133">
        <v>29</v>
      </c>
      <c r="J168" s="171" t="s">
        <v>186</v>
      </c>
      <c r="K168" s="131">
        <v>451</v>
      </c>
      <c r="L168" s="244" t="s">
        <v>223</v>
      </c>
      <c r="M168" s="244" t="s">
        <v>187</v>
      </c>
      <c r="N168" s="187" t="s">
        <v>205</v>
      </c>
    </row>
    <row r="169" spans="1:14" s="26" customFormat="1" ht="23.25" customHeight="1">
      <c r="A169" s="323"/>
      <c r="B169" s="324"/>
      <c r="C169" s="323"/>
      <c r="D169" s="325"/>
      <c r="E169" s="323"/>
      <c r="F169" s="325"/>
      <c r="G169" s="270"/>
      <c r="H169" s="133">
        <v>8179</v>
      </c>
      <c r="I169" s="133">
        <v>8178.9</v>
      </c>
      <c r="J169" s="171" t="s">
        <v>23</v>
      </c>
      <c r="K169" s="131">
        <v>451</v>
      </c>
      <c r="L169" s="244" t="s">
        <v>223</v>
      </c>
      <c r="M169" s="244" t="s">
        <v>194</v>
      </c>
      <c r="N169" s="187" t="s">
        <v>205</v>
      </c>
    </row>
    <row r="170" spans="1:14" s="26" customFormat="1" ht="24.75" customHeight="1">
      <c r="A170" s="318"/>
      <c r="B170" s="320"/>
      <c r="C170" s="318"/>
      <c r="D170" s="322"/>
      <c r="E170" s="318"/>
      <c r="F170" s="322"/>
      <c r="G170" s="270"/>
      <c r="H170" s="133">
        <v>13879.5</v>
      </c>
      <c r="I170" s="133">
        <v>13879</v>
      </c>
      <c r="J170" s="171" t="s">
        <v>11</v>
      </c>
      <c r="K170" s="131">
        <v>451</v>
      </c>
      <c r="L170" s="244" t="s">
        <v>223</v>
      </c>
      <c r="M170" s="244" t="s">
        <v>217</v>
      </c>
      <c r="N170" s="187" t="s">
        <v>205</v>
      </c>
    </row>
    <row r="171" spans="1:14" s="26" customFormat="1" ht="47.25" customHeight="1">
      <c r="A171" s="317">
        <v>41</v>
      </c>
      <c r="B171" s="319" t="s">
        <v>123</v>
      </c>
      <c r="C171" s="317" t="s">
        <v>8</v>
      </c>
      <c r="D171" s="321" t="s">
        <v>91</v>
      </c>
      <c r="E171" s="317" t="s">
        <v>17</v>
      </c>
      <c r="F171" s="321" t="s">
        <v>112</v>
      </c>
      <c r="G171" s="133">
        <v>6105</v>
      </c>
      <c r="H171" s="133">
        <v>1669.6</v>
      </c>
      <c r="I171" s="133">
        <v>1668.9</v>
      </c>
      <c r="J171" s="171" t="s">
        <v>11</v>
      </c>
      <c r="K171" s="131">
        <v>451</v>
      </c>
      <c r="L171" s="244" t="s">
        <v>224</v>
      </c>
      <c r="M171" s="244" t="s">
        <v>219</v>
      </c>
      <c r="N171" s="187" t="s">
        <v>205</v>
      </c>
    </row>
    <row r="172" spans="1:14" s="26" customFormat="1" ht="72" customHeight="1">
      <c r="A172" s="318"/>
      <c r="B172" s="320"/>
      <c r="C172" s="318"/>
      <c r="D172" s="322"/>
      <c r="E172" s="318"/>
      <c r="F172" s="322"/>
      <c r="G172" s="269"/>
      <c r="H172" s="133">
        <v>9787.5</v>
      </c>
      <c r="I172" s="133">
        <v>9665.4</v>
      </c>
      <c r="J172" s="171" t="s">
        <v>11</v>
      </c>
      <c r="K172" s="131">
        <v>451</v>
      </c>
      <c r="L172" s="244" t="s">
        <v>224</v>
      </c>
      <c r="M172" s="244" t="s">
        <v>217</v>
      </c>
      <c r="N172" s="187" t="s">
        <v>205</v>
      </c>
    </row>
    <row r="173" spans="1:14" s="26" customFormat="1" ht="34.5" customHeight="1">
      <c r="A173" s="317">
        <v>42</v>
      </c>
      <c r="B173" s="319" t="s">
        <v>124</v>
      </c>
      <c r="C173" s="317" t="s">
        <v>8</v>
      </c>
      <c r="D173" s="321" t="s">
        <v>91</v>
      </c>
      <c r="E173" s="317" t="s">
        <v>17</v>
      </c>
      <c r="F173" s="321" t="s">
        <v>112</v>
      </c>
      <c r="G173" s="133">
        <v>34183</v>
      </c>
      <c r="H173" s="133">
        <v>15007</v>
      </c>
      <c r="I173" s="133">
        <v>15006.1</v>
      </c>
      <c r="J173" s="171" t="s">
        <v>186</v>
      </c>
      <c r="K173" s="131">
        <v>451</v>
      </c>
      <c r="L173" s="241" t="s">
        <v>208</v>
      </c>
      <c r="M173" s="241" t="s">
        <v>187</v>
      </c>
      <c r="N173" s="187" t="s">
        <v>205</v>
      </c>
    </row>
    <row r="174" spans="1:14" s="26" customFormat="1" ht="34.5" customHeight="1">
      <c r="A174" s="323"/>
      <c r="B174" s="324"/>
      <c r="C174" s="323"/>
      <c r="D174" s="325"/>
      <c r="E174" s="323"/>
      <c r="F174" s="325"/>
      <c r="G174" s="133"/>
      <c r="H174" s="133">
        <v>7425</v>
      </c>
      <c r="I174" s="133">
        <v>7424.8</v>
      </c>
      <c r="J174" s="171" t="s">
        <v>23</v>
      </c>
      <c r="K174" s="131">
        <v>451</v>
      </c>
      <c r="L174" s="241" t="s">
        <v>208</v>
      </c>
      <c r="M174" s="241" t="s">
        <v>194</v>
      </c>
      <c r="N174" s="187" t="s">
        <v>205</v>
      </c>
    </row>
    <row r="175" spans="1:14" s="26" customFormat="1" ht="34.5" customHeight="1">
      <c r="A175" s="318"/>
      <c r="B175" s="320"/>
      <c r="C175" s="318"/>
      <c r="D175" s="322"/>
      <c r="E175" s="318"/>
      <c r="F175" s="322"/>
      <c r="G175" s="133"/>
      <c r="H175" s="133">
        <v>16957</v>
      </c>
      <c r="I175" s="133">
        <v>16956.5</v>
      </c>
      <c r="J175" s="171" t="s">
        <v>11</v>
      </c>
      <c r="K175" s="131">
        <v>451</v>
      </c>
      <c r="L175" s="241" t="s">
        <v>208</v>
      </c>
      <c r="M175" s="241" t="s">
        <v>217</v>
      </c>
      <c r="N175" s="187" t="s">
        <v>205</v>
      </c>
    </row>
    <row r="176" spans="1:14" s="26" customFormat="1" ht="47.25">
      <c r="A176" s="131">
        <v>43</v>
      </c>
      <c r="B176" s="132" t="s">
        <v>125</v>
      </c>
      <c r="C176" s="29" t="s">
        <v>8</v>
      </c>
      <c r="D176" s="128" t="s">
        <v>91</v>
      </c>
      <c r="E176" s="29" t="s">
        <v>17</v>
      </c>
      <c r="F176" s="30" t="s">
        <v>112</v>
      </c>
      <c r="G176" s="133">
        <v>6487</v>
      </c>
      <c r="H176" s="133">
        <v>3828.9</v>
      </c>
      <c r="I176" s="133">
        <v>3828.9</v>
      </c>
      <c r="J176" s="171" t="s">
        <v>11</v>
      </c>
      <c r="K176" s="131">
        <v>451</v>
      </c>
      <c r="L176" s="244" t="s">
        <v>225</v>
      </c>
      <c r="M176" s="244" t="s">
        <v>219</v>
      </c>
      <c r="N176" s="187" t="s">
        <v>205</v>
      </c>
    </row>
    <row r="177" spans="1:14" s="26" customFormat="1" ht="15.75">
      <c r="A177" s="134"/>
      <c r="B177" s="135" t="s">
        <v>10</v>
      </c>
      <c r="C177" s="135"/>
      <c r="D177" s="135"/>
      <c r="E177" s="135"/>
      <c r="F177" s="136"/>
      <c r="G177" s="137">
        <f>G178+G179</f>
        <v>243631</v>
      </c>
      <c r="H177" s="137">
        <f t="shared" ref="H177:I177" si="11">H178+H179</f>
        <v>244675.50000000003</v>
      </c>
      <c r="I177" s="137">
        <f t="shared" si="11"/>
        <v>244480.39999999997</v>
      </c>
      <c r="J177" s="172"/>
      <c r="K177" s="199"/>
      <c r="L177" s="248"/>
      <c r="M177" s="248"/>
      <c r="N177" s="248"/>
    </row>
    <row r="178" spans="1:14" s="26" customFormat="1" ht="15.75">
      <c r="A178" s="134"/>
      <c r="B178" s="135" t="s">
        <v>11</v>
      </c>
      <c r="C178" s="135"/>
      <c r="D178" s="135"/>
      <c r="E178" s="135"/>
      <c r="F178" s="136"/>
      <c r="G178" s="137">
        <f>G152+G153+G155+G156+G158+G160+G163+G164+G165+G166+G170+G171+G172+G175+G176</f>
        <v>140028</v>
      </c>
      <c r="H178" s="137">
        <f>H152+H153+H155+H156+H158+H160+H163+H164+H165+H166+H170+H171+H172+H175+H176</f>
        <v>180857.80000000002</v>
      </c>
      <c r="I178" s="137">
        <f>I152+I153+I155+I156+I158+I160+I163+I164+I165+I166+I170+I171+I172+I175+I176</f>
        <v>180722.99999999997</v>
      </c>
      <c r="J178" s="172"/>
      <c r="K178" s="199"/>
      <c r="L178" s="248"/>
      <c r="M178" s="248"/>
      <c r="N178" s="248"/>
    </row>
    <row r="179" spans="1:14" s="26" customFormat="1" ht="15.75">
      <c r="A179" s="138"/>
      <c r="B179" s="135" t="s">
        <v>12</v>
      </c>
      <c r="C179" s="135"/>
      <c r="D179" s="135"/>
      <c r="E179" s="135"/>
      <c r="F179" s="136"/>
      <c r="G179" s="137">
        <f>G150+G151+G154+G157+G159+G161+G162+G167+G168+G173</f>
        <v>103603</v>
      </c>
      <c r="H179" s="137">
        <f>H150+H151+H154+H157+H159+H162+H167+H168+H173</f>
        <v>63817.700000000004</v>
      </c>
      <c r="I179" s="137">
        <f>I150+I151+I154+I157+I159+I162+I167+I168+I173</f>
        <v>63757.4</v>
      </c>
      <c r="J179" s="172"/>
      <c r="K179" s="199"/>
      <c r="L179" s="248"/>
      <c r="M179" s="249"/>
      <c r="N179" s="248"/>
    </row>
    <row r="180" spans="1:14" s="26" customFormat="1" ht="15.75">
      <c r="A180" s="138"/>
      <c r="B180" s="135" t="s">
        <v>23</v>
      </c>
      <c r="C180" s="135"/>
      <c r="D180" s="135"/>
      <c r="E180" s="135"/>
      <c r="F180" s="136"/>
      <c r="G180" s="137">
        <f>G169+G174</f>
        <v>0</v>
      </c>
      <c r="H180" s="137">
        <f>H169+H174</f>
        <v>15604</v>
      </c>
      <c r="I180" s="137">
        <f>I169+I174</f>
        <v>15603.7</v>
      </c>
      <c r="J180" s="172"/>
      <c r="K180" s="199"/>
      <c r="L180" s="248"/>
      <c r="M180" s="248"/>
      <c r="N180" s="248"/>
    </row>
    <row r="181" spans="1:14" s="27" customFormat="1" ht="15.75">
      <c r="A181" s="64"/>
      <c r="B181" s="393" t="s">
        <v>73</v>
      </c>
      <c r="C181" s="349"/>
      <c r="D181" s="349"/>
      <c r="E181" s="349"/>
      <c r="F181" s="349"/>
      <c r="G181" s="349"/>
      <c r="H181" s="349"/>
      <c r="I181" s="349"/>
      <c r="J181" s="349"/>
      <c r="K181" s="350"/>
      <c r="L181" s="185"/>
      <c r="M181" s="185"/>
      <c r="N181" s="185"/>
    </row>
    <row r="182" spans="1:14" s="27" customFormat="1" ht="15.75">
      <c r="A182" s="64"/>
      <c r="B182" s="348" t="s">
        <v>6</v>
      </c>
      <c r="C182" s="349"/>
      <c r="D182" s="349"/>
      <c r="E182" s="349"/>
      <c r="F182" s="349"/>
      <c r="G182" s="349"/>
      <c r="H182" s="349"/>
      <c r="I182" s="349"/>
      <c r="J182" s="349"/>
      <c r="K182" s="350"/>
      <c r="L182" s="185"/>
      <c r="M182" s="185"/>
      <c r="N182" s="185"/>
    </row>
    <row r="183" spans="1:14" s="27" customFormat="1" ht="63">
      <c r="A183" s="64">
        <v>16</v>
      </c>
      <c r="B183" s="345" t="s">
        <v>54</v>
      </c>
      <c r="C183" s="346"/>
      <c r="D183" s="346"/>
      <c r="E183" s="347"/>
      <c r="F183" s="33" t="s">
        <v>55</v>
      </c>
      <c r="G183" s="65">
        <v>11.05</v>
      </c>
      <c r="H183" s="65">
        <v>11.05</v>
      </c>
      <c r="I183" s="440">
        <v>13.473521965072582</v>
      </c>
      <c r="J183" s="173" t="s">
        <v>36</v>
      </c>
      <c r="K183" s="200" t="s">
        <v>36</v>
      </c>
      <c r="L183" s="200" t="s">
        <v>36</v>
      </c>
      <c r="M183" s="200" t="s">
        <v>36</v>
      </c>
      <c r="N183" s="220" t="s">
        <v>263</v>
      </c>
    </row>
    <row r="184" spans="1:14" s="26" customFormat="1" ht="15.75">
      <c r="A184" s="32"/>
      <c r="B184" s="354" t="s">
        <v>7</v>
      </c>
      <c r="C184" s="376"/>
      <c r="D184" s="376"/>
      <c r="E184" s="376"/>
      <c r="F184" s="376"/>
      <c r="G184" s="377"/>
      <c r="H184" s="377"/>
      <c r="I184" s="377"/>
      <c r="J184" s="376"/>
      <c r="K184" s="376"/>
      <c r="L184" s="186"/>
      <c r="M184" s="186"/>
      <c r="N184" s="186"/>
    </row>
    <row r="185" spans="1:14" s="26" customFormat="1" ht="47.25">
      <c r="A185" s="139">
        <v>44</v>
      </c>
      <c r="B185" s="140" t="s">
        <v>67</v>
      </c>
      <c r="C185" s="29" t="s">
        <v>8</v>
      </c>
      <c r="D185" s="30" t="s">
        <v>24</v>
      </c>
      <c r="E185" s="29">
        <v>2021</v>
      </c>
      <c r="F185" s="33" t="s">
        <v>55</v>
      </c>
      <c r="G185" s="31">
        <v>9800</v>
      </c>
      <c r="H185" s="31"/>
      <c r="I185" s="31"/>
      <c r="J185" s="171" t="s">
        <v>12</v>
      </c>
      <c r="K185" s="131" t="s">
        <v>85</v>
      </c>
      <c r="L185" s="186"/>
      <c r="M185" s="186"/>
      <c r="N185" s="230" t="s">
        <v>227</v>
      </c>
    </row>
    <row r="186" spans="1:14" s="26" customFormat="1" ht="47.25">
      <c r="A186" s="139">
        <v>45</v>
      </c>
      <c r="B186" s="127" t="s">
        <v>68</v>
      </c>
      <c r="C186" s="29" t="s">
        <v>8</v>
      </c>
      <c r="D186" s="30" t="s">
        <v>24</v>
      </c>
      <c r="E186" s="30">
        <v>2021</v>
      </c>
      <c r="F186" s="33" t="s">
        <v>55</v>
      </c>
      <c r="G186" s="31">
        <v>37600</v>
      </c>
      <c r="H186" s="31"/>
      <c r="I186" s="31"/>
      <c r="J186" s="171" t="s">
        <v>12</v>
      </c>
      <c r="K186" s="131" t="s">
        <v>85</v>
      </c>
      <c r="L186" s="186"/>
      <c r="M186" s="186"/>
      <c r="N186" s="230" t="s">
        <v>227</v>
      </c>
    </row>
    <row r="187" spans="1:14" s="26" customFormat="1" ht="47.25">
      <c r="A187" s="139">
        <v>46</v>
      </c>
      <c r="B187" s="141" t="s">
        <v>81</v>
      </c>
      <c r="C187" s="29" t="s">
        <v>8</v>
      </c>
      <c r="D187" s="30" t="s">
        <v>24</v>
      </c>
      <c r="E187" s="29">
        <v>2021</v>
      </c>
      <c r="F187" s="33" t="s">
        <v>55</v>
      </c>
      <c r="G187" s="31">
        <v>1048</v>
      </c>
      <c r="H187" s="31"/>
      <c r="I187" s="31"/>
      <c r="J187" s="171" t="s">
        <v>12</v>
      </c>
      <c r="K187" s="131" t="s">
        <v>85</v>
      </c>
      <c r="L187" s="186"/>
      <c r="M187" s="186"/>
      <c r="N187" s="230" t="s">
        <v>227</v>
      </c>
    </row>
    <row r="188" spans="1:14" s="26" customFormat="1" ht="31.5">
      <c r="A188" s="139">
        <v>47</v>
      </c>
      <c r="B188" s="141" t="s">
        <v>82</v>
      </c>
      <c r="C188" s="29" t="s">
        <v>8</v>
      </c>
      <c r="D188" s="30" t="s">
        <v>24</v>
      </c>
      <c r="E188" s="29">
        <v>2021</v>
      </c>
      <c r="F188" s="33" t="s">
        <v>55</v>
      </c>
      <c r="G188" s="31">
        <v>7700</v>
      </c>
      <c r="H188" s="31">
        <v>7428</v>
      </c>
      <c r="I188" s="31">
        <v>7428</v>
      </c>
      <c r="J188" s="171" t="s">
        <v>12</v>
      </c>
      <c r="K188" s="131">
        <v>253</v>
      </c>
      <c r="L188" s="244" t="s">
        <v>226</v>
      </c>
      <c r="M188" s="244" t="s">
        <v>185</v>
      </c>
      <c r="N188" s="187" t="s">
        <v>205</v>
      </c>
    </row>
    <row r="189" spans="1:14" s="26" customFormat="1" ht="47.25">
      <c r="A189" s="139">
        <v>48</v>
      </c>
      <c r="B189" s="141" t="s">
        <v>83</v>
      </c>
      <c r="C189" s="29" t="s">
        <v>8</v>
      </c>
      <c r="D189" s="30" t="s">
        <v>24</v>
      </c>
      <c r="E189" s="29">
        <v>2021</v>
      </c>
      <c r="F189" s="33" t="s">
        <v>55</v>
      </c>
      <c r="G189" s="31">
        <v>3100</v>
      </c>
      <c r="H189" s="31"/>
      <c r="I189" s="31"/>
      <c r="J189" s="171" t="s">
        <v>12</v>
      </c>
      <c r="K189" s="131" t="s">
        <v>85</v>
      </c>
      <c r="L189" s="186"/>
      <c r="M189" s="186"/>
      <c r="N189" s="230" t="s">
        <v>227</v>
      </c>
    </row>
    <row r="190" spans="1:14" s="26" customFormat="1" ht="47.25">
      <c r="A190" s="139">
        <v>49</v>
      </c>
      <c r="B190" s="127" t="s">
        <v>84</v>
      </c>
      <c r="C190" s="29" t="s">
        <v>8</v>
      </c>
      <c r="D190" s="30" t="s">
        <v>24</v>
      </c>
      <c r="E190" s="29">
        <v>2021</v>
      </c>
      <c r="F190" s="33" t="s">
        <v>55</v>
      </c>
      <c r="G190" s="31">
        <v>6200</v>
      </c>
      <c r="H190" s="31"/>
      <c r="I190" s="31"/>
      <c r="J190" s="171" t="s">
        <v>12</v>
      </c>
      <c r="K190" s="131" t="s">
        <v>85</v>
      </c>
      <c r="L190" s="186"/>
      <c r="M190" s="186"/>
      <c r="N190" s="230" t="s">
        <v>227</v>
      </c>
    </row>
    <row r="191" spans="1:14" s="26" customFormat="1" ht="15.75">
      <c r="A191" s="134"/>
      <c r="B191" s="135" t="s">
        <v>10</v>
      </c>
      <c r="C191" s="135"/>
      <c r="D191" s="135"/>
      <c r="E191" s="135"/>
      <c r="F191" s="136"/>
      <c r="G191" s="137">
        <f>G192+G193</f>
        <v>65448</v>
      </c>
      <c r="H191" s="137">
        <f t="shared" ref="H191:I191" si="12">H185+H186+H187+H188+H189+H190</f>
        <v>7428</v>
      </c>
      <c r="I191" s="137">
        <f t="shared" si="12"/>
        <v>7428</v>
      </c>
      <c r="J191" s="172"/>
      <c r="K191" s="199"/>
      <c r="L191" s="248"/>
      <c r="M191" s="248"/>
      <c r="N191" s="248"/>
    </row>
    <row r="192" spans="1:14" s="26" customFormat="1" ht="15.75">
      <c r="A192" s="134"/>
      <c r="B192" s="135" t="s">
        <v>11</v>
      </c>
      <c r="C192" s="135"/>
      <c r="D192" s="135"/>
      <c r="E192" s="135"/>
      <c r="F192" s="136"/>
      <c r="G192" s="137">
        <v>0</v>
      </c>
      <c r="H192" s="137">
        <v>0</v>
      </c>
      <c r="I192" s="137">
        <v>0</v>
      </c>
      <c r="J192" s="172"/>
      <c r="K192" s="199"/>
      <c r="L192" s="248"/>
      <c r="M192" s="248"/>
      <c r="N192" s="248"/>
    </row>
    <row r="193" spans="1:14" s="26" customFormat="1" ht="15.75">
      <c r="A193" s="138"/>
      <c r="B193" s="135" t="s">
        <v>12</v>
      </c>
      <c r="C193" s="135"/>
      <c r="D193" s="135"/>
      <c r="E193" s="135"/>
      <c r="F193" s="136"/>
      <c r="G193" s="137">
        <f>G185+G186+G187+G188+G189+G190</f>
        <v>65448</v>
      </c>
      <c r="H193" s="137">
        <f t="shared" ref="H193:I193" si="13">H185+H186+H187+H188+H189+H190</f>
        <v>7428</v>
      </c>
      <c r="I193" s="137">
        <f t="shared" si="13"/>
        <v>7428</v>
      </c>
      <c r="J193" s="172"/>
      <c r="K193" s="199"/>
      <c r="L193" s="248"/>
      <c r="M193" s="248"/>
      <c r="N193" s="248"/>
    </row>
    <row r="194" spans="1:14" s="27" customFormat="1" ht="15.75">
      <c r="A194" s="64"/>
      <c r="B194" s="348" t="s">
        <v>75</v>
      </c>
      <c r="C194" s="349"/>
      <c r="D194" s="349"/>
      <c r="E194" s="349"/>
      <c r="F194" s="349"/>
      <c r="G194" s="349"/>
      <c r="H194" s="349"/>
      <c r="I194" s="349"/>
      <c r="J194" s="349"/>
      <c r="K194" s="350"/>
      <c r="L194" s="185"/>
      <c r="M194" s="185"/>
      <c r="N194" s="185"/>
    </row>
    <row r="195" spans="1:14" s="27" customFormat="1" ht="15.75">
      <c r="A195" s="64"/>
      <c r="B195" s="348" t="s">
        <v>6</v>
      </c>
      <c r="C195" s="349"/>
      <c r="D195" s="349"/>
      <c r="E195" s="349"/>
      <c r="F195" s="349"/>
      <c r="G195" s="349"/>
      <c r="H195" s="349"/>
      <c r="I195" s="349"/>
      <c r="J195" s="349"/>
      <c r="K195" s="350"/>
      <c r="L195" s="185"/>
      <c r="M195" s="185"/>
      <c r="N195" s="185"/>
    </row>
    <row r="196" spans="1:14" s="27" customFormat="1" ht="33.75" customHeight="1">
      <c r="A196" s="64">
        <v>17</v>
      </c>
      <c r="B196" s="351" t="s">
        <v>56</v>
      </c>
      <c r="C196" s="352"/>
      <c r="D196" s="352"/>
      <c r="E196" s="352"/>
      <c r="F196" s="353"/>
      <c r="G196" s="66">
        <v>57.7</v>
      </c>
      <c r="H196" s="66">
        <v>57.7</v>
      </c>
      <c r="I196" s="250">
        <v>65.599999999999994</v>
      </c>
      <c r="J196" s="174" t="s">
        <v>36</v>
      </c>
      <c r="K196" s="143" t="s">
        <v>36</v>
      </c>
      <c r="L196" s="185"/>
      <c r="M196" s="185"/>
      <c r="N196" s="187" t="s">
        <v>205</v>
      </c>
    </row>
    <row r="197" spans="1:14" s="27" customFormat="1" ht="19.5" customHeight="1">
      <c r="A197" s="68">
        <v>18</v>
      </c>
      <c r="B197" s="356" t="s">
        <v>57</v>
      </c>
      <c r="C197" s="357"/>
      <c r="D197" s="357"/>
      <c r="E197" s="357"/>
      <c r="F197" s="358"/>
      <c r="G197" s="69" t="s">
        <v>50</v>
      </c>
      <c r="H197" s="69" t="s">
        <v>50</v>
      </c>
      <c r="I197" s="69"/>
      <c r="J197" s="174"/>
      <c r="K197" s="143"/>
      <c r="L197" s="185"/>
      <c r="M197" s="185"/>
      <c r="N197" s="185"/>
    </row>
    <row r="198" spans="1:14" s="27" customFormat="1" ht="21.75" customHeight="1">
      <c r="A198" s="68">
        <v>19</v>
      </c>
      <c r="B198" s="356" t="s">
        <v>58</v>
      </c>
      <c r="C198" s="357"/>
      <c r="D198" s="357"/>
      <c r="E198" s="357"/>
      <c r="F198" s="358"/>
      <c r="G198" s="69">
        <v>84.9</v>
      </c>
      <c r="H198" s="69">
        <v>84.9</v>
      </c>
      <c r="I198" s="69">
        <v>93.3</v>
      </c>
      <c r="J198" s="174" t="s">
        <v>36</v>
      </c>
      <c r="K198" s="143" t="s">
        <v>36</v>
      </c>
      <c r="L198" s="185"/>
      <c r="M198" s="185"/>
      <c r="N198" s="187" t="s">
        <v>205</v>
      </c>
    </row>
    <row r="199" spans="1:14" s="27" customFormat="1" ht="21.75" customHeight="1">
      <c r="A199" s="81"/>
      <c r="B199" s="336" t="s">
        <v>126</v>
      </c>
      <c r="C199" s="337"/>
      <c r="D199" s="337"/>
      <c r="E199" s="337"/>
      <c r="F199" s="337"/>
      <c r="G199" s="337"/>
      <c r="H199" s="337"/>
      <c r="I199" s="337"/>
      <c r="J199" s="337"/>
      <c r="K199" s="338"/>
      <c r="L199" s="185"/>
      <c r="M199" s="185"/>
      <c r="N199" s="185"/>
    </row>
    <row r="200" spans="1:14" s="27" customFormat="1" ht="51" customHeight="1">
      <c r="A200" s="81">
        <v>50</v>
      </c>
      <c r="B200" s="79" t="s">
        <v>127</v>
      </c>
      <c r="C200" s="29" t="s">
        <v>8</v>
      </c>
      <c r="D200" s="128" t="s">
        <v>91</v>
      </c>
      <c r="E200" s="29" t="s">
        <v>17</v>
      </c>
      <c r="F200" s="142" t="s">
        <v>128</v>
      </c>
      <c r="G200" s="143">
        <v>5661</v>
      </c>
      <c r="H200" s="143">
        <v>8013.1</v>
      </c>
      <c r="I200" s="143">
        <v>8012</v>
      </c>
      <c r="J200" s="171" t="s">
        <v>12</v>
      </c>
      <c r="K200" s="131">
        <v>465</v>
      </c>
      <c r="L200" s="252" t="s">
        <v>184</v>
      </c>
      <c r="M200" s="252" t="s">
        <v>185</v>
      </c>
      <c r="N200" s="187" t="s">
        <v>205</v>
      </c>
    </row>
    <row r="201" spans="1:14" s="27" customFormat="1" ht="51" customHeight="1">
      <c r="A201" s="81">
        <v>51</v>
      </c>
      <c r="B201" s="78" t="s">
        <v>129</v>
      </c>
      <c r="C201" s="29" t="s">
        <v>8</v>
      </c>
      <c r="D201" s="128" t="s">
        <v>91</v>
      </c>
      <c r="E201" s="29" t="s">
        <v>17</v>
      </c>
      <c r="F201" s="142" t="s">
        <v>128</v>
      </c>
      <c r="G201" s="143">
        <v>27447</v>
      </c>
      <c r="H201" s="143">
        <v>1000</v>
      </c>
      <c r="I201" s="143">
        <v>1000</v>
      </c>
      <c r="J201" s="171" t="s">
        <v>12</v>
      </c>
      <c r="K201" s="131">
        <v>465</v>
      </c>
      <c r="L201" s="252" t="s">
        <v>221</v>
      </c>
      <c r="M201" s="252" t="s">
        <v>185</v>
      </c>
      <c r="N201" s="187" t="s">
        <v>205</v>
      </c>
    </row>
    <row r="202" spans="1:14" s="27" customFormat="1" ht="51" customHeight="1">
      <c r="A202" s="81">
        <v>52</v>
      </c>
      <c r="B202" s="79" t="s">
        <v>130</v>
      </c>
      <c r="C202" s="29" t="s">
        <v>8</v>
      </c>
      <c r="D202" s="128" t="s">
        <v>91</v>
      </c>
      <c r="E202" s="29" t="s">
        <v>17</v>
      </c>
      <c r="F202" s="142" t="s">
        <v>128</v>
      </c>
      <c r="G202" s="143">
        <v>1108</v>
      </c>
      <c r="H202" s="143">
        <v>153.4</v>
      </c>
      <c r="I202" s="143">
        <v>153.4</v>
      </c>
      <c r="J202" s="171" t="s">
        <v>12</v>
      </c>
      <c r="K202" s="131">
        <v>465</v>
      </c>
      <c r="L202" s="252" t="s">
        <v>214</v>
      </c>
      <c r="M202" s="252" t="s">
        <v>185</v>
      </c>
      <c r="N202" s="187" t="s">
        <v>205</v>
      </c>
    </row>
    <row r="203" spans="1:14" s="27" customFormat="1" ht="72.75" customHeight="1">
      <c r="A203" s="81">
        <v>53</v>
      </c>
      <c r="B203" s="79" t="s">
        <v>131</v>
      </c>
      <c r="C203" s="29" t="s">
        <v>8</v>
      </c>
      <c r="D203" s="128" t="s">
        <v>91</v>
      </c>
      <c r="E203" s="29" t="s">
        <v>17</v>
      </c>
      <c r="F203" s="142" t="s">
        <v>128</v>
      </c>
      <c r="G203" s="143">
        <v>7956</v>
      </c>
      <c r="H203" s="143">
        <v>5047.6000000000004</v>
      </c>
      <c r="I203" s="143">
        <v>5047.5</v>
      </c>
      <c r="J203" s="171" t="s">
        <v>12</v>
      </c>
      <c r="K203" s="131">
        <v>465</v>
      </c>
      <c r="L203" s="252" t="s">
        <v>216</v>
      </c>
      <c r="M203" s="252" t="s">
        <v>185</v>
      </c>
      <c r="N203" s="187" t="s">
        <v>205</v>
      </c>
    </row>
    <row r="204" spans="1:14" s="225" customFormat="1" ht="15.75">
      <c r="A204" s="32"/>
      <c r="B204" s="354" t="s">
        <v>7</v>
      </c>
      <c r="C204" s="355"/>
      <c r="D204" s="355"/>
      <c r="E204" s="355"/>
      <c r="F204" s="355"/>
      <c r="G204" s="355"/>
      <c r="H204" s="355"/>
      <c r="I204" s="355"/>
      <c r="J204" s="355"/>
      <c r="K204" s="355"/>
      <c r="L204" s="186"/>
      <c r="M204" s="224"/>
      <c r="N204" s="224"/>
    </row>
    <row r="205" spans="1:14" s="225" customFormat="1" ht="34.5" customHeight="1">
      <c r="A205" s="428">
        <v>54</v>
      </c>
      <c r="B205" s="430" t="s">
        <v>64</v>
      </c>
      <c r="C205" s="432" t="s">
        <v>8</v>
      </c>
      <c r="D205" s="434" t="s">
        <v>25</v>
      </c>
      <c r="E205" s="434">
        <v>2021</v>
      </c>
      <c r="F205" s="436" t="s">
        <v>43</v>
      </c>
      <c r="G205" s="256">
        <v>224129.9</v>
      </c>
      <c r="H205" s="253">
        <v>32832</v>
      </c>
      <c r="I205" s="253">
        <v>32832</v>
      </c>
      <c r="J205" s="254" t="s">
        <v>12</v>
      </c>
      <c r="K205" s="255">
        <v>472</v>
      </c>
      <c r="L205" s="241" t="s">
        <v>198</v>
      </c>
      <c r="M205" s="241" t="s">
        <v>187</v>
      </c>
      <c r="N205" s="436" t="s">
        <v>228</v>
      </c>
    </row>
    <row r="206" spans="1:14" s="225" customFormat="1" ht="34.5" customHeight="1">
      <c r="A206" s="429"/>
      <c r="B206" s="431"/>
      <c r="C206" s="433"/>
      <c r="D206" s="435"/>
      <c r="E206" s="435"/>
      <c r="F206" s="437"/>
      <c r="G206" s="256"/>
      <c r="H206" s="256">
        <v>182952</v>
      </c>
      <c r="I206" s="256">
        <v>182952</v>
      </c>
      <c r="J206" s="254" t="s">
        <v>23</v>
      </c>
      <c r="K206" s="255">
        <v>472</v>
      </c>
      <c r="L206" s="241" t="s">
        <v>198</v>
      </c>
      <c r="M206" s="241" t="s">
        <v>194</v>
      </c>
      <c r="N206" s="437"/>
    </row>
    <row r="207" spans="1:14" s="26" customFormat="1" ht="15.75">
      <c r="A207" s="134"/>
      <c r="B207" s="135" t="s">
        <v>10</v>
      </c>
      <c r="C207" s="135"/>
      <c r="D207" s="135"/>
      <c r="E207" s="135"/>
      <c r="F207" s="136"/>
      <c r="G207" s="137">
        <f>G208+G209+G210</f>
        <v>266301.90000000002</v>
      </c>
      <c r="H207" s="137">
        <f>H208+H209+H210</f>
        <v>229998.1</v>
      </c>
      <c r="I207" s="137">
        <f>I208+I209+I210</f>
        <v>229996.9</v>
      </c>
      <c r="J207" s="172"/>
      <c r="K207" s="199"/>
      <c r="L207" s="248"/>
      <c r="M207" s="248"/>
      <c r="N207" s="248"/>
    </row>
    <row r="208" spans="1:14" s="26" customFormat="1" ht="15.75">
      <c r="A208" s="134"/>
      <c r="B208" s="135" t="s">
        <v>11</v>
      </c>
      <c r="C208" s="135"/>
      <c r="D208" s="135"/>
      <c r="E208" s="135"/>
      <c r="F208" s="136"/>
      <c r="G208" s="137"/>
      <c r="H208" s="137"/>
      <c r="I208" s="137"/>
      <c r="J208" s="172"/>
      <c r="K208" s="199"/>
      <c r="L208" s="248"/>
      <c r="M208" s="248"/>
      <c r="N208" s="248"/>
    </row>
    <row r="209" spans="1:14" s="26" customFormat="1" ht="15.75">
      <c r="A209" s="138"/>
      <c r="B209" s="135" t="s">
        <v>12</v>
      </c>
      <c r="C209" s="135"/>
      <c r="D209" s="135"/>
      <c r="E209" s="135"/>
      <c r="F209" s="136"/>
      <c r="G209" s="137">
        <f>G200+G201+G202+G203+G205</f>
        <v>266301.90000000002</v>
      </c>
      <c r="H209" s="137">
        <f>H200+H201+H202+H203+H205</f>
        <v>47046.1</v>
      </c>
      <c r="I209" s="137">
        <f>I200+I201+I202+I203+I205</f>
        <v>47044.9</v>
      </c>
      <c r="J209" s="172"/>
      <c r="K209" s="199"/>
      <c r="L209" s="248"/>
      <c r="M209" s="248"/>
      <c r="N209" s="248"/>
    </row>
    <row r="210" spans="1:14" s="26" customFormat="1" ht="15.75">
      <c r="A210" s="257"/>
      <c r="B210" s="258" t="s">
        <v>23</v>
      </c>
      <c r="C210" s="258"/>
      <c r="D210" s="258"/>
      <c r="E210" s="258"/>
      <c r="F210" s="259"/>
      <c r="G210" s="260">
        <f>G206</f>
        <v>0</v>
      </c>
      <c r="H210" s="260">
        <f>H206</f>
        <v>182952</v>
      </c>
      <c r="I210" s="260">
        <f>I206</f>
        <v>182952</v>
      </c>
      <c r="J210" s="172"/>
      <c r="K210" s="199"/>
      <c r="L210" s="248"/>
      <c r="M210" s="248"/>
      <c r="N210" s="248"/>
    </row>
    <row r="211" spans="1:14" s="27" customFormat="1" ht="15.75">
      <c r="A211" s="64"/>
      <c r="B211" s="144" t="s">
        <v>76</v>
      </c>
      <c r="C211" s="145"/>
      <c r="D211" s="144"/>
      <c r="E211" s="144"/>
      <c r="F211" s="146"/>
      <c r="G211" s="147"/>
      <c r="H211" s="147"/>
      <c r="I211" s="147"/>
      <c r="J211" s="175"/>
      <c r="K211" s="201"/>
      <c r="L211" s="185"/>
      <c r="M211" s="185"/>
      <c r="N211" s="185"/>
    </row>
    <row r="212" spans="1:14" s="27" customFormat="1" ht="15.75">
      <c r="A212" s="64"/>
      <c r="B212" s="148" t="s">
        <v>6</v>
      </c>
      <c r="C212" s="149"/>
      <c r="D212" s="149"/>
      <c r="E212" s="149"/>
      <c r="F212" s="149"/>
      <c r="G212" s="149"/>
      <c r="H212" s="149"/>
      <c r="I212" s="149"/>
      <c r="J212" s="149"/>
      <c r="K212" s="202"/>
      <c r="L212" s="185"/>
      <c r="M212" s="185"/>
      <c r="N212" s="185"/>
    </row>
    <row r="213" spans="1:14" s="27" customFormat="1" ht="48.75" customHeight="1">
      <c r="A213" s="64">
        <v>20</v>
      </c>
      <c r="B213" s="345" t="s">
        <v>65</v>
      </c>
      <c r="C213" s="346"/>
      <c r="D213" s="346"/>
      <c r="E213" s="347"/>
      <c r="F213" s="150" t="s">
        <v>66</v>
      </c>
      <c r="G213" s="66">
        <v>63</v>
      </c>
      <c r="H213" s="66">
        <v>63</v>
      </c>
      <c r="I213" s="66">
        <v>0</v>
      </c>
      <c r="J213" s="173" t="s">
        <v>36</v>
      </c>
      <c r="K213" s="200" t="s">
        <v>36</v>
      </c>
      <c r="L213" s="81" t="s">
        <v>36</v>
      </c>
      <c r="M213" s="81" t="s">
        <v>36</v>
      </c>
      <c r="N213" s="187" t="s">
        <v>205</v>
      </c>
    </row>
    <row r="214" spans="1:14" s="27" customFormat="1" ht="20.25" customHeight="1">
      <c r="A214" s="81"/>
      <c r="B214" s="336" t="s">
        <v>141</v>
      </c>
      <c r="C214" s="337"/>
      <c r="D214" s="337"/>
      <c r="E214" s="337"/>
      <c r="F214" s="337"/>
      <c r="G214" s="337"/>
      <c r="H214" s="337"/>
      <c r="I214" s="337"/>
      <c r="J214" s="337"/>
      <c r="K214" s="338"/>
      <c r="L214" s="185"/>
      <c r="M214" s="185"/>
      <c r="N214" s="185"/>
    </row>
    <row r="215" spans="1:14" s="27" customFormat="1" ht="73.5" customHeight="1">
      <c r="A215" s="81">
        <v>55</v>
      </c>
      <c r="B215" s="151" t="s">
        <v>143</v>
      </c>
      <c r="C215" s="29" t="s">
        <v>8</v>
      </c>
      <c r="D215" s="128" t="s">
        <v>91</v>
      </c>
      <c r="E215" s="29" t="s">
        <v>17</v>
      </c>
      <c r="F215" s="67" t="s">
        <v>142</v>
      </c>
      <c r="G215" s="143">
        <v>17488</v>
      </c>
      <c r="H215" s="143">
        <v>24275.200000000001</v>
      </c>
      <c r="I215" s="143">
        <v>24274.400000000001</v>
      </c>
      <c r="J215" s="254" t="s">
        <v>12</v>
      </c>
      <c r="K215" s="81">
        <v>112</v>
      </c>
      <c r="L215" s="252" t="s">
        <v>184</v>
      </c>
      <c r="M215" s="252" t="s">
        <v>185</v>
      </c>
      <c r="N215" s="187" t="s">
        <v>205</v>
      </c>
    </row>
    <row r="216" spans="1:14" s="27" customFormat="1" ht="24.75" customHeight="1">
      <c r="A216" s="81"/>
      <c r="B216" s="336" t="s">
        <v>133</v>
      </c>
      <c r="C216" s="337"/>
      <c r="D216" s="337"/>
      <c r="E216" s="337"/>
      <c r="F216" s="337"/>
      <c r="G216" s="337"/>
      <c r="H216" s="337"/>
      <c r="I216" s="337"/>
      <c r="J216" s="337"/>
      <c r="K216" s="338"/>
      <c r="L216" s="251"/>
      <c r="M216" s="251"/>
      <c r="N216" s="192"/>
    </row>
    <row r="217" spans="1:14" s="27" customFormat="1" ht="39" customHeight="1">
      <c r="A217" s="343">
        <v>56</v>
      </c>
      <c r="B217" s="307" t="s">
        <v>139</v>
      </c>
      <c r="C217" s="317" t="s">
        <v>8</v>
      </c>
      <c r="D217" s="321" t="s">
        <v>91</v>
      </c>
      <c r="E217" s="317" t="s">
        <v>17</v>
      </c>
      <c r="F217" s="436" t="s">
        <v>110</v>
      </c>
      <c r="G217" s="143">
        <v>101296</v>
      </c>
      <c r="H217" s="143">
        <v>135877.6</v>
      </c>
      <c r="I217" s="143">
        <v>135876.70000000001</v>
      </c>
      <c r="J217" s="171" t="s">
        <v>12</v>
      </c>
      <c r="K217" s="81">
        <v>122</v>
      </c>
      <c r="L217" s="252" t="s">
        <v>184</v>
      </c>
      <c r="M217" s="252" t="s">
        <v>185</v>
      </c>
      <c r="N217" s="187" t="s">
        <v>205</v>
      </c>
    </row>
    <row r="218" spans="1:14" s="27" customFormat="1" ht="39" customHeight="1">
      <c r="A218" s="438"/>
      <c r="B218" s="308"/>
      <c r="C218" s="323"/>
      <c r="D218" s="325"/>
      <c r="E218" s="323"/>
      <c r="F218" s="439"/>
      <c r="G218" s="143"/>
      <c r="H218" s="143">
        <v>10954</v>
      </c>
      <c r="I218" s="143">
        <v>10954</v>
      </c>
      <c r="J218" s="171" t="s">
        <v>186</v>
      </c>
      <c r="K218" s="81">
        <v>122</v>
      </c>
      <c r="L218" s="252" t="s">
        <v>184</v>
      </c>
      <c r="M218" s="252" t="s">
        <v>187</v>
      </c>
      <c r="N218" s="187" t="s">
        <v>205</v>
      </c>
    </row>
    <row r="219" spans="1:14" s="27" customFormat="1" ht="39" customHeight="1">
      <c r="A219" s="344"/>
      <c r="B219" s="309"/>
      <c r="C219" s="318"/>
      <c r="D219" s="322"/>
      <c r="E219" s="318"/>
      <c r="F219" s="437"/>
      <c r="G219" s="143"/>
      <c r="H219" s="143">
        <v>29314</v>
      </c>
      <c r="I219" s="143">
        <v>29314</v>
      </c>
      <c r="J219" s="171" t="s">
        <v>11</v>
      </c>
      <c r="K219" s="81">
        <v>122</v>
      </c>
      <c r="L219" s="252" t="s">
        <v>184</v>
      </c>
      <c r="M219" s="252" t="s">
        <v>229</v>
      </c>
      <c r="N219" s="187" t="s">
        <v>205</v>
      </c>
    </row>
    <row r="220" spans="1:14" s="27" customFormat="1" ht="43.5" customHeight="1">
      <c r="A220" s="81">
        <v>57</v>
      </c>
      <c r="B220" s="151" t="s">
        <v>140</v>
      </c>
      <c r="C220" s="29" t="s">
        <v>8</v>
      </c>
      <c r="D220" s="128" t="s">
        <v>91</v>
      </c>
      <c r="E220" s="29" t="s">
        <v>17</v>
      </c>
      <c r="F220" s="67" t="s">
        <v>110</v>
      </c>
      <c r="G220" s="143">
        <v>5869</v>
      </c>
      <c r="H220" s="143">
        <v>5664.7</v>
      </c>
      <c r="I220" s="143">
        <v>5664.4</v>
      </c>
      <c r="J220" s="171" t="s">
        <v>12</v>
      </c>
      <c r="K220" s="81">
        <v>122</v>
      </c>
      <c r="L220" s="262" t="s">
        <v>221</v>
      </c>
      <c r="M220" s="262" t="s">
        <v>185</v>
      </c>
      <c r="N220" s="187" t="s">
        <v>205</v>
      </c>
    </row>
    <row r="221" spans="1:14" s="27" customFormat="1" ht="20.25" customHeight="1">
      <c r="A221" s="81"/>
      <c r="B221" s="335" t="s">
        <v>144</v>
      </c>
      <c r="C221" s="335"/>
      <c r="D221" s="335"/>
      <c r="E221" s="335"/>
      <c r="F221" s="335"/>
      <c r="G221" s="335"/>
      <c r="H221" s="335"/>
      <c r="I221" s="335"/>
      <c r="J221" s="335"/>
      <c r="K221" s="335"/>
      <c r="L221" s="251"/>
      <c r="M221" s="251"/>
      <c r="N221" s="192"/>
    </row>
    <row r="222" spans="1:14" s="27" customFormat="1" ht="55.5" customHeight="1">
      <c r="A222" s="81">
        <v>58</v>
      </c>
      <c r="B222" s="151" t="s">
        <v>145</v>
      </c>
      <c r="C222" s="29" t="s">
        <v>8</v>
      </c>
      <c r="D222" s="128" t="s">
        <v>91</v>
      </c>
      <c r="E222" s="29" t="s">
        <v>17</v>
      </c>
      <c r="F222" s="152" t="s">
        <v>146</v>
      </c>
      <c r="G222" s="143">
        <v>8419</v>
      </c>
      <c r="H222" s="143">
        <v>10662.7</v>
      </c>
      <c r="I222" s="143">
        <v>10662</v>
      </c>
      <c r="J222" s="171" t="s">
        <v>12</v>
      </c>
      <c r="K222" s="81">
        <v>455</v>
      </c>
      <c r="L222" s="262" t="s">
        <v>184</v>
      </c>
      <c r="M222" s="262" t="s">
        <v>185</v>
      </c>
      <c r="N222" s="187" t="s">
        <v>205</v>
      </c>
    </row>
    <row r="223" spans="1:14" s="27" customFormat="1" ht="40.5" customHeight="1">
      <c r="A223" s="343">
        <v>59</v>
      </c>
      <c r="B223" s="343" t="s">
        <v>147</v>
      </c>
      <c r="C223" s="317" t="s">
        <v>8</v>
      </c>
      <c r="D223" s="321" t="s">
        <v>91</v>
      </c>
      <c r="E223" s="317" t="s">
        <v>17</v>
      </c>
      <c r="F223" s="436" t="s">
        <v>146</v>
      </c>
      <c r="G223" s="143">
        <v>322748</v>
      </c>
      <c r="H223" s="143">
        <v>20465</v>
      </c>
      <c r="I223" s="143">
        <v>20465</v>
      </c>
      <c r="J223" s="171" t="s">
        <v>11</v>
      </c>
      <c r="K223" s="81">
        <v>455</v>
      </c>
      <c r="L223" s="262" t="s">
        <v>193</v>
      </c>
      <c r="M223" s="262" t="s">
        <v>219</v>
      </c>
      <c r="N223" s="187" t="s">
        <v>205</v>
      </c>
    </row>
    <row r="224" spans="1:14" s="27" customFormat="1" ht="40.5" customHeight="1">
      <c r="A224" s="438"/>
      <c r="B224" s="438"/>
      <c r="C224" s="323"/>
      <c r="D224" s="325"/>
      <c r="E224" s="323"/>
      <c r="F224" s="439"/>
      <c r="G224" s="143"/>
      <c r="H224" s="143">
        <v>8589.4</v>
      </c>
      <c r="I224" s="143">
        <v>8589.4</v>
      </c>
      <c r="J224" s="171" t="s">
        <v>12</v>
      </c>
      <c r="K224" s="81">
        <v>455</v>
      </c>
      <c r="L224" s="262" t="s">
        <v>193</v>
      </c>
      <c r="M224" s="262" t="s">
        <v>185</v>
      </c>
      <c r="N224" s="187" t="s">
        <v>205</v>
      </c>
    </row>
    <row r="225" spans="1:14" s="27" customFormat="1" ht="40.5" customHeight="1">
      <c r="A225" s="344"/>
      <c r="B225" s="344"/>
      <c r="C225" s="318"/>
      <c r="D225" s="322"/>
      <c r="E225" s="318"/>
      <c r="F225" s="437"/>
      <c r="G225" s="143"/>
      <c r="H225" s="143">
        <v>169426</v>
      </c>
      <c r="I225" s="143">
        <v>169426</v>
      </c>
      <c r="J225" s="171" t="s">
        <v>11</v>
      </c>
      <c r="K225" s="81">
        <v>455</v>
      </c>
      <c r="L225" s="262" t="s">
        <v>193</v>
      </c>
      <c r="M225" s="262" t="s">
        <v>230</v>
      </c>
      <c r="N225" s="187" t="s">
        <v>205</v>
      </c>
    </row>
    <row r="226" spans="1:14" s="27" customFormat="1" ht="48.75" customHeight="1">
      <c r="A226" s="343">
        <v>60</v>
      </c>
      <c r="B226" s="307" t="s">
        <v>148</v>
      </c>
      <c r="C226" s="317" t="s">
        <v>8</v>
      </c>
      <c r="D226" s="321" t="s">
        <v>91</v>
      </c>
      <c r="E226" s="317" t="s">
        <v>17</v>
      </c>
      <c r="F226" s="436" t="s">
        <v>146</v>
      </c>
      <c r="G226" s="143">
        <v>34980</v>
      </c>
      <c r="H226" s="143">
        <v>5546</v>
      </c>
      <c r="I226" s="143">
        <v>5545.8</v>
      </c>
      <c r="J226" s="171" t="s">
        <v>11</v>
      </c>
      <c r="K226" s="81">
        <v>455</v>
      </c>
      <c r="L226" s="262" t="s">
        <v>214</v>
      </c>
      <c r="M226" s="262" t="s">
        <v>219</v>
      </c>
      <c r="N226" s="187" t="s">
        <v>205</v>
      </c>
    </row>
    <row r="227" spans="1:14" s="27" customFormat="1" ht="48.75" customHeight="1">
      <c r="A227" s="344"/>
      <c r="B227" s="309"/>
      <c r="C227" s="318"/>
      <c r="D227" s="322"/>
      <c r="E227" s="318"/>
      <c r="F227" s="437"/>
      <c r="G227" s="143"/>
      <c r="H227" s="143">
        <v>31550.2</v>
      </c>
      <c r="I227" s="143">
        <v>31549.7</v>
      </c>
      <c r="J227" s="171" t="s">
        <v>12</v>
      </c>
      <c r="K227" s="81">
        <v>455</v>
      </c>
      <c r="L227" s="262" t="s">
        <v>214</v>
      </c>
      <c r="M227" s="262" t="s">
        <v>185</v>
      </c>
      <c r="N227" s="187" t="s">
        <v>205</v>
      </c>
    </row>
    <row r="228" spans="1:14" s="27" customFormat="1" ht="48.75" customHeight="1">
      <c r="A228" s="81">
        <v>61</v>
      </c>
      <c r="B228" s="151" t="s">
        <v>149</v>
      </c>
      <c r="C228" s="29" t="s">
        <v>8</v>
      </c>
      <c r="D228" s="128" t="s">
        <v>91</v>
      </c>
      <c r="E228" s="29" t="s">
        <v>17</v>
      </c>
      <c r="F228" s="152" t="s">
        <v>146</v>
      </c>
      <c r="G228" s="143">
        <v>5283</v>
      </c>
      <c r="H228" s="143">
        <v>5136.5</v>
      </c>
      <c r="I228" s="143">
        <v>5134.7</v>
      </c>
      <c r="J228" s="171" t="s">
        <v>12</v>
      </c>
      <c r="K228" s="81">
        <v>455</v>
      </c>
      <c r="L228" s="262" t="s">
        <v>216</v>
      </c>
      <c r="M228" s="262" t="s">
        <v>185</v>
      </c>
      <c r="N228" s="187" t="s">
        <v>205</v>
      </c>
    </row>
    <row r="229" spans="1:14" s="27" customFormat="1" ht="48.75" customHeight="1">
      <c r="A229" s="343">
        <v>62</v>
      </c>
      <c r="B229" s="307" t="s">
        <v>150</v>
      </c>
      <c r="C229" s="317" t="s">
        <v>8</v>
      </c>
      <c r="D229" s="321" t="s">
        <v>91</v>
      </c>
      <c r="E229" s="317" t="s">
        <v>17</v>
      </c>
      <c r="F229" s="436" t="s">
        <v>146</v>
      </c>
      <c r="G229" s="143">
        <v>7732</v>
      </c>
      <c r="H229" s="143">
        <v>637</v>
      </c>
      <c r="I229" s="143">
        <v>636.29999999999995</v>
      </c>
      <c r="J229" s="171" t="s">
        <v>11</v>
      </c>
      <c r="K229" s="81">
        <v>455</v>
      </c>
      <c r="L229" s="262" t="s">
        <v>231</v>
      </c>
      <c r="M229" s="262" t="s">
        <v>219</v>
      </c>
      <c r="N229" s="187" t="s">
        <v>205</v>
      </c>
    </row>
    <row r="230" spans="1:14" s="27" customFormat="1" ht="48.75" customHeight="1">
      <c r="A230" s="344"/>
      <c r="B230" s="309"/>
      <c r="C230" s="318"/>
      <c r="D230" s="322"/>
      <c r="E230" s="318"/>
      <c r="F230" s="437"/>
      <c r="G230" s="143"/>
      <c r="H230" s="143">
        <v>7326.1</v>
      </c>
      <c r="I230" s="143">
        <v>7325.8</v>
      </c>
      <c r="J230" s="171" t="s">
        <v>12</v>
      </c>
      <c r="K230" s="81">
        <v>455</v>
      </c>
      <c r="L230" s="262" t="s">
        <v>231</v>
      </c>
      <c r="M230" s="262" t="s">
        <v>185</v>
      </c>
      <c r="N230" s="187" t="s">
        <v>205</v>
      </c>
    </row>
    <row r="231" spans="1:14" s="27" customFormat="1" ht="21.75" customHeight="1">
      <c r="A231" s="81"/>
      <c r="B231" s="335" t="s">
        <v>151</v>
      </c>
      <c r="C231" s="335"/>
      <c r="D231" s="335"/>
      <c r="E231" s="335"/>
      <c r="F231" s="335"/>
      <c r="G231" s="335"/>
      <c r="H231" s="335"/>
      <c r="I231" s="335"/>
      <c r="J231" s="335"/>
      <c r="K231" s="335"/>
      <c r="L231" s="261"/>
      <c r="M231" s="261"/>
      <c r="N231" s="185"/>
    </row>
    <row r="232" spans="1:14" s="27" customFormat="1" ht="33.75" customHeight="1">
      <c r="A232" s="343">
        <v>63</v>
      </c>
      <c r="B232" s="307" t="s">
        <v>153</v>
      </c>
      <c r="C232" s="317" t="s">
        <v>8</v>
      </c>
      <c r="D232" s="321" t="s">
        <v>91</v>
      </c>
      <c r="E232" s="317" t="s">
        <v>17</v>
      </c>
      <c r="F232" s="436" t="s">
        <v>152</v>
      </c>
      <c r="G232" s="143">
        <v>13673</v>
      </c>
      <c r="H232" s="143">
        <v>16491.7</v>
      </c>
      <c r="I232" s="143">
        <v>16491.400000000001</v>
      </c>
      <c r="J232" s="171" t="s">
        <v>12</v>
      </c>
      <c r="K232" s="81">
        <v>456</v>
      </c>
      <c r="L232" s="252" t="s">
        <v>184</v>
      </c>
      <c r="M232" s="252" t="s">
        <v>185</v>
      </c>
      <c r="N232" s="187" t="s">
        <v>205</v>
      </c>
    </row>
    <row r="233" spans="1:14" s="27" customFormat="1" ht="52.5" customHeight="1">
      <c r="A233" s="344"/>
      <c r="B233" s="309"/>
      <c r="C233" s="318"/>
      <c r="D233" s="322"/>
      <c r="E233" s="318"/>
      <c r="F233" s="437"/>
      <c r="G233" s="143"/>
      <c r="H233" s="143">
        <v>137.9</v>
      </c>
      <c r="I233" s="143">
        <v>137.9</v>
      </c>
      <c r="J233" s="171" t="s">
        <v>11</v>
      </c>
      <c r="K233" s="81">
        <v>456</v>
      </c>
      <c r="L233" s="252" t="s">
        <v>184</v>
      </c>
      <c r="M233" s="252" t="s">
        <v>230</v>
      </c>
      <c r="N233" s="187" t="s">
        <v>205</v>
      </c>
    </row>
    <row r="234" spans="1:14" s="27" customFormat="1" ht="48.75" customHeight="1">
      <c r="A234" s="81">
        <v>64</v>
      </c>
      <c r="B234" s="151" t="s">
        <v>154</v>
      </c>
      <c r="C234" s="29" t="s">
        <v>8</v>
      </c>
      <c r="D234" s="128" t="s">
        <v>91</v>
      </c>
      <c r="E234" s="29" t="s">
        <v>17</v>
      </c>
      <c r="F234" s="152" t="s">
        <v>152</v>
      </c>
      <c r="G234" s="143">
        <v>7725</v>
      </c>
      <c r="H234" s="143">
        <v>6849.6</v>
      </c>
      <c r="I234" s="143">
        <v>6849.6</v>
      </c>
      <c r="J234" s="171" t="s">
        <v>11</v>
      </c>
      <c r="K234" s="81">
        <v>456</v>
      </c>
      <c r="L234" s="252" t="s">
        <v>218</v>
      </c>
      <c r="M234" s="252" t="s">
        <v>230</v>
      </c>
      <c r="N234" s="187" t="s">
        <v>205</v>
      </c>
    </row>
    <row r="235" spans="1:14" s="27" customFormat="1" ht="48.75" customHeight="1">
      <c r="A235" s="343">
        <v>65</v>
      </c>
      <c r="B235" s="307" t="s">
        <v>155</v>
      </c>
      <c r="C235" s="317" t="s">
        <v>8</v>
      </c>
      <c r="D235" s="321" t="s">
        <v>91</v>
      </c>
      <c r="E235" s="317" t="s">
        <v>17</v>
      </c>
      <c r="F235" s="436" t="s">
        <v>152</v>
      </c>
      <c r="G235" s="143">
        <v>650</v>
      </c>
      <c r="H235" s="143">
        <v>1056</v>
      </c>
      <c r="I235" s="143">
        <v>1055.9000000000001</v>
      </c>
      <c r="J235" s="171" t="s">
        <v>12</v>
      </c>
      <c r="K235" s="81">
        <v>456</v>
      </c>
      <c r="L235" s="252" t="s">
        <v>193</v>
      </c>
      <c r="M235" s="252" t="s">
        <v>185</v>
      </c>
      <c r="N235" s="187" t="s">
        <v>205</v>
      </c>
    </row>
    <row r="236" spans="1:14" s="27" customFormat="1" ht="48.75" customHeight="1">
      <c r="A236" s="344"/>
      <c r="B236" s="309"/>
      <c r="C236" s="318"/>
      <c r="D236" s="322"/>
      <c r="E236" s="318"/>
      <c r="F236" s="437"/>
      <c r="G236" s="143"/>
      <c r="H236" s="143">
        <v>737.5</v>
      </c>
      <c r="I236" s="143">
        <v>737.4</v>
      </c>
      <c r="J236" s="171" t="s">
        <v>11</v>
      </c>
      <c r="K236" s="81">
        <v>456</v>
      </c>
      <c r="L236" s="252" t="s">
        <v>193</v>
      </c>
      <c r="M236" s="252" t="s">
        <v>230</v>
      </c>
      <c r="N236" s="187" t="s">
        <v>205</v>
      </c>
    </row>
    <row r="237" spans="1:14" s="27" customFormat="1" ht="20.25" customHeight="1">
      <c r="A237" s="81"/>
      <c r="B237" s="335" t="s">
        <v>156</v>
      </c>
      <c r="C237" s="335"/>
      <c r="D237" s="335"/>
      <c r="E237" s="335"/>
      <c r="F237" s="335"/>
      <c r="G237" s="335"/>
      <c r="H237" s="335"/>
      <c r="I237" s="335"/>
      <c r="J237" s="335"/>
      <c r="K237" s="335"/>
      <c r="L237" s="187"/>
      <c r="M237" s="187"/>
      <c r="N237" s="187"/>
    </row>
    <row r="238" spans="1:14" s="27" customFormat="1" ht="51" customHeight="1">
      <c r="A238" s="343">
        <v>66</v>
      </c>
      <c r="B238" s="307" t="s">
        <v>157</v>
      </c>
      <c r="C238" s="317" t="s">
        <v>8</v>
      </c>
      <c r="D238" s="321" t="s">
        <v>91</v>
      </c>
      <c r="E238" s="317" t="s">
        <v>17</v>
      </c>
      <c r="F238" s="436" t="s">
        <v>158</v>
      </c>
      <c r="G238" s="143">
        <v>26729</v>
      </c>
      <c r="H238" s="143">
        <v>31861.1</v>
      </c>
      <c r="I238" s="143">
        <v>31860.799999999999</v>
      </c>
      <c r="J238" s="171" t="s">
        <v>12</v>
      </c>
      <c r="K238" s="81">
        <v>459</v>
      </c>
      <c r="L238" s="252" t="s">
        <v>184</v>
      </c>
      <c r="M238" s="252" t="s">
        <v>185</v>
      </c>
      <c r="N238" s="187" t="s">
        <v>205</v>
      </c>
    </row>
    <row r="239" spans="1:14" s="27" customFormat="1" ht="67.5" customHeight="1">
      <c r="A239" s="344"/>
      <c r="B239" s="309"/>
      <c r="C239" s="318"/>
      <c r="D239" s="322"/>
      <c r="E239" s="318"/>
      <c r="F239" s="437"/>
      <c r="G239" s="143"/>
      <c r="H239" s="143">
        <v>1418</v>
      </c>
      <c r="I239" s="143">
        <v>1418</v>
      </c>
      <c r="J239" s="171" t="s">
        <v>186</v>
      </c>
      <c r="K239" s="81">
        <v>459</v>
      </c>
      <c r="L239" s="252" t="s">
        <v>184</v>
      </c>
      <c r="M239" s="252" t="s">
        <v>187</v>
      </c>
      <c r="N239" s="187" t="s">
        <v>205</v>
      </c>
    </row>
    <row r="240" spans="1:14" s="27" customFormat="1" ht="46.5" customHeight="1">
      <c r="A240" s="240">
        <v>67</v>
      </c>
      <c r="B240" s="263" t="s">
        <v>232</v>
      </c>
      <c r="C240" s="29" t="s">
        <v>8</v>
      </c>
      <c r="D240" s="128" t="s">
        <v>91</v>
      </c>
      <c r="E240" s="243" t="s">
        <v>233</v>
      </c>
      <c r="F240" s="152" t="s">
        <v>158</v>
      </c>
      <c r="G240" s="143"/>
      <c r="H240" s="143">
        <v>6849.6</v>
      </c>
      <c r="I240" s="143">
        <v>6849.6</v>
      </c>
      <c r="J240" s="171" t="s">
        <v>11</v>
      </c>
      <c r="K240" s="81">
        <v>459</v>
      </c>
      <c r="L240" s="252" t="s">
        <v>218</v>
      </c>
      <c r="M240" s="252" t="s">
        <v>230</v>
      </c>
      <c r="N240" s="187" t="s">
        <v>205</v>
      </c>
    </row>
    <row r="241" spans="1:14" s="27" customFormat="1" ht="48.75" customHeight="1">
      <c r="A241" s="81">
        <v>68</v>
      </c>
      <c r="B241" s="151" t="s">
        <v>159</v>
      </c>
      <c r="C241" s="29" t="s">
        <v>8</v>
      </c>
      <c r="D241" s="128" t="s">
        <v>91</v>
      </c>
      <c r="E241" s="29" t="s">
        <v>17</v>
      </c>
      <c r="F241" s="152" t="s">
        <v>158</v>
      </c>
      <c r="G241" s="143">
        <v>782</v>
      </c>
      <c r="H241" s="143">
        <v>756.8</v>
      </c>
      <c r="I241" s="143">
        <v>756.8</v>
      </c>
      <c r="J241" s="171" t="s">
        <v>12</v>
      </c>
      <c r="K241" s="81">
        <v>459</v>
      </c>
      <c r="L241" s="252" t="s">
        <v>193</v>
      </c>
      <c r="M241" s="252" t="s">
        <v>185</v>
      </c>
      <c r="N241" s="187" t="s">
        <v>205</v>
      </c>
    </row>
    <row r="242" spans="1:14" s="27" customFormat="1" ht="48.75" customHeight="1">
      <c r="A242" s="81">
        <v>69</v>
      </c>
      <c r="B242" s="151" t="s">
        <v>165</v>
      </c>
      <c r="C242" s="29" t="s">
        <v>8</v>
      </c>
      <c r="D242" s="128" t="s">
        <v>91</v>
      </c>
      <c r="E242" s="29" t="s">
        <v>17</v>
      </c>
      <c r="F242" s="152" t="s">
        <v>158</v>
      </c>
      <c r="G242" s="143">
        <v>14408</v>
      </c>
      <c r="H242" s="143">
        <v>14408.4</v>
      </c>
      <c r="I242" s="143">
        <v>14408.4</v>
      </c>
      <c r="J242" s="171" t="s">
        <v>12</v>
      </c>
      <c r="K242" s="81">
        <v>459</v>
      </c>
      <c r="L242" s="252" t="s">
        <v>221</v>
      </c>
      <c r="M242" s="252" t="s">
        <v>185</v>
      </c>
      <c r="N242" s="187" t="s">
        <v>205</v>
      </c>
    </row>
    <row r="243" spans="1:14" s="27" customFormat="1" ht="48.75" customHeight="1">
      <c r="A243" s="81">
        <v>70</v>
      </c>
      <c r="B243" s="151" t="s">
        <v>234</v>
      </c>
      <c r="C243" s="29" t="s">
        <v>8</v>
      </c>
      <c r="D243" s="128" t="s">
        <v>91</v>
      </c>
      <c r="E243" s="131" t="s">
        <v>233</v>
      </c>
      <c r="F243" s="152" t="s">
        <v>158</v>
      </c>
      <c r="G243" s="143"/>
      <c r="H243" s="143">
        <v>10416.200000000001</v>
      </c>
      <c r="I243" s="143">
        <v>10416.200000000001</v>
      </c>
      <c r="J243" s="171" t="s">
        <v>12</v>
      </c>
      <c r="K243" s="81">
        <v>459</v>
      </c>
      <c r="L243" s="252" t="s">
        <v>214</v>
      </c>
      <c r="M243" s="252" t="s">
        <v>185</v>
      </c>
      <c r="N243" s="187" t="s">
        <v>205</v>
      </c>
    </row>
    <row r="244" spans="1:14" s="27" customFormat="1" ht="70.5" customHeight="1">
      <c r="A244" s="81">
        <v>71</v>
      </c>
      <c r="B244" s="151" t="s">
        <v>160</v>
      </c>
      <c r="C244" s="29" t="s">
        <v>8</v>
      </c>
      <c r="D244" s="128" t="s">
        <v>91</v>
      </c>
      <c r="E244" s="29" t="s">
        <v>17</v>
      </c>
      <c r="F244" s="152" t="s">
        <v>158</v>
      </c>
      <c r="G244" s="143">
        <v>2340</v>
      </c>
      <c r="H244" s="143">
        <v>2494.1999999999998</v>
      </c>
      <c r="I244" s="143">
        <v>2494.1999999999998</v>
      </c>
      <c r="J244" s="171" t="s">
        <v>12</v>
      </c>
      <c r="K244" s="81">
        <v>459</v>
      </c>
      <c r="L244" s="252" t="s">
        <v>222</v>
      </c>
      <c r="M244" s="252" t="s">
        <v>185</v>
      </c>
      <c r="N244" s="187" t="s">
        <v>205</v>
      </c>
    </row>
    <row r="245" spans="1:14" s="27" customFormat="1" ht="48.75" customHeight="1">
      <c r="A245" s="81">
        <v>72</v>
      </c>
      <c r="B245" s="151" t="s">
        <v>235</v>
      </c>
      <c r="C245" s="29" t="s">
        <v>8</v>
      </c>
      <c r="D245" s="128" t="s">
        <v>91</v>
      </c>
      <c r="E245" s="29">
        <v>2021</v>
      </c>
      <c r="F245" s="152" t="s">
        <v>158</v>
      </c>
      <c r="G245" s="143"/>
      <c r="H245" s="143">
        <v>4390</v>
      </c>
      <c r="I245" s="143">
        <v>4390</v>
      </c>
      <c r="J245" s="171" t="s">
        <v>12</v>
      </c>
      <c r="K245" s="81">
        <v>459</v>
      </c>
      <c r="L245" s="252" t="s">
        <v>185</v>
      </c>
      <c r="M245" s="252" t="s">
        <v>185</v>
      </c>
      <c r="N245" s="275" t="s">
        <v>252</v>
      </c>
    </row>
    <row r="246" spans="1:14" s="27" customFormat="1" ht="88.5" customHeight="1">
      <c r="A246" s="81">
        <v>73</v>
      </c>
      <c r="B246" s="151" t="s">
        <v>162</v>
      </c>
      <c r="C246" s="29" t="s">
        <v>8</v>
      </c>
      <c r="D246" s="128" t="s">
        <v>91</v>
      </c>
      <c r="E246" s="29" t="s">
        <v>17</v>
      </c>
      <c r="F246" s="152" t="s">
        <v>158</v>
      </c>
      <c r="G246" s="143">
        <v>43755</v>
      </c>
      <c r="H246" s="143">
        <v>43755</v>
      </c>
      <c r="I246" s="143">
        <v>43755</v>
      </c>
      <c r="J246" s="171" t="s">
        <v>11</v>
      </c>
      <c r="K246" s="81">
        <v>459</v>
      </c>
      <c r="L246" s="252" t="s">
        <v>236</v>
      </c>
      <c r="M246" s="252" t="s">
        <v>192</v>
      </c>
      <c r="N246" s="275" t="s">
        <v>251</v>
      </c>
    </row>
    <row r="247" spans="1:14" s="27" customFormat="1" ht="70.5" customHeight="1">
      <c r="A247" s="81">
        <v>74</v>
      </c>
      <c r="B247" s="151" t="s">
        <v>161</v>
      </c>
      <c r="C247" s="29" t="s">
        <v>8</v>
      </c>
      <c r="D247" s="128" t="s">
        <v>91</v>
      </c>
      <c r="E247" s="29" t="s">
        <v>17</v>
      </c>
      <c r="F247" s="152" t="s">
        <v>158</v>
      </c>
      <c r="G247" s="143">
        <v>29740</v>
      </c>
      <c r="H247" s="143">
        <v>29622.9</v>
      </c>
      <c r="I247" s="143">
        <v>29622.2</v>
      </c>
      <c r="J247" s="171" t="s">
        <v>12</v>
      </c>
      <c r="K247" s="81">
        <v>459</v>
      </c>
      <c r="L247" s="252" t="s">
        <v>207</v>
      </c>
      <c r="M247" s="252" t="s">
        <v>185</v>
      </c>
      <c r="N247" s="187" t="s">
        <v>205</v>
      </c>
    </row>
    <row r="248" spans="1:14" s="27" customFormat="1" ht="81.75" customHeight="1">
      <c r="A248" s="81">
        <v>75</v>
      </c>
      <c r="B248" s="151" t="s">
        <v>163</v>
      </c>
      <c r="C248" s="29" t="s">
        <v>8</v>
      </c>
      <c r="D248" s="128" t="s">
        <v>91</v>
      </c>
      <c r="E248" s="29" t="s">
        <v>17</v>
      </c>
      <c r="F248" s="152" t="s">
        <v>158</v>
      </c>
      <c r="G248" s="143">
        <v>1692253</v>
      </c>
      <c r="H248" s="143">
        <v>1692253</v>
      </c>
      <c r="I248" s="143">
        <v>1692253</v>
      </c>
      <c r="J248" s="171" t="s">
        <v>11</v>
      </c>
      <c r="K248" s="81">
        <v>459</v>
      </c>
      <c r="L248" s="252" t="s">
        <v>237</v>
      </c>
      <c r="M248" s="252" t="s">
        <v>212</v>
      </c>
      <c r="N248" s="187" t="s">
        <v>205</v>
      </c>
    </row>
    <row r="249" spans="1:14" s="27" customFormat="1" ht="29.25" customHeight="1">
      <c r="A249" s="343">
        <v>76</v>
      </c>
      <c r="B249" s="307" t="s">
        <v>164</v>
      </c>
      <c r="C249" s="317" t="s">
        <v>8</v>
      </c>
      <c r="D249" s="321" t="s">
        <v>91</v>
      </c>
      <c r="E249" s="317" t="s">
        <v>17</v>
      </c>
      <c r="F249" s="436" t="s">
        <v>158</v>
      </c>
      <c r="G249" s="143">
        <v>186268</v>
      </c>
      <c r="H249" s="143">
        <v>29314</v>
      </c>
      <c r="I249" s="143">
        <v>29314</v>
      </c>
      <c r="J249" s="171" t="s">
        <v>12</v>
      </c>
      <c r="K249" s="81">
        <v>459</v>
      </c>
      <c r="L249" s="252" t="s">
        <v>238</v>
      </c>
      <c r="M249" s="252" t="s">
        <v>239</v>
      </c>
      <c r="N249" s="187" t="s">
        <v>205</v>
      </c>
    </row>
    <row r="250" spans="1:14" s="27" customFormat="1" ht="30" customHeight="1">
      <c r="A250" s="344"/>
      <c r="B250" s="309"/>
      <c r="C250" s="318"/>
      <c r="D250" s="322"/>
      <c r="E250" s="318"/>
      <c r="F250" s="437"/>
      <c r="G250" s="143"/>
      <c r="H250" s="143">
        <v>159954</v>
      </c>
      <c r="I250" s="143">
        <v>156954</v>
      </c>
      <c r="J250" s="171" t="s">
        <v>11</v>
      </c>
      <c r="K250" s="81">
        <v>459</v>
      </c>
      <c r="L250" s="252" t="s">
        <v>238</v>
      </c>
      <c r="M250" s="252" t="s">
        <v>229</v>
      </c>
      <c r="N250" s="187" t="s">
        <v>205</v>
      </c>
    </row>
    <row r="251" spans="1:14" s="27" customFormat="1" ht="66" customHeight="1">
      <c r="A251" s="343">
        <v>77</v>
      </c>
      <c r="B251" s="307" t="s">
        <v>166</v>
      </c>
      <c r="C251" s="317" t="s">
        <v>8</v>
      </c>
      <c r="D251" s="321" t="s">
        <v>91</v>
      </c>
      <c r="E251" s="317" t="s">
        <v>17</v>
      </c>
      <c r="F251" s="436" t="s">
        <v>158</v>
      </c>
      <c r="G251" s="143">
        <v>12999</v>
      </c>
      <c r="H251" s="143">
        <v>2389</v>
      </c>
      <c r="I251" s="143">
        <v>2389</v>
      </c>
      <c r="J251" s="171" t="s">
        <v>12</v>
      </c>
      <c r="K251" s="81">
        <v>459</v>
      </c>
      <c r="L251" s="252" t="s">
        <v>240</v>
      </c>
      <c r="M251" s="252" t="s">
        <v>185</v>
      </c>
      <c r="N251" s="307" t="s">
        <v>250</v>
      </c>
    </row>
    <row r="252" spans="1:14" s="27" customFormat="1" ht="17.25" customHeight="1">
      <c r="A252" s="438"/>
      <c r="B252" s="308"/>
      <c r="C252" s="323"/>
      <c r="D252" s="325"/>
      <c r="E252" s="323"/>
      <c r="F252" s="439"/>
      <c r="G252" s="143"/>
      <c r="H252" s="143">
        <v>1488</v>
      </c>
      <c r="I252" s="143">
        <v>1488</v>
      </c>
      <c r="J252" s="171" t="s">
        <v>186</v>
      </c>
      <c r="K252" s="81">
        <v>459</v>
      </c>
      <c r="L252" s="252" t="s">
        <v>240</v>
      </c>
      <c r="M252" s="252" t="s">
        <v>187</v>
      </c>
      <c r="N252" s="308"/>
    </row>
    <row r="253" spans="1:14" s="27" customFormat="1" ht="16.5" customHeight="1">
      <c r="A253" s="344"/>
      <c r="B253" s="309"/>
      <c r="C253" s="318"/>
      <c r="D253" s="322"/>
      <c r="E253" s="318"/>
      <c r="F253" s="437"/>
      <c r="G253" s="143"/>
      <c r="H253" s="143">
        <v>5700</v>
      </c>
      <c r="I253" s="143">
        <v>5700</v>
      </c>
      <c r="J253" s="171" t="s">
        <v>11</v>
      </c>
      <c r="K253" s="81">
        <v>459</v>
      </c>
      <c r="L253" s="252" t="s">
        <v>240</v>
      </c>
      <c r="M253" s="252" t="s">
        <v>241</v>
      </c>
      <c r="N253" s="309"/>
    </row>
    <row r="254" spans="1:14" s="27" customFormat="1" ht="20.25" customHeight="1">
      <c r="A254" s="343">
        <v>78</v>
      </c>
      <c r="B254" s="307" t="s">
        <v>242</v>
      </c>
      <c r="C254" s="317" t="s">
        <v>8</v>
      </c>
      <c r="D254" s="321" t="s">
        <v>91</v>
      </c>
      <c r="E254" s="317">
        <v>2021</v>
      </c>
      <c r="F254" s="436" t="s">
        <v>158</v>
      </c>
      <c r="G254" s="143"/>
      <c r="H254" s="143">
        <v>32260.799999999999</v>
      </c>
      <c r="I254" s="143">
        <v>32260.799999999999</v>
      </c>
      <c r="J254" s="171" t="s">
        <v>12</v>
      </c>
      <c r="K254" s="81">
        <v>459</v>
      </c>
      <c r="L254" s="252" t="s">
        <v>243</v>
      </c>
      <c r="M254" s="252" t="s">
        <v>185</v>
      </c>
      <c r="N254" s="187" t="s">
        <v>205</v>
      </c>
    </row>
    <row r="255" spans="1:14" s="27" customFormat="1" ht="21" customHeight="1">
      <c r="A255" s="344"/>
      <c r="B255" s="309"/>
      <c r="C255" s="318"/>
      <c r="D255" s="322"/>
      <c r="E255" s="318"/>
      <c r="F255" s="437"/>
      <c r="G255" s="143"/>
      <c r="H255" s="143">
        <v>25234</v>
      </c>
      <c r="I255" s="143">
        <v>25234</v>
      </c>
      <c r="J255" s="171" t="s">
        <v>186</v>
      </c>
      <c r="K255" s="81">
        <v>459</v>
      </c>
      <c r="L255" s="252" t="s">
        <v>243</v>
      </c>
      <c r="M255" s="252" t="s">
        <v>187</v>
      </c>
      <c r="N255" s="187" t="s">
        <v>205</v>
      </c>
    </row>
    <row r="256" spans="1:14" s="27" customFormat="1" ht="20.25" customHeight="1">
      <c r="A256" s="81"/>
      <c r="B256" s="336" t="s">
        <v>136</v>
      </c>
      <c r="C256" s="337"/>
      <c r="D256" s="337"/>
      <c r="E256" s="337"/>
      <c r="F256" s="337"/>
      <c r="G256" s="337"/>
      <c r="H256" s="337"/>
      <c r="I256" s="337"/>
      <c r="J256" s="337"/>
      <c r="K256" s="338"/>
      <c r="L256" s="252"/>
      <c r="M256" s="252"/>
      <c r="N256" s="252"/>
    </row>
    <row r="257" spans="1:14" s="27" customFormat="1" ht="28.5" customHeight="1">
      <c r="A257" s="343">
        <v>80</v>
      </c>
      <c r="B257" s="307" t="s">
        <v>137</v>
      </c>
      <c r="C257" s="317" t="s">
        <v>8</v>
      </c>
      <c r="D257" s="321" t="s">
        <v>91</v>
      </c>
      <c r="E257" s="317" t="s">
        <v>17</v>
      </c>
      <c r="F257" s="436" t="s">
        <v>138</v>
      </c>
      <c r="G257" s="143">
        <v>12266</v>
      </c>
      <c r="H257" s="143">
        <v>13967.7</v>
      </c>
      <c r="I257" s="143">
        <v>13966.3</v>
      </c>
      <c r="J257" s="171" t="s">
        <v>12</v>
      </c>
      <c r="K257" s="81">
        <v>463</v>
      </c>
      <c r="L257" s="252" t="s">
        <v>184</v>
      </c>
      <c r="M257" s="252" t="s">
        <v>185</v>
      </c>
      <c r="N257" s="187" t="s">
        <v>205</v>
      </c>
    </row>
    <row r="258" spans="1:14" s="27" customFormat="1" ht="42.75" customHeight="1">
      <c r="A258" s="344"/>
      <c r="B258" s="309"/>
      <c r="C258" s="318"/>
      <c r="D258" s="322"/>
      <c r="E258" s="318"/>
      <c r="F258" s="437"/>
      <c r="G258" s="143"/>
      <c r="H258" s="143">
        <v>105</v>
      </c>
      <c r="I258" s="143">
        <v>105</v>
      </c>
      <c r="J258" s="171" t="s">
        <v>186</v>
      </c>
      <c r="K258" s="81">
        <v>463</v>
      </c>
      <c r="L258" s="252" t="s">
        <v>184</v>
      </c>
      <c r="M258" s="252" t="s">
        <v>187</v>
      </c>
      <c r="N258" s="187" t="s">
        <v>205</v>
      </c>
    </row>
    <row r="259" spans="1:14" ht="15.75">
      <c r="A259" s="12"/>
      <c r="B259" s="11" t="s">
        <v>10</v>
      </c>
      <c r="C259" s="11"/>
      <c r="D259" s="14"/>
      <c r="E259" s="14"/>
      <c r="F259" s="15"/>
      <c r="G259" s="16">
        <f>G260+G261</f>
        <v>2547403</v>
      </c>
      <c r="H259" s="16">
        <f t="shared" ref="H259:I259" si="14">H260+H261</f>
        <v>2599334.8000000003</v>
      </c>
      <c r="I259" s="16">
        <f t="shared" si="14"/>
        <v>2596325.7000000002</v>
      </c>
      <c r="J259" s="176"/>
      <c r="K259" s="203"/>
      <c r="L259" s="271"/>
      <c r="M259" s="271"/>
      <c r="N259" s="271"/>
    </row>
    <row r="260" spans="1:14" ht="15.75">
      <c r="A260" s="12"/>
      <c r="B260" s="11" t="s">
        <v>11</v>
      </c>
      <c r="C260" s="11"/>
      <c r="D260" s="14"/>
      <c r="E260" s="14"/>
      <c r="F260" s="15"/>
      <c r="G260" s="16">
        <f>G219+G223+G225+G226+G229+G233+G234+G236+G240+G246+G248+G250+G253</f>
        <v>2109193</v>
      </c>
      <c r="H260" s="16">
        <f t="shared" ref="H260:I260" si="15">H219+H223+H225+H226+H229+H233+H234+H236+H240+H246+H248+H250+H253</f>
        <v>2141624.6</v>
      </c>
      <c r="I260" s="16">
        <f t="shared" si="15"/>
        <v>2138623.6</v>
      </c>
      <c r="J260" s="176"/>
      <c r="K260" s="203"/>
      <c r="L260" s="271"/>
      <c r="M260" s="271"/>
      <c r="N260" s="271"/>
    </row>
    <row r="261" spans="1:14" ht="15.75">
      <c r="A261" s="13"/>
      <c r="B261" s="11" t="s">
        <v>12</v>
      </c>
      <c r="C261" s="11"/>
      <c r="D261" s="14"/>
      <c r="E261" s="14"/>
      <c r="F261" s="15"/>
      <c r="G261" s="16">
        <f>G215+G217+G218+G220+G222+G224+G227+G228+G230+G232+G235+G238+G239+G241+G242+G243+G244+G245+G247+G249+G251+G252+G254+G255+G257+G258</f>
        <v>438210</v>
      </c>
      <c r="H261" s="16">
        <f>H215+H217+H218+H220+H222+H224+H227+H228+H230+H232+H235+H238+H239+H241+H242+H243+H244+H245+H247+H249+H251+H252+H254+H255+H257+H258</f>
        <v>457710.20000000013</v>
      </c>
      <c r="I261" s="16">
        <f>I215+I217+I218+I220+I222+I224+I227+I228+I230+I232+I235+I238+I239+I241+I242+I243+I244+I245+I247+I249+I251+I252+I254+I255+I257+I258</f>
        <v>457702.10000000003</v>
      </c>
      <c r="J261" s="176"/>
      <c r="K261" s="203"/>
      <c r="L261" s="271"/>
      <c r="M261" s="271"/>
      <c r="N261" s="271"/>
    </row>
    <row r="262" spans="1:14" ht="15.75">
      <c r="A262" s="13"/>
      <c r="B262" s="11" t="s">
        <v>23</v>
      </c>
      <c r="C262" s="11"/>
      <c r="D262" s="14"/>
      <c r="E262" s="14"/>
      <c r="F262" s="15"/>
      <c r="G262" s="16"/>
      <c r="H262" s="16"/>
      <c r="I262" s="16"/>
      <c r="J262" s="176"/>
      <c r="K262" s="203"/>
      <c r="L262" s="271"/>
      <c r="M262" s="271"/>
      <c r="N262" s="271"/>
    </row>
    <row r="263" spans="1:14" ht="15.75">
      <c r="A263" s="19"/>
      <c r="B263" s="17" t="s">
        <v>26</v>
      </c>
      <c r="C263" s="18"/>
      <c r="D263" s="18"/>
      <c r="E263" s="18"/>
      <c r="F263" s="20"/>
      <c r="G263" s="21">
        <f>G264+G265+G266</f>
        <v>3122783.9</v>
      </c>
      <c r="H263" s="21">
        <f t="shared" ref="H263:I263" si="16">H264+H265+H266</f>
        <v>3097040.4</v>
      </c>
      <c r="I263" s="21">
        <f t="shared" si="16"/>
        <v>3093834.7</v>
      </c>
      <c r="J263" s="177"/>
      <c r="K263" s="204"/>
      <c r="L263" s="272"/>
      <c r="M263" s="272"/>
      <c r="N263" s="272"/>
    </row>
    <row r="264" spans="1:14" ht="15.75">
      <c r="A264" s="19"/>
      <c r="B264" s="18" t="s">
        <v>11</v>
      </c>
      <c r="C264" s="18"/>
      <c r="D264" s="18"/>
      <c r="E264" s="18"/>
      <c r="F264" s="20"/>
      <c r="G264" s="21">
        <f t="shared" ref="G264:I265" si="17">G178+G192+G208+G260</f>
        <v>2249221</v>
      </c>
      <c r="H264" s="21">
        <f t="shared" si="17"/>
        <v>2322482.4</v>
      </c>
      <c r="I264" s="21">
        <f t="shared" si="17"/>
        <v>2319346.6</v>
      </c>
      <c r="J264" s="177"/>
      <c r="K264" s="204"/>
      <c r="L264" s="272"/>
      <c r="M264" s="272"/>
      <c r="N264" s="272"/>
    </row>
    <row r="265" spans="1:14" ht="15.75">
      <c r="A265" s="19"/>
      <c r="B265" s="18" t="s">
        <v>12</v>
      </c>
      <c r="C265" s="18"/>
      <c r="D265" s="18"/>
      <c r="E265" s="18"/>
      <c r="F265" s="20"/>
      <c r="G265" s="21">
        <f t="shared" si="17"/>
        <v>873562.9</v>
      </c>
      <c r="H265" s="21">
        <f t="shared" si="17"/>
        <v>576002.00000000012</v>
      </c>
      <c r="I265" s="21">
        <f t="shared" si="17"/>
        <v>575932.4</v>
      </c>
      <c r="J265" s="177"/>
      <c r="K265" s="204"/>
      <c r="L265" s="272"/>
      <c r="M265" s="272"/>
      <c r="N265" s="272"/>
    </row>
    <row r="266" spans="1:14" ht="15.75">
      <c r="A266" s="19"/>
      <c r="B266" s="18" t="s">
        <v>23</v>
      </c>
      <c r="C266" s="18"/>
      <c r="D266" s="18"/>
      <c r="E266" s="18"/>
      <c r="F266" s="20"/>
      <c r="G266" s="21">
        <f>G180+G210+G262</f>
        <v>0</v>
      </c>
      <c r="H266" s="21">
        <f>H180+H210+H262</f>
        <v>198556</v>
      </c>
      <c r="I266" s="21">
        <f>I180+I210+I262</f>
        <v>198555.7</v>
      </c>
      <c r="J266" s="177"/>
      <c r="K266" s="204"/>
      <c r="L266" s="272"/>
      <c r="M266" s="272"/>
      <c r="N266" s="272"/>
    </row>
    <row r="267" spans="1:14" ht="15.75">
      <c r="A267" s="34"/>
      <c r="B267" s="7" t="s">
        <v>27</v>
      </c>
      <c r="C267" s="8"/>
      <c r="D267" s="8"/>
      <c r="E267" s="8"/>
      <c r="F267" s="9"/>
      <c r="G267" s="10">
        <f>G268+G269+G270</f>
        <v>6481505.7999999998</v>
      </c>
      <c r="H267" s="10">
        <f t="shared" ref="H267:I267" si="18">H268+H269+H270</f>
        <v>5788635.2000000002</v>
      </c>
      <c r="I267" s="10">
        <f t="shared" si="18"/>
        <v>5778790.2000000002</v>
      </c>
      <c r="J267" s="273"/>
      <c r="K267" s="205"/>
      <c r="L267" s="274"/>
      <c r="M267" s="274"/>
      <c r="N267" s="274"/>
    </row>
    <row r="268" spans="1:14" ht="15.75">
      <c r="A268" s="34"/>
      <c r="B268" s="8" t="s">
        <v>11</v>
      </c>
      <c r="C268" s="8"/>
      <c r="D268" s="8"/>
      <c r="E268" s="8"/>
      <c r="F268" s="9"/>
      <c r="G268" s="10">
        <f t="shared" ref="G268:I270" si="19">G46+G139+G264</f>
        <v>3133241</v>
      </c>
      <c r="H268" s="10">
        <f t="shared" si="19"/>
        <v>2479687.2999999998</v>
      </c>
      <c r="I268" s="10">
        <f t="shared" si="19"/>
        <v>2476551</v>
      </c>
      <c r="J268" s="178"/>
      <c r="K268" s="205"/>
      <c r="L268" s="274"/>
      <c r="M268" s="274"/>
      <c r="N268" s="274"/>
    </row>
    <row r="269" spans="1:14" ht="15.75">
      <c r="A269" s="35"/>
      <c r="B269" s="8" t="s">
        <v>12</v>
      </c>
      <c r="C269" s="8"/>
      <c r="D269" s="8"/>
      <c r="E269" s="8"/>
      <c r="F269" s="9"/>
      <c r="G269" s="10">
        <f t="shared" si="19"/>
        <v>2488300</v>
      </c>
      <c r="H269" s="10">
        <f t="shared" si="19"/>
        <v>1577498.9000000001</v>
      </c>
      <c r="I269" s="10">
        <f t="shared" si="19"/>
        <v>1575443.9</v>
      </c>
      <c r="J269" s="178"/>
      <c r="K269" s="205"/>
      <c r="L269" s="274"/>
      <c r="M269" s="274"/>
      <c r="N269" s="274"/>
    </row>
    <row r="270" spans="1:14" ht="15.75">
      <c r="A270" s="35"/>
      <c r="B270" s="8" t="s">
        <v>23</v>
      </c>
      <c r="C270" s="8"/>
      <c r="D270" s="8"/>
      <c r="E270" s="8"/>
      <c r="F270" s="9"/>
      <c r="G270" s="10">
        <f t="shared" si="19"/>
        <v>859964.8</v>
      </c>
      <c r="H270" s="10">
        <f t="shared" si="19"/>
        <v>1731449</v>
      </c>
      <c r="I270" s="10">
        <f t="shared" si="19"/>
        <v>1726795.3</v>
      </c>
      <c r="J270" s="178"/>
      <c r="K270" s="205"/>
      <c r="L270" s="274"/>
      <c r="M270" s="274"/>
      <c r="N270" s="274"/>
    </row>
    <row r="271" spans="1:14" ht="15.75">
      <c r="A271" s="3"/>
      <c r="B271" s="2"/>
      <c r="C271" s="2"/>
      <c r="D271" s="2"/>
      <c r="E271" s="2"/>
      <c r="F271" s="5"/>
      <c r="G271" s="23"/>
      <c r="H271" s="23"/>
      <c r="I271" s="23"/>
      <c r="J271" s="4"/>
      <c r="K271" s="206"/>
    </row>
  </sheetData>
  <mergeCells count="281">
    <mergeCell ref="A257:A258"/>
    <mergeCell ref="B257:B258"/>
    <mergeCell ref="C257:C258"/>
    <mergeCell ref="D257:D258"/>
    <mergeCell ref="E257:E258"/>
    <mergeCell ref="F257:F258"/>
    <mergeCell ref="A254:A255"/>
    <mergeCell ref="B254:B255"/>
    <mergeCell ref="C254:C255"/>
    <mergeCell ref="D254:D255"/>
    <mergeCell ref="E254:E255"/>
    <mergeCell ref="F254:F255"/>
    <mergeCell ref="A249:A250"/>
    <mergeCell ref="B249:B250"/>
    <mergeCell ref="C249:C250"/>
    <mergeCell ref="D249:D250"/>
    <mergeCell ref="E249:E250"/>
    <mergeCell ref="F249:F250"/>
    <mergeCell ref="A251:A253"/>
    <mergeCell ref="B251:B253"/>
    <mergeCell ref="C251:C253"/>
    <mergeCell ref="D251:D253"/>
    <mergeCell ref="E251:E253"/>
    <mergeCell ref="F251:F253"/>
    <mergeCell ref="A235:A236"/>
    <mergeCell ref="B235:B236"/>
    <mergeCell ref="C235:C236"/>
    <mergeCell ref="D235:D236"/>
    <mergeCell ref="E235:E236"/>
    <mergeCell ref="F235:F236"/>
    <mergeCell ref="A238:A239"/>
    <mergeCell ref="B238:B239"/>
    <mergeCell ref="C238:C239"/>
    <mergeCell ref="D238:D239"/>
    <mergeCell ref="E238:E239"/>
    <mergeCell ref="F238:F239"/>
    <mergeCell ref="A229:A230"/>
    <mergeCell ref="B229:B230"/>
    <mergeCell ref="C229:C230"/>
    <mergeCell ref="D229:D230"/>
    <mergeCell ref="E229:E230"/>
    <mergeCell ref="F229:F230"/>
    <mergeCell ref="A232:A233"/>
    <mergeCell ref="B232:B233"/>
    <mergeCell ref="C232:C233"/>
    <mergeCell ref="D232:D233"/>
    <mergeCell ref="E232:E233"/>
    <mergeCell ref="F232:F233"/>
    <mergeCell ref="A223:A225"/>
    <mergeCell ref="B223:B225"/>
    <mergeCell ref="C223:C225"/>
    <mergeCell ref="D223:D225"/>
    <mergeCell ref="E223:E225"/>
    <mergeCell ref="F223:F225"/>
    <mergeCell ref="A226:A227"/>
    <mergeCell ref="B226:B227"/>
    <mergeCell ref="C226:C227"/>
    <mergeCell ref="D226:D227"/>
    <mergeCell ref="E226:E227"/>
    <mergeCell ref="F226:F227"/>
    <mergeCell ref="A205:A206"/>
    <mergeCell ref="B205:B206"/>
    <mergeCell ref="C205:C206"/>
    <mergeCell ref="D205:D206"/>
    <mergeCell ref="E205:E206"/>
    <mergeCell ref="F205:F206"/>
    <mergeCell ref="N205:N206"/>
    <mergeCell ref="A217:A219"/>
    <mergeCell ref="B217:B219"/>
    <mergeCell ref="C217:C219"/>
    <mergeCell ref="D217:D219"/>
    <mergeCell ref="E217:E219"/>
    <mergeCell ref="F217:F219"/>
    <mergeCell ref="N72:N74"/>
    <mergeCell ref="B72:B74"/>
    <mergeCell ref="A72:A74"/>
    <mergeCell ref="C72:C74"/>
    <mergeCell ref="D72:D74"/>
    <mergeCell ref="E72:E74"/>
    <mergeCell ref="F72:F74"/>
    <mergeCell ref="F66:F67"/>
    <mergeCell ref="B69:B70"/>
    <mergeCell ref="A69:A70"/>
    <mergeCell ref="C69:C70"/>
    <mergeCell ref="D69:D70"/>
    <mergeCell ref="E69:E70"/>
    <mergeCell ref="F69:F70"/>
    <mergeCell ref="A66:A67"/>
    <mergeCell ref="B66:B67"/>
    <mergeCell ref="C66:C67"/>
    <mergeCell ref="D66:D67"/>
    <mergeCell ref="E66:E67"/>
    <mergeCell ref="B71:K71"/>
    <mergeCell ref="C32:C33"/>
    <mergeCell ref="D32:D33"/>
    <mergeCell ref="B53:E53"/>
    <mergeCell ref="A61:A63"/>
    <mergeCell ref="B61:B63"/>
    <mergeCell ref="C61:C63"/>
    <mergeCell ref="D61:D63"/>
    <mergeCell ref="E61:E63"/>
    <mergeCell ref="F61:F63"/>
    <mergeCell ref="A58:A60"/>
    <mergeCell ref="B58:B60"/>
    <mergeCell ref="C58:C60"/>
    <mergeCell ref="D58:D60"/>
    <mergeCell ref="E58:E60"/>
    <mergeCell ref="N13:N14"/>
    <mergeCell ref="B22:B23"/>
    <mergeCell ref="C22:C23"/>
    <mergeCell ref="D22:D23"/>
    <mergeCell ref="E22:E23"/>
    <mergeCell ref="F22:F23"/>
    <mergeCell ref="B31:K31"/>
    <mergeCell ref="B54:K54"/>
    <mergeCell ref="B94:K94"/>
    <mergeCell ref="B68:K68"/>
    <mergeCell ref="B17:K17"/>
    <mergeCell ref="B16:F16"/>
    <mergeCell ref="B18:K18"/>
    <mergeCell ref="B19:E19"/>
    <mergeCell ref="B51:K51"/>
    <mergeCell ref="B52:E52"/>
    <mergeCell ref="B38:K38"/>
    <mergeCell ref="B49:F49"/>
    <mergeCell ref="B50:K50"/>
    <mergeCell ref="B30:E30"/>
    <mergeCell ref="B21:K21"/>
    <mergeCell ref="B29:K29"/>
    <mergeCell ref="B20:E20"/>
    <mergeCell ref="B40:E40"/>
    <mergeCell ref="B181:K181"/>
    <mergeCell ref="B148:E148"/>
    <mergeCell ref="B149:K149"/>
    <mergeCell ref="B183:E183"/>
    <mergeCell ref="B182:K182"/>
    <mergeCell ref="B158:B160"/>
    <mergeCell ref="C158:C160"/>
    <mergeCell ref="D158:D160"/>
    <mergeCell ref="E158:E160"/>
    <mergeCell ref="F158:F160"/>
    <mergeCell ref="A153:A156"/>
    <mergeCell ref="B153:B156"/>
    <mergeCell ref="C153:C156"/>
    <mergeCell ref="D153:D156"/>
    <mergeCell ref="E153:E156"/>
    <mergeCell ref="F153:F156"/>
    <mergeCell ref="A158:A160"/>
    <mergeCell ref="B81:K81"/>
    <mergeCell ref="B82:K82"/>
    <mergeCell ref="B91:K91"/>
    <mergeCell ref="B107:K107"/>
    <mergeCell ref="B92:K92"/>
    <mergeCell ref="B85:K85"/>
    <mergeCell ref="B93:E93"/>
    <mergeCell ref="B121:E121"/>
    <mergeCell ref="B119:K119"/>
    <mergeCell ref="B142:F142"/>
    <mergeCell ref="B120:K120"/>
    <mergeCell ref="B83:E83"/>
    <mergeCell ref="B84:E84"/>
    <mergeCell ref="B129:K129"/>
    <mergeCell ref="B130:E130"/>
    <mergeCell ref="B131:K131"/>
    <mergeCell ref="B145:E145"/>
    <mergeCell ref="A13:A14"/>
    <mergeCell ref="B13:B14"/>
    <mergeCell ref="C13:C14"/>
    <mergeCell ref="D13:D14"/>
    <mergeCell ref="E13:E14"/>
    <mergeCell ref="A101:A103"/>
    <mergeCell ref="A95:A96"/>
    <mergeCell ref="A99:A100"/>
    <mergeCell ref="F58:F60"/>
    <mergeCell ref="E32:E33"/>
    <mergeCell ref="F32:F33"/>
    <mergeCell ref="A55:A57"/>
    <mergeCell ref="B55:B57"/>
    <mergeCell ref="C55:C57"/>
    <mergeCell ref="D55:D57"/>
    <mergeCell ref="E55:E57"/>
    <mergeCell ref="F55:F57"/>
    <mergeCell ref="A22:A23"/>
    <mergeCell ref="A32:A33"/>
    <mergeCell ref="B32:B33"/>
    <mergeCell ref="H2:K2"/>
    <mergeCell ref="H3:K3"/>
    <mergeCell ref="H4:K4"/>
    <mergeCell ref="H5:K5"/>
    <mergeCell ref="J13:J14"/>
    <mergeCell ref="F13:F14"/>
    <mergeCell ref="G13:I13"/>
    <mergeCell ref="K13:M13"/>
    <mergeCell ref="B214:K214"/>
    <mergeCell ref="C101:C103"/>
    <mergeCell ref="D101:D103"/>
    <mergeCell ref="E101:E103"/>
    <mergeCell ref="F101:F103"/>
    <mergeCell ref="C95:C96"/>
    <mergeCell ref="D95:D96"/>
    <mergeCell ref="E95:E96"/>
    <mergeCell ref="F95:F96"/>
    <mergeCell ref="B99:B100"/>
    <mergeCell ref="C99:C100"/>
    <mergeCell ref="D99:D100"/>
    <mergeCell ref="E99:E100"/>
    <mergeCell ref="F99:F100"/>
    <mergeCell ref="B184:K184"/>
    <mergeCell ref="B122:K122"/>
    <mergeCell ref="E150:E152"/>
    <mergeCell ref="F150:F152"/>
    <mergeCell ref="B221:K221"/>
    <mergeCell ref="B216:K216"/>
    <mergeCell ref="B256:K256"/>
    <mergeCell ref="B231:K231"/>
    <mergeCell ref="B237:K237"/>
    <mergeCell ref="B95:B96"/>
    <mergeCell ref="H113:H114"/>
    <mergeCell ref="I113:I114"/>
    <mergeCell ref="J113:J114"/>
    <mergeCell ref="K113:K114"/>
    <mergeCell ref="B213:E213"/>
    <mergeCell ref="B195:K195"/>
    <mergeCell ref="B196:F196"/>
    <mergeCell ref="B204:K204"/>
    <mergeCell ref="B194:K194"/>
    <mergeCell ref="B197:F197"/>
    <mergeCell ref="B198:F198"/>
    <mergeCell ref="B199:K199"/>
    <mergeCell ref="B146:E146"/>
    <mergeCell ref="B147:E147"/>
    <mergeCell ref="B101:B103"/>
    <mergeCell ref="B128:K128"/>
    <mergeCell ref="O59:O60"/>
    <mergeCell ref="N58:N60"/>
    <mergeCell ref="N55:N57"/>
    <mergeCell ref="N95:N96"/>
    <mergeCell ref="N99:N100"/>
    <mergeCell ref="N101:N103"/>
    <mergeCell ref="A171:A172"/>
    <mergeCell ref="B171:B172"/>
    <mergeCell ref="C171:C172"/>
    <mergeCell ref="D171:D172"/>
    <mergeCell ref="E171:E172"/>
    <mergeCell ref="F171:F172"/>
    <mergeCell ref="A162:A163"/>
    <mergeCell ref="B162:B163"/>
    <mergeCell ref="C162:C163"/>
    <mergeCell ref="D162:D163"/>
    <mergeCell ref="E162:E163"/>
    <mergeCell ref="F162:F163"/>
    <mergeCell ref="N162:N163"/>
    <mergeCell ref="A166:A170"/>
    <mergeCell ref="B166:B170"/>
    <mergeCell ref="C166:C170"/>
    <mergeCell ref="D166:D170"/>
    <mergeCell ref="E166:E170"/>
    <mergeCell ref="A104:A105"/>
    <mergeCell ref="B104:B105"/>
    <mergeCell ref="C104:C105"/>
    <mergeCell ref="D104:D105"/>
    <mergeCell ref="E104:E105"/>
    <mergeCell ref="F104:F105"/>
    <mergeCell ref="N104:N105"/>
    <mergeCell ref="N66:N67"/>
    <mergeCell ref="N251:N253"/>
    <mergeCell ref="N69:N70"/>
    <mergeCell ref="A173:A175"/>
    <mergeCell ref="B173:B175"/>
    <mergeCell ref="C173:C175"/>
    <mergeCell ref="D173:D175"/>
    <mergeCell ref="E173:E175"/>
    <mergeCell ref="F173:F175"/>
    <mergeCell ref="F166:F170"/>
    <mergeCell ref="L113:L114"/>
    <mergeCell ref="M113:M114"/>
    <mergeCell ref="N113:N114"/>
    <mergeCell ref="A150:A152"/>
    <mergeCell ref="B150:B152"/>
    <mergeCell ref="C150:C152"/>
    <mergeCell ref="D150:D152"/>
  </mergeCells>
  <pageMargins left="0.19685039370078741" right="0.19685039370078741" top="0.19685039370078741" bottom="0.19685039370078741" header="0.31496062992125984" footer="0.31496062992125984"/>
  <pageSetup paperSize="9" scale="60" fitToHeight="0" orientation="landscape" r:id="rId1"/>
  <rowBreaks count="5" manualBreakCount="5">
    <brk id="37" max="13" man="1"/>
    <brk id="132" max="13" man="1"/>
    <brk id="170" max="13" man="1"/>
    <brk id="203" max="13" man="1"/>
    <brk id="270" max="1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/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Computer</dc:creator>
  <cp:lastModifiedBy>user</cp:lastModifiedBy>
  <cp:lastPrinted>2022-02-14T06:30:37Z</cp:lastPrinted>
  <dcterms:created xsi:type="dcterms:W3CDTF">2019-12-23T09:23:20Z</dcterms:created>
  <dcterms:modified xsi:type="dcterms:W3CDTF">2022-02-14T12:23:22Z</dcterms:modified>
</cp:coreProperties>
</file>